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1. Penerimaan" sheetId="3" r:id="rId1"/>
    <sheet name="2. Pengeluaran" sheetId="4" r:id="rId2"/>
    <sheet name="3. Proyeksi Cashflow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bLYvYLiQ3+fuWtkRrmYY+KEnqDw=="/>
    </ext>
  </extLst>
</workbook>
</file>

<file path=xl/calcChain.xml><?xml version="1.0" encoding="utf-8"?>
<calcChain xmlns="http://schemas.openxmlformats.org/spreadsheetml/2006/main">
  <c r="AZ38" i="5" l="1"/>
  <c r="DZ37" i="5"/>
  <c r="DY37" i="5"/>
  <c r="DX37" i="5"/>
  <c r="DW37" i="5"/>
  <c r="DV37" i="5"/>
  <c r="DU37" i="5"/>
  <c r="DZ36" i="5"/>
  <c r="DY36" i="5"/>
  <c r="DX36" i="5"/>
  <c r="DW36" i="5"/>
  <c r="DV36" i="5"/>
  <c r="DU36" i="5"/>
  <c r="DZ35" i="5"/>
  <c r="DY35" i="5"/>
  <c r="DX35" i="5"/>
  <c r="DW35" i="5"/>
  <c r="DV35" i="5"/>
  <c r="DU35" i="5"/>
  <c r="DZ34" i="5"/>
  <c r="DY34" i="5"/>
  <c r="DX34" i="5"/>
  <c r="DW34" i="5"/>
  <c r="DV34" i="5"/>
  <c r="DU34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DA18" i="5"/>
  <c r="CY18" i="5"/>
  <c r="CV18" i="5"/>
  <c r="CT18" i="5"/>
  <c r="CP18" i="5"/>
  <c r="C11" i="5"/>
  <c r="AB7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DW186" i="4"/>
  <c r="DT37" i="5" s="1"/>
  <c r="DV186" i="4"/>
  <c r="DS37" i="5" s="1"/>
  <c r="DU186" i="4"/>
  <c r="DR37" i="5" s="1"/>
  <c r="DT186" i="4"/>
  <c r="DQ37" i="5" s="1"/>
  <c r="DS186" i="4"/>
  <c r="DP37" i="5" s="1"/>
  <c r="DR186" i="4"/>
  <c r="DO37" i="5" s="1"/>
  <c r="DQ186" i="4"/>
  <c r="DN37" i="5" s="1"/>
  <c r="DP186" i="4"/>
  <c r="DM37" i="5" s="1"/>
  <c r="DO186" i="4"/>
  <c r="DL37" i="5" s="1"/>
  <c r="DN186" i="4"/>
  <c r="DK37" i="5" s="1"/>
  <c r="DM186" i="4"/>
  <c r="DJ37" i="5" s="1"/>
  <c r="DL186" i="4"/>
  <c r="DI37" i="5" s="1"/>
  <c r="DK186" i="4"/>
  <c r="DH37" i="5" s="1"/>
  <c r="DJ186" i="4"/>
  <c r="DG37" i="5" s="1"/>
  <c r="DI186" i="4"/>
  <c r="DF37" i="5" s="1"/>
  <c r="DH186" i="4"/>
  <c r="DE37" i="5" s="1"/>
  <c r="DG186" i="4"/>
  <c r="DD37" i="5" s="1"/>
  <c r="DF186" i="4"/>
  <c r="DC37" i="5" s="1"/>
  <c r="DE186" i="4"/>
  <c r="DB37" i="5" s="1"/>
  <c r="DD186" i="4"/>
  <c r="DA37" i="5" s="1"/>
  <c r="DC186" i="4"/>
  <c r="CZ37" i="5" s="1"/>
  <c r="DB186" i="4"/>
  <c r="CY37" i="5" s="1"/>
  <c r="DA186" i="4"/>
  <c r="CX37" i="5" s="1"/>
  <c r="CZ186" i="4"/>
  <c r="CW37" i="5" s="1"/>
  <c r="CY186" i="4"/>
  <c r="CV37" i="5" s="1"/>
  <c r="CX186" i="4"/>
  <c r="CU37" i="5" s="1"/>
  <c r="CW186" i="4"/>
  <c r="CT37" i="5" s="1"/>
  <c r="CV186" i="4"/>
  <c r="CS37" i="5" s="1"/>
  <c r="CU186" i="4"/>
  <c r="CR37" i="5" s="1"/>
  <c r="CT186" i="4"/>
  <c r="CQ37" i="5" s="1"/>
  <c r="CS186" i="4"/>
  <c r="CP37" i="5" s="1"/>
  <c r="CR186" i="4"/>
  <c r="CO37" i="5" s="1"/>
  <c r="CQ186" i="4"/>
  <c r="CN37" i="5" s="1"/>
  <c r="CP186" i="4"/>
  <c r="CM37" i="5" s="1"/>
  <c r="CO186" i="4"/>
  <c r="CL37" i="5" s="1"/>
  <c r="CN186" i="4"/>
  <c r="CK37" i="5" s="1"/>
  <c r="CM186" i="4"/>
  <c r="CJ37" i="5" s="1"/>
  <c r="CL186" i="4"/>
  <c r="CI37" i="5" s="1"/>
  <c r="CK186" i="4"/>
  <c r="CH37" i="5" s="1"/>
  <c r="CJ186" i="4"/>
  <c r="CG37" i="5" s="1"/>
  <c r="CI186" i="4"/>
  <c r="CF37" i="5" s="1"/>
  <c r="CH186" i="4"/>
  <c r="CE37" i="5" s="1"/>
  <c r="CG186" i="4"/>
  <c r="CD37" i="5" s="1"/>
  <c r="CF186" i="4"/>
  <c r="CC37" i="5" s="1"/>
  <c r="CE186" i="4"/>
  <c r="CB37" i="5" s="1"/>
  <c r="CD186" i="4"/>
  <c r="CA37" i="5" s="1"/>
  <c r="CC186" i="4"/>
  <c r="BZ37" i="5" s="1"/>
  <c r="CB186" i="4"/>
  <c r="BY37" i="5" s="1"/>
  <c r="CA186" i="4"/>
  <c r="BX37" i="5" s="1"/>
  <c r="BZ186" i="4"/>
  <c r="BW37" i="5" s="1"/>
  <c r="BY186" i="4"/>
  <c r="BV37" i="5" s="1"/>
  <c r="BX186" i="4"/>
  <c r="BU37" i="5" s="1"/>
  <c r="BW186" i="4"/>
  <c r="BT37" i="5" s="1"/>
  <c r="BV186" i="4"/>
  <c r="BS37" i="5" s="1"/>
  <c r="BU186" i="4"/>
  <c r="BR37" i="5" s="1"/>
  <c r="BT186" i="4"/>
  <c r="BQ37" i="5" s="1"/>
  <c r="BS186" i="4"/>
  <c r="BP37" i="5" s="1"/>
  <c r="BR186" i="4"/>
  <c r="BO37" i="5" s="1"/>
  <c r="BQ186" i="4"/>
  <c r="BN37" i="5" s="1"/>
  <c r="BP186" i="4"/>
  <c r="BM37" i="5" s="1"/>
  <c r="BO186" i="4"/>
  <c r="BL37" i="5" s="1"/>
  <c r="BN186" i="4"/>
  <c r="BK37" i="5" s="1"/>
  <c r="BM186" i="4"/>
  <c r="BJ37" i="5" s="1"/>
  <c r="BL186" i="4"/>
  <c r="BI37" i="5" s="1"/>
  <c r="BK186" i="4"/>
  <c r="BH37" i="5" s="1"/>
  <c r="BJ186" i="4"/>
  <c r="BG37" i="5" s="1"/>
  <c r="BI186" i="4"/>
  <c r="BF37" i="5" s="1"/>
  <c r="BH186" i="4"/>
  <c r="BE37" i="5" s="1"/>
  <c r="BG186" i="4"/>
  <c r="BD37" i="5" s="1"/>
  <c r="BF186" i="4"/>
  <c r="BC37" i="5" s="1"/>
  <c r="BE186" i="4"/>
  <c r="BB37" i="5" s="1"/>
  <c r="BD186" i="4"/>
  <c r="BA37" i="5" s="1"/>
  <c r="BC186" i="4"/>
  <c r="AY37" i="5" s="1"/>
  <c r="BB186" i="4"/>
  <c r="AX37" i="5" s="1"/>
  <c r="BA186" i="4"/>
  <c r="AW37" i="5" s="1"/>
  <c r="AZ186" i="4"/>
  <c r="AV37" i="5" s="1"/>
  <c r="AY186" i="4"/>
  <c r="AU37" i="5" s="1"/>
  <c r="AX186" i="4"/>
  <c r="AT37" i="5" s="1"/>
  <c r="AW186" i="4"/>
  <c r="AS37" i="5" s="1"/>
  <c r="AV186" i="4"/>
  <c r="AR37" i="5" s="1"/>
  <c r="AU186" i="4"/>
  <c r="AQ37" i="5" s="1"/>
  <c r="AT186" i="4"/>
  <c r="AP37" i="5" s="1"/>
  <c r="AS186" i="4"/>
  <c r="AO37" i="5" s="1"/>
  <c r="AR186" i="4"/>
  <c r="AN37" i="5" s="1"/>
  <c r="AQ186" i="4"/>
  <c r="AM37" i="5" s="1"/>
  <c r="AP186" i="4"/>
  <c r="AL37" i="5" s="1"/>
  <c r="AO186" i="4"/>
  <c r="AK37" i="5" s="1"/>
  <c r="AN186" i="4"/>
  <c r="AJ37" i="5" s="1"/>
  <c r="AM186" i="4"/>
  <c r="AI37" i="5" s="1"/>
  <c r="AL186" i="4"/>
  <c r="AH37" i="5" s="1"/>
  <c r="AK186" i="4"/>
  <c r="AG37" i="5" s="1"/>
  <c r="AJ186" i="4"/>
  <c r="AF37" i="5" s="1"/>
  <c r="AI186" i="4"/>
  <c r="AE37" i="5" s="1"/>
  <c r="AH186" i="4"/>
  <c r="AD37" i="5" s="1"/>
  <c r="AG186" i="4"/>
  <c r="AC37" i="5" s="1"/>
  <c r="AF186" i="4"/>
  <c r="AB37" i="5" s="1"/>
  <c r="AE186" i="4"/>
  <c r="AA37" i="5" s="1"/>
  <c r="AD186" i="4"/>
  <c r="Z37" i="5" s="1"/>
  <c r="AC186" i="4"/>
  <c r="Y37" i="5" s="1"/>
  <c r="AB186" i="4"/>
  <c r="X37" i="5" s="1"/>
  <c r="AA186" i="4"/>
  <c r="W37" i="5" s="1"/>
  <c r="Z186" i="4"/>
  <c r="V37" i="5" s="1"/>
  <c r="Y186" i="4"/>
  <c r="U37" i="5" s="1"/>
  <c r="X186" i="4"/>
  <c r="T37" i="5" s="1"/>
  <c r="W186" i="4"/>
  <c r="S37" i="5" s="1"/>
  <c r="V186" i="4"/>
  <c r="R37" i="5" s="1"/>
  <c r="U186" i="4"/>
  <c r="Q37" i="5" s="1"/>
  <c r="T186" i="4"/>
  <c r="P37" i="5" s="1"/>
  <c r="S186" i="4"/>
  <c r="O37" i="5" s="1"/>
  <c r="R186" i="4"/>
  <c r="N37" i="5" s="1"/>
  <c r="L186" i="4"/>
  <c r="H37" i="5" s="1"/>
  <c r="K186" i="4"/>
  <c r="G37" i="5" s="1"/>
  <c r="J186" i="4"/>
  <c r="F37" i="5" s="1"/>
  <c r="F185" i="4"/>
  <c r="Q185" i="4" s="1"/>
  <c r="P184" i="4"/>
  <c r="G184" i="4" s="1"/>
  <c r="F184" i="4"/>
  <c r="O183" i="4"/>
  <c r="G183" i="4"/>
  <c r="F183" i="4"/>
  <c r="F182" i="4"/>
  <c r="N182" i="4" s="1"/>
  <c r="G182" i="4" s="1"/>
  <c r="F181" i="4"/>
  <c r="I181" i="4" s="1"/>
  <c r="G181" i="4" s="1"/>
  <c r="P180" i="4"/>
  <c r="G180" i="4" s="1"/>
  <c r="F180" i="4"/>
  <c r="O179" i="4"/>
  <c r="G179" i="4"/>
  <c r="F179" i="4"/>
  <c r="F178" i="4"/>
  <c r="H178" i="4" s="1"/>
  <c r="G178" i="4" s="1"/>
  <c r="F177" i="4"/>
  <c r="I177" i="4" s="1"/>
  <c r="G177" i="4" s="1"/>
  <c r="M176" i="4"/>
  <c r="G176" i="4" s="1"/>
  <c r="F176" i="4"/>
  <c r="N175" i="4"/>
  <c r="G175" i="4"/>
  <c r="F175" i="4"/>
  <c r="F174" i="4"/>
  <c r="O174" i="4" s="1"/>
  <c r="I173" i="4"/>
  <c r="F173" i="4"/>
  <c r="H173" i="4" s="1"/>
  <c r="I171" i="4"/>
  <c r="J171" i="4" s="1"/>
  <c r="K171" i="4" s="1"/>
  <c r="L171" i="4" s="1"/>
  <c r="M171" i="4" s="1"/>
  <c r="N171" i="4" s="1"/>
  <c r="O171" i="4" s="1"/>
  <c r="P171" i="4" s="1"/>
  <c r="Q171" i="4" s="1"/>
  <c r="R171" i="4" s="1"/>
  <c r="S171" i="4" s="1"/>
  <c r="T171" i="4" s="1"/>
  <c r="U171" i="4" s="1"/>
  <c r="V171" i="4" s="1"/>
  <c r="W171" i="4" s="1"/>
  <c r="X171" i="4" s="1"/>
  <c r="Y171" i="4" s="1"/>
  <c r="Z171" i="4" s="1"/>
  <c r="AA171" i="4" s="1"/>
  <c r="AB171" i="4" s="1"/>
  <c r="AC171" i="4" s="1"/>
  <c r="AD171" i="4" s="1"/>
  <c r="AE171" i="4" s="1"/>
  <c r="AF171" i="4" s="1"/>
  <c r="AG171" i="4" s="1"/>
  <c r="AH171" i="4" s="1"/>
  <c r="AI171" i="4" s="1"/>
  <c r="AJ171" i="4" s="1"/>
  <c r="AK171" i="4" s="1"/>
  <c r="AL171" i="4" s="1"/>
  <c r="AM171" i="4" s="1"/>
  <c r="AN171" i="4" s="1"/>
  <c r="AO171" i="4" s="1"/>
  <c r="AP171" i="4" s="1"/>
  <c r="AQ171" i="4" s="1"/>
  <c r="AR171" i="4" s="1"/>
  <c r="AS171" i="4" s="1"/>
  <c r="AT171" i="4" s="1"/>
  <c r="AU171" i="4" s="1"/>
  <c r="AV171" i="4" s="1"/>
  <c r="AW171" i="4" s="1"/>
  <c r="AX171" i="4" s="1"/>
  <c r="AY171" i="4" s="1"/>
  <c r="AZ171" i="4" s="1"/>
  <c r="BA171" i="4" s="1"/>
  <c r="BB171" i="4" s="1"/>
  <c r="BC171" i="4" s="1"/>
  <c r="BD171" i="4" s="1"/>
  <c r="BE171" i="4" s="1"/>
  <c r="BF171" i="4" s="1"/>
  <c r="BG171" i="4" s="1"/>
  <c r="BH171" i="4" s="1"/>
  <c r="BI171" i="4" s="1"/>
  <c r="BJ171" i="4" s="1"/>
  <c r="BK171" i="4" s="1"/>
  <c r="BL171" i="4" s="1"/>
  <c r="BM171" i="4" s="1"/>
  <c r="BN171" i="4" s="1"/>
  <c r="BO171" i="4" s="1"/>
  <c r="BP171" i="4" s="1"/>
  <c r="BQ171" i="4" s="1"/>
  <c r="BR171" i="4" s="1"/>
  <c r="BS171" i="4" s="1"/>
  <c r="BT171" i="4" s="1"/>
  <c r="BU171" i="4" s="1"/>
  <c r="BV171" i="4" s="1"/>
  <c r="BW171" i="4" s="1"/>
  <c r="BX171" i="4" s="1"/>
  <c r="BY171" i="4" s="1"/>
  <c r="BZ171" i="4" s="1"/>
  <c r="CA171" i="4" s="1"/>
  <c r="CB171" i="4" s="1"/>
  <c r="CC171" i="4" s="1"/>
  <c r="CD171" i="4" s="1"/>
  <c r="CE171" i="4" s="1"/>
  <c r="CF171" i="4" s="1"/>
  <c r="CG171" i="4" s="1"/>
  <c r="CH171" i="4" s="1"/>
  <c r="CI171" i="4" s="1"/>
  <c r="CJ171" i="4" s="1"/>
  <c r="CK171" i="4" s="1"/>
  <c r="CL171" i="4" s="1"/>
  <c r="CM171" i="4" s="1"/>
  <c r="CN171" i="4" s="1"/>
  <c r="CO171" i="4" s="1"/>
  <c r="CP171" i="4" s="1"/>
  <c r="CQ171" i="4" s="1"/>
  <c r="CR171" i="4" s="1"/>
  <c r="CS171" i="4" s="1"/>
  <c r="CT171" i="4" s="1"/>
  <c r="CU171" i="4" s="1"/>
  <c r="CV171" i="4" s="1"/>
  <c r="CW171" i="4" s="1"/>
  <c r="CX171" i="4" s="1"/>
  <c r="CY171" i="4" s="1"/>
  <c r="CZ171" i="4" s="1"/>
  <c r="DA171" i="4" s="1"/>
  <c r="DB171" i="4" s="1"/>
  <c r="DC171" i="4" s="1"/>
  <c r="DD171" i="4" s="1"/>
  <c r="DE171" i="4" s="1"/>
  <c r="DF171" i="4" s="1"/>
  <c r="DG171" i="4" s="1"/>
  <c r="DH171" i="4" s="1"/>
  <c r="DI171" i="4" s="1"/>
  <c r="DJ171" i="4" s="1"/>
  <c r="DK171" i="4" s="1"/>
  <c r="DL171" i="4" s="1"/>
  <c r="DM171" i="4" s="1"/>
  <c r="DN171" i="4" s="1"/>
  <c r="DO171" i="4" s="1"/>
  <c r="DP171" i="4" s="1"/>
  <c r="DQ171" i="4" s="1"/>
  <c r="DR171" i="4" s="1"/>
  <c r="DS171" i="4" s="1"/>
  <c r="DT171" i="4" s="1"/>
  <c r="DU171" i="4" s="1"/>
  <c r="DV171" i="4" s="1"/>
  <c r="DW171" i="4" s="1"/>
  <c r="DW166" i="4"/>
  <c r="DT36" i="5" s="1"/>
  <c r="DV166" i="4"/>
  <c r="DS36" i="5" s="1"/>
  <c r="DU166" i="4"/>
  <c r="DR36" i="5" s="1"/>
  <c r="DT166" i="4"/>
  <c r="DQ36" i="5" s="1"/>
  <c r="DS166" i="4"/>
  <c r="DP36" i="5" s="1"/>
  <c r="DR166" i="4"/>
  <c r="DO36" i="5" s="1"/>
  <c r="DQ166" i="4"/>
  <c r="DN36" i="5" s="1"/>
  <c r="DP166" i="4"/>
  <c r="DM36" i="5" s="1"/>
  <c r="DO166" i="4"/>
  <c r="DL36" i="5" s="1"/>
  <c r="DN166" i="4"/>
  <c r="DK36" i="5" s="1"/>
  <c r="DM166" i="4"/>
  <c r="DJ36" i="5" s="1"/>
  <c r="DL166" i="4"/>
  <c r="DI36" i="5" s="1"/>
  <c r="DK166" i="4"/>
  <c r="DH36" i="5" s="1"/>
  <c r="DJ166" i="4"/>
  <c r="DG36" i="5" s="1"/>
  <c r="DI166" i="4"/>
  <c r="DF36" i="5" s="1"/>
  <c r="DH166" i="4"/>
  <c r="DE36" i="5" s="1"/>
  <c r="DG166" i="4"/>
  <c r="DD36" i="5" s="1"/>
  <c r="DF166" i="4"/>
  <c r="DC36" i="5" s="1"/>
  <c r="DE166" i="4"/>
  <c r="DB36" i="5" s="1"/>
  <c r="DD166" i="4"/>
  <c r="DA36" i="5" s="1"/>
  <c r="DC166" i="4"/>
  <c r="CZ36" i="5" s="1"/>
  <c r="DB166" i="4"/>
  <c r="CY36" i="5" s="1"/>
  <c r="DA166" i="4"/>
  <c r="CX36" i="5" s="1"/>
  <c r="CZ166" i="4"/>
  <c r="CW36" i="5" s="1"/>
  <c r="CY166" i="4"/>
  <c r="CV36" i="5" s="1"/>
  <c r="CX166" i="4"/>
  <c r="CU36" i="5" s="1"/>
  <c r="CW166" i="4"/>
  <c r="CT36" i="5" s="1"/>
  <c r="CV166" i="4"/>
  <c r="CS36" i="5" s="1"/>
  <c r="CU166" i="4"/>
  <c r="CR36" i="5" s="1"/>
  <c r="CT166" i="4"/>
  <c r="CQ36" i="5" s="1"/>
  <c r="CS166" i="4"/>
  <c r="CP36" i="5" s="1"/>
  <c r="CR166" i="4"/>
  <c r="CO36" i="5" s="1"/>
  <c r="CQ166" i="4"/>
  <c r="CN36" i="5" s="1"/>
  <c r="CP166" i="4"/>
  <c r="CM36" i="5" s="1"/>
  <c r="CO166" i="4"/>
  <c r="CL36" i="5" s="1"/>
  <c r="CN166" i="4"/>
  <c r="CK36" i="5" s="1"/>
  <c r="CM166" i="4"/>
  <c r="CJ36" i="5" s="1"/>
  <c r="CL166" i="4"/>
  <c r="CI36" i="5" s="1"/>
  <c r="CK166" i="4"/>
  <c r="CH36" i="5" s="1"/>
  <c r="CJ166" i="4"/>
  <c r="CG36" i="5" s="1"/>
  <c r="CI166" i="4"/>
  <c r="CF36" i="5" s="1"/>
  <c r="CH166" i="4"/>
  <c r="CE36" i="5" s="1"/>
  <c r="CG166" i="4"/>
  <c r="CD36" i="5" s="1"/>
  <c r="CF166" i="4"/>
  <c r="CC36" i="5" s="1"/>
  <c r="CE166" i="4"/>
  <c r="CB36" i="5" s="1"/>
  <c r="CD166" i="4"/>
  <c r="CA36" i="5" s="1"/>
  <c r="CC166" i="4"/>
  <c r="BZ36" i="5" s="1"/>
  <c r="CB166" i="4"/>
  <c r="BY36" i="5" s="1"/>
  <c r="CA166" i="4"/>
  <c r="BX36" i="5" s="1"/>
  <c r="BZ166" i="4"/>
  <c r="BW36" i="5" s="1"/>
  <c r="BY166" i="4"/>
  <c r="BV36" i="5" s="1"/>
  <c r="BX166" i="4"/>
  <c r="BU36" i="5" s="1"/>
  <c r="BW166" i="4"/>
  <c r="BT36" i="5" s="1"/>
  <c r="BV166" i="4"/>
  <c r="BS36" i="5" s="1"/>
  <c r="BU166" i="4"/>
  <c r="BR36" i="5" s="1"/>
  <c r="BT166" i="4"/>
  <c r="BQ36" i="5" s="1"/>
  <c r="BS166" i="4"/>
  <c r="BP36" i="5" s="1"/>
  <c r="BR166" i="4"/>
  <c r="BO36" i="5" s="1"/>
  <c r="BQ166" i="4"/>
  <c r="BN36" i="5" s="1"/>
  <c r="BP166" i="4"/>
  <c r="BM36" i="5" s="1"/>
  <c r="BO166" i="4"/>
  <c r="BL36" i="5" s="1"/>
  <c r="BN166" i="4"/>
  <c r="BK36" i="5" s="1"/>
  <c r="BM166" i="4"/>
  <c r="BJ36" i="5" s="1"/>
  <c r="BL166" i="4"/>
  <c r="BI36" i="5" s="1"/>
  <c r="BK166" i="4"/>
  <c r="BH36" i="5" s="1"/>
  <c r="BJ166" i="4"/>
  <c r="BG36" i="5" s="1"/>
  <c r="BI166" i="4"/>
  <c r="BF36" i="5" s="1"/>
  <c r="BH166" i="4"/>
  <c r="BE36" i="5" s="1"/>
  <c r="BG166" i="4"/>
  <c r="BD36" i="5" s="1"/>
  <c r="BF166" i="4"/>
  <c r="BC36" i="5" s="1"/>
  <c r="BE166" i="4"/>
  <c r="BB36" i="5" s="1"/>
  <c r="BD166" i="4"/>
  <c r="BA36" i="5" s="1"/>
  <c r="BC166" i="4"/>
  <c r="AY36" i="5" s="1"/>
  <c r="BB166" i="4"/>
  <c r="AX36" i="5" s="1"/>
  <c r="BA166" i="4"/>
  <c r="AW36" i="5" s="1"/>
  <c r="AZ166" i="4"/>
  <c r="AV36" i="5" s="1"/>
  <c r="AY166" i="4"/>
  <c r="AU36" i="5" s="1"/>
  <c r="AX166" i="4"/>
  <c r="AT36" i="5" s="1"/>
  <c r="AW166" i="4"/>
  <c r="AS36" i="5" s="1"/>
  <c r="AV166" i="4"/>
  <c r="AR36" i="5" s="1"/>
  <c r="AU166" i="4"/>
  <c r="AQ36" i="5" s="1"/>
  <c r="AT166" i="4"/>
  <c r="AP36" i="5" s="1"/>
  <c r="AS166" i="4"/>
  <c r="AO36" i="5" s="1"/>
  <c r="AR166" i="4"/>
  <c r="AN36" i="5" s="1"/>
  <c r="AQ166" i="4"/>
  <c r="AM36" i="5" s="1"/>
  <c r="AP166" i="4"/>
  <c r="AL36" i="5" s="1"/>
  <c r="AO166" i="4"/>
  <c r="AK36" i="5" s="1"/>
  <c r="AN166" i="4"/>
  <c r="AJ36" i="5" s="1"/>
  <c r="AM166" i="4"/>
  <c r="AI36" i="5" s="1"/>
  <c r="AL166" i="4"/>
  <c r="AH36" i="5" s="1"/>
  <c r="AK166" i="4"/>
  <c r="AG36" i="5" s="1"/>
  <c r="AJ166" i="4"/>
  <c r="AF36" i="5" s="1"/>
  <c r="AI166" i="4"/>
  <c r="AE36" i="5" s="1"/>
  <c r="AH166" i="4"/>
  <c r="AD36" i="5" s="1"/>
  <c r="AG166" i="4"/>
  <c r="AC36" i="5" s="1"/>
  <c r="AF166" i="4"/>
  <c r="AB36" i="5" s="1"/>
  <c r="AD166" i="4"/>
  <c r="Z36" i="5" s="1"/>
  <c r="AC166" i="4"/>
  <c r="Y36" i="5" s="1"/>
  <c r="AB166" i="4"/>
  <c r="X36" i="5" s="1"/>
  <c r="AA166" i="4"/>
  <c r="W36" i="5" s="1"/>
  <c r="Z166" i="4"/>
  <c r="V36" i="5" s="1"/>
  <c r="Y166" i="4"/>
  <c r="U36" i="5" s="1"/>
  <c r="X166" i="4"/>
  <c r="T36" i="5" s="1"/>
  <c r="W166" i="4"/>
  <c r="S36" i="5" s="1"/>
  <c r="V166" i="4"/>
  <c r="R36" i="5" s="1"/>
  <c r="U166" i="4"/>
  <c r="Q36" i="5" s="1"/>
  <c r="T166" i="4"/>
  <c r="P36" i="5" s="1"/>
  <c r="R166" i="4"/>
  <c r="N36" i="5" s="1"/>
  <c r="Q166" i="4"/>
  <c r="M36" i="5" s="1"/>
  <c r="P166" i="4"/>
  <c r="L36" i="5" s="1"/>
  <c r="O166" i="4"/>
  <c r="K36" i="5" s="1"/>
  <c r="N166" i="4"/>
  <c r="J36" i="5" s="1"/>
  <c r="M166" i="4"/>
  <c r="I36" i="5" s="1"/>
  <c r="L166" i="4"/>
  <c r="H36" i="5" s="1"/>
  <c r="K166" i="4"/>
  <c r="G36" i="5" s="1"/>
  <c r="J166" i="4"/>
  <c r="F36" i="5" s="1"/>
  <c r="I166" i="4"/>
  <c r="E36" i="5" s="1"/>
  <c r="H166" i="4"/>
  <c r="D36" i="5" s="1"/>
  <c r="G165" i="4"/>
  <c r="E164" i="4"/>
  <c r="I162" i="4"/>
  <c r="J162" i="4" s="1"/>
  <c r="K162" i="4" s="1"/>
  <c r="L162" i="4" s="1"/>
  <c r="M162" i="4" s="1"/>
  <c r="N162" i="4" s="1"/>
  <c r="O162" i="4" s="1"/>
  <c r="P162" i="4" s="1"/>
  <c r="Q162" i="4" s="1"/>
  <c r="R162" i="4" s="1"/>
  <c r="S162" i="4" s="1"/>
  <c r="T162" i="4" s="1"/>
  <c r="U162" i="4" s="1"/>
  <c r="V162" i="4" s="1"/>
  <c r="W162" i="4" s="1"/>
  <c r="X162" i="4" s="1"/>
  <c r="Y162" i="4" s="1"/>
  <c r="Z162" i="4" s="1"/>
  <c r="AA162" i="4" s="1"/>
  <c r="AB162" i="4" s="1"/>
  <c r="AC162" i="4" s="1"/>
  <c r="AD162" i="4" s="1"/>
  <c r="AE162" i="4" s="1"/>
  <c r="AF162" i="4" s="1"/>
  <c r="AG162" i="4" s="1"/>
  <c r="AH162" i="4" s="1"/>
  <c r="AI162" i="4" s="1"/>
  <c r="AJ162" i="4" s="1"/>
  <c r="AK162" i="4" s="1"/>
  <c r="AL162" i="4" s="1"/>
  <c r="AM162" i="4" s="1"/>
  <c r="AN162" i="4" s="1"/>
  <c r="AO162" i="4" s="1"/>
  <c r="AP162" i="4" s="1"/>
  <c r="AQ162" i="4" s="1"/>
  <c r="AR162" i="4" s="1"/>
  <c r="AS162" i="4" s="1"/>
  <c r="AT162" i="4" s="1"/>
  <c r="AU162" i="4" s="1"/>
  <c r="AV162" i="4" s="1"/>
  <c r="AW162" i="4" s="1"/>
  <c r="AX162" i="4" s="1"/>
  <c r="AY162" i="4" s="1"/>
  <c r="AZ162" i="4" s="1"/>
  <c r="BA162" i="4" s="1"/>
  <c r="BB162" i="4" s="1"/>
  <c r="BC162" i="4" s="1"/>
  <c r="BD162" i="4" s="1"/>
  <c r="BE162" i="4" s="1"/>
  <c r="BF162" i="4" s="1"/>
  <c r="BG162" i="4" s="1"/>
  <c r="BH162" i="4" s="1"/>
  <c r="BI162" i="4" s="1"/>
  <c r="BJ162" i="4" s="1"/>
  <c r="BK162" i="4" s="1"/>
  <c r="BL162" i="4" s="1"/>
  <c r="BM162" i="4" s="1"/>
  <c r="BN162" i="4" s="1"/>
  <c r="BO162" i="4" s="1"/>
  <c r="BP162" i="4" s="1"/>
  <c r="BQ162" i="4" s="1"/>
  <c r="BR162" i="4" s="1"/>
  <c r="BS162" i="4" s="1"/>
  <c r="BT162" i="4" s="1"/>
  <c r="BU162" i="4" s="1"/>
  <c r="BV162" i="4" s="1"/>
  <c r="BW162" i="4" s="1"/>
  <c r="BX162" i="4" s="1"/>
  <c r="BY162" i="4" s="1"/>
  <c r="BZ162" i="4" s="1"/>
  <c r="CA162" i="4" s="1"/>
  <c r="CB162" i="4" s="1"/>
  <c r="CC162" i="4" s="1"/>
  <c r="CD162" i="4" s="1"/>
  <c r="CE162" i="4" s="1"/>
  <c r="CF162" i="4" s="1"/>
  <c r="CG162" i="4" s="1"/>
  <c r="CH162" i="4" s="1"/>
  <c r="CI162" i="4" s="1"/>
  <c r="CJ162" i="4" s="1"/>
  <c r="CK162" i="4" s="1"/>
  <c r="CL162" i="4" s="1"/>
  <c r="CM162" i="4" s="1"/>
  <c r="CN162" i="4" s="1"/>
  <c r="CO162" i="4" s="1"/>
  <c r="CP162" i="4" s="1"/>
  <c r="CQ162" i="4" s="1"/>
  <c r="CR162" i="4" s="1"/>
  <c r="CS162" i="4" s="1"/>
  <c r="CT162" i="4" s="1"/>
  <c r="CU162" i="4" s="1"/>
  <c r="CV162" i="4" s="1"/>
  <c r="CW162" i="4" s="1"/>
  <c r="CX162" i="4" s="1"/>
  <c r="CY162" i="4" s="1"/>
  <c r="CZ162" i="4" s="1"/>
  <c r="DA162" i="4" s="1"/>
  <c r="DB162" i="4" s="1"/>
  <c r="DC162" i="4" s="1"/>
  <c r="DD162" i="4" s="1"/>
  <c r="DE162" i="4" s="1"/>
  <c r="DF162" i="4" s="1"/>
  <c r="DG162" i="4" s="1"/>
  <c r="DH162" i="4" s="1"/>
  <c r="DI162" i="4" s="1"/>
  <c r="DJ162" i="4" s="1"/>
  <c r="DK162" i="4" s="1"/>
  <c r="DL162" i="4" s="1"/>
  <c r="DM162" i="4" s="1"/>
  <c r="DN162" i="4" s="1"/>
  <c r="DO162" i="4" s="1"/>
  <c r="DP162" i="4" s="1"/>
  <c r="DQ162" i="4" s="1"/>
  <c r="DR162" i="4" s="1"/>
  <c r="DS162" i="4" s="1"/>
  <c r="DT162" i="4" s="1"/>
  <c r="DU162" i="4" s="1"/>
  <c r="DV162" i="4" s="1"/>
  <c r="DW162" i="4" s="1"/>
  <c r="DW158" i="4"/>
  <c r="DT35" i="5" s="1"/>
  <c r="DV158" i="4"/>
  <c r="DS35" i="5" s="1"/>
  <c r="DU158" i="4"/>
  <c r="DR35" i="5" s="1"/>
  <c r="DT158" i="4"/>
  <c r="DQ35" i="5" s="1"/>
  <c r="DS158" i="4"/>
  <c r="DP35" i="5" s="1"/>
  <c r="DR158" i="4"/>
  <c r="DO35" i="5" s="1"/>
  <c r="DQ158" i="4"/>
  <c r="DN35" i="5" s="1"/>
  <c r="DP158" i="4"/>
  <c r="DM35" i="5" s="1"/>
  <c r="DO158" i="4"/>
  <c r="DL35" i="5" s="1"/>
  <c r="DN158" i="4"/>
  <c r="DK35" i="5" s="1"/>
  <c r="DM158" i="4"/>
  <c r="DJ35" i="5" s="1"/>
  <c r="DL158" i="4"/>
  <c r="DI35" i="5" s="1"/>
  <c r="DK158" i="4"/>
  <c r="DH35" i="5" s="1"/>
  <c r="DJ158" i="4"/>
  <c r="DG35" i="5" s="1"/>
  <c r="DI158" i="4"/>
  <c r="DF35" i="5" s="1"/>
  <c r="DH158" i="4"/>
  <c r="DE35" i="5" s="1"/>
  <c r="DG158" i="4"/>
  <c r="DD35" i="5" s="1"/>
  <c r="DF158" i="4"/>
  <c r="DC35" i="5" s="1"/>
  <c r="DE158" i="4"/>
  <c r="DB35" i="5" s="1"/>
  <c r="DD158" i="4"/>
  <c r="DA35" i="5" s="1"/>
  <c r="DC158" i="4"/>
  <c r="CZ35" i="5" s="1"/>
  <c r="DB158" i="4"/>
  <c r="CY35" i="5" s="1"/>
  <c r="DA158" i="4"/>
  <c r="CX35" i="5" s="1"/>
  <c r="CZ158" i="4"/>
  <c r="CW35" i="5" s="1"/>
  <c r="CY158" i="4"/>
  <c r="CV35" i="5" s="1"/>
  <c r="CX158" i="4"/>
  <c r="CU35" i="5" s="1"/>
  <c r="CW158" i="4"/>
  <c r="CT35" i="5" s="1"/>
  <c r="CV158" i="4"/>
  <c r="CS35" i="5" s="1"/>
  <c r="CU158" i="4"/>
  <c r="CR35" i="5" s="1"/>
  <c r="CT158" i="4"/>
  <c r="CQ35" i="5" s="1"/>
  <c r="CS158" i="4"/>
  <c r="CP35" i="5" s="1"/>
  <c r="CR158" i="4"/>
  <c r="CO35" i="5" s="1"/>
  <c r="CQ158" i="4"/>
  <c r="CN35" i="5" s="1"/>
  <c r="CP158" i="4"/>
  <c r="CM35" i="5" s="1"/>
  <c r="CO158" i="4"/>
  <c r="CL35" i="5" s="1"/>
  <c r="CN158" i="4"/>
  <c r="CK35" i="5" s="1"/>
  <c r="CM158" i="4"/>
  <c r="CJ35" i="5" s="1"/>
  <c r="CL158" i="4"/>
  <c r="CI35" i="5" s="1"/>
  <c r="CK158" i="4"/>
  <c r="CH35" i="5" s="1"/>
  <c r="CJ158" i="4"/>
  <c r="CG35" i="5" s="1"/>
  <c r="CI158" i="4"/>
  <c r="CF35" i="5" s="1"/>
  <c r="CH158" i="4"/>
  <c r="CE35" i="5" s="1"/>
  <c r="CG158" i="4"/>
  <c r="CD35" i="5" s="1"/>
  <c r="CF158" i="4"/>
  <c r="CC35" i="5" s="1"/>
  <c r="CE158" i="4"/>
  <c r="CB35" i="5" s="1"/>
  <c r="CD158" i="4"/>
  <c r="CA35" i="5" s="1"/>
  <c r="CC158" i="4"/>
  <c r="BZ35" i="5" s="1"/>
  <c r="CB158" i="4"/>
  <c r="BY35" i="5" s="1"/>
  <c r="CA158" i="4"/>
  <c r="BX35" i="5" s="1"/>
  <c r="BZ158" i="4"/>
  <c r="BW35" i="5" s="1"/>
  <c r="BY158" i="4"/>
  <c r="BV35" i="5" s="1"/>
  <c r="BX158" i="4"/>
  <c r="BU35" i="5" s="1"/>
  <c r="BW158" i="4"/>
  <c r="BT35" i="5" s="1"/>
  <c r="BV158" i="4"/>
  <c r="BS35" i="5" s="1"/>
  <c r="BU158" i="4"/>
  <c r="BR35" i="5" s="1"/>
  <c r="BT158" i="4"/>
  <c r="BQ35" i="5" s="1"/>
  <c r="BS158" i="4"/>
  <c r="BP35" i="5" s="1"/>
  <c r="BR158" i="4"/>
  <c r="BO35" i="5" s="1"/>
  <c r="BQ158" i="4"/>
  <c r="BN35" i="5" s="1"/>
  <c r="BP158" i="4"/>
  <c r="BM35" i="5" s="1"/>
  <c r="BO158" i="4"/>
  <c r="BL35" i="5" s="1"/>
  <c r="BN158" i="4"/>
  <c r="BK35" i="5" s="1"/>
  <c r="BM158" i="4"/>
  <c r="BJ35" i="5" s="1"/>
  <c r="BL158" i="4"/>
  <c r="BI35" i="5" s="1"/>
  <c r="BK158" i="4"/>
  <c r="BH35" i="5" s="1"/>
  <c r="BJ158" i="4"/>
  <c r="BG35" i="5" s="1"/>
  <c r="BI158" i="4"/>
  <c r="BF35" i="5" s="1"/>
  <c r="BH158" i="4"/>
  <c r="BE35" i="5" s="1"/>
  <c r="BG158" i="4"/>
  <c r="BD35" i="5" s="1"/>
  <c r="BF158" i="4"/>
  <c r="BC35" i="5" s="1"/>
  <c r="BE158" i="4"/>
  <c r="BB35" i="5" s="1"/>
  <c r="BD158" i="4"/>
  <c r="BA35" i="5" s="1"/>
  <c r="BC158" i="4"/>
  <c r="AY35" i="5" s="1"/>
  <c r="BB158" i="4"/>
  <c r="AX35" i="5" s="1"/>
  <c r="BA158" i="4"/>
  <c r="AW35" i="5" s="1"/>
  <c r="AZ158" i="4"/>
  <c r="AV35" i="5" s="1"/>
  <c r="AY158" i="4"/>
  <c r="AU35" i="5" s="1"/>
  <c r="AX158" i="4"/>
  <c r="AT35" i="5" s="1"/>
  <c r="AW158" i="4"/>
  <c r="AS35" i="5" s="1"/>
  <c r="AV158" i="4"/>
  <c r="AR35" i="5" s="1"/>
  <c r="AU158" i="4"/>
  <c r="AQ35" i="5" s="1"/>
  <c r="AT158" i="4"/>
  <c r="AP35" i="5" s="1"/>
  <c r="AS158" i="4"/>
  <c r="AO35" i="5" s="1"/>
  <c r="AR158" i="4"/>
  <c r="AN35" i="5" s="1"/>
  <c r="AQ158" i="4"/>
  <c r="AM35" i="5" s="1"/>
  <c r="AP158" i="4"/>
  <c r="AL35" i="5" s="1"/>
  <c r="AO158" i="4"/>
  <c r="AK35" i="5" s="1"/>
  <c r="AN158" i="4"/>
  <c r="AJ35" i="5" s="1"/>
  <c r="AM158" i="4"/>
  <c r="AI35" i="5" s="1"/>
  <c r="AL158" i="4"/>
  <c r="AH35" i="5" s="1"/>
  <c r="AK158" i="4"/>
  <c r="AG35" i="5" s="1"/>
  <c r="AJ158" i="4"/>
  <c r="AF35" i="5" s="1"/>
  <c r="AI158" i="4"/>
  <c r="AE35" i="5" s="1"/>
  <c r="AH158" i="4"/>
  <c r="AD35" i="5" s="1"/>
  <c r="AG158" i="4"/>
  <c r="AC35" i="5" s="1"/>
  <c r="AF158" i="4"/>
  <c r="AB35" i="5" s="1"/>
  <c r="AE158" i="4"/>
  <c r="AA35" i="5" s="1"/>
  <c r="AD158" i="4"/>
  <c r="Z35" i="5" s="1"/>
  <c r="AC158" i="4"/>
  <c r="Y35" i="5" s="1"/>
  <c r="AB158" i="4"/>
  <c r="X35" i="5" s="1"/>
  <c r="AA158" i="4"/>
  <c r="W35" i="5" s="1"/>
  <c r="Z158" i="4"/>
  <c r="V35" i="5" s="1"/>
  <c r="Y158" i="4"/>
  <c r="U35" i="5" s="1"/>
  <c r="X158" i="4"/>
  <c r="T35" i="5" s="1"/>
  <c r="P158" i="4"/>
  <c r="L35" i="5" s="1"/>
  <c r="N158" i="4"/>
  <c r="J35" i="5" s="1"/>
  <c r="M158" i="4"/>
  <c r="I35" i="5" s="1"/>
  <c r="L158" i="4"/>
  <c r="H35" i="5" s="1"/>
  <c r="K158" i="4"/>
  <c r="G35" i="5" s="1"/>
  <c r="J158" i="4"/>
  <c r="F35" i="5" s="1"/>
  <c r="I158" i="4"/>
  <c r="E35" i="5" s="1"/>
  <c r="H158" i="4"/>
  <c r="D35" i="5" s="1"/>
  <c r="E158" i="4"/>
  <c r="Q157" i="4"/>
  <c r="P157" i="4"/>
  <c r="O157" i="4"/>
  <c r="G157" i="4" s="1"/>
  <c r="N157" i="4"/>
  <c r="F157" i="4"/>
  <c r="V156" i="4"/>
  <c r="V158" i="4" s="1"/>
  <c r="R35" i="5" s="1"/>
  <c r="U156" i="4"/>
  <c r="U158" i="4" s="1"/>
  <c r="Q35" i="5" s="1"/>
  <c r="T156" i="4"/>
  <c r="S156" i="4"/>
  <c r="G156" i="4"/>
  <c r="F156" i="4"/>
  <c r="T155" i="4"/>
  <c r="T158" i="4" s="1"/>
  <c r="P35" i="5" s="1"/>
  <c r="S155" i="4"/>
  <c r="R155" i="4"/>
  <c r="R158" i="4" s="1"/>
  <c r="N35" i="5" s="1"/>
  <c r="Q155" i="4"/>
  <c r="F155" i="4"/>
  <c r="S154" i="4"/>
  <c r="R154" i="4"/>
  <c r="Q154" i="4"/>
  <c r="P154" i="4"/>
  <c r="G154" i="4"/>
  <c r="F154" i="4"/>
  <c r="S153" i="4"/>
  <c r="R153" i="4"/>
  <c r="Q153" i="4"/>
  <c r="Q158" i="4" s="1"/>
  <c r="M35" i="5" s="1"/>
  <c r="P153" i="4"/>
  <c r="O153" i="4"/>
  <c r="O158" i="4" s="1"/>
  <c r="K35" i="5" s="1"/>
  <c r="F153" i="4"/>
  <c r="F158" i="4" s="1"/>
  <c r="AA152" i="4"/>
  <c r="W152" i="4"/>
  <c r="W158" i="4" s="1"/>
  <c r="S35" i="5" s="1"/>
  <c r="S152" i="4"/>
  <c r="S158" i="4" s="1"/>
  <c r="O35" i="5" s="1"/>
  <c r="G152" i="4"/>
  <c r="F152" i="4"/>
  <c r="I150" i="4"/>
  <c r="J150" i="4" s="1"/>
  <c r="K150" i="4" s="1"/>
  <c r="L150" i="4" s="1"/>
  <c r="M150" i="4" s="1"/>
  <c r="N150" i="4" s="1"/>
  <c r="O150" i="4" s="1"/>
  <c r="P150" i="4" s="1"/>
  <c r="Q150" i="4" s="1"/>
  <c r="R150" i="4" s="1"/>
  <c r="S150" i="4" s="1"/>
  <c r="T150" i="4" s="1"/>
  <c r="U150" i="4" s="1"/>
  <c r="V150" i="4" s="1"/>
  <c r="W150" i="4" s="1"/>
  <c r="X150" i="4" s="1"/>
  <c r="Y150" i="4" s="1"/>
  <c r="Z150" i="4" s="1"/>
  <c r="AA150" i="4" s="1"/>
  <c r="AB150" i="4" s="1"/>
  <c r="AC150" i="4" s="1"/>
  <c r="AD150" i="4" s="1"/>
  <c r="AE150" i="4" s="1"/>
  <c r="AF150" i="4" s="1"/>
  <c r="AG150" i="4" s="1"/>
  <c r="AH150" i="4" s="1"/>
  <c r="AI150" i="4" s="1"/>
  <c r="AJ150" i="4" s="1"/>
  <c r="AK150" i="4" s="1"/>
  <c r="AL150" i="4" s="1"/>
  <c r="AM150" i="4" s="1"/>
  <c r="AN150" i="4" s="1"/>
  <c r="AO150" i="4" s="1"/>
  <c r="AP150" i="4" s="1"/>
  <c r="AQ150" i="4" s="1"/>
  <c r="AR150" i="4" s="1"/>
  <c r="AS150" i="4" s="1"/>
  <c r="AT150" i="4" s="1"/>
  <c r="AU150" i="4" s="1"/>
  <c r="AV150" i="4" s="1"/>
  <c r="AW150" i="4" s="1"/>
  <c r="AX150" i="4" s="1"/>
  <c r="AY150" i="4" s="1"/>
  <c r="AZ150" i="4" s="1"/>
  <c r="BA150" i="4" s="1"/>
  <c r="BB150" i="4" s="1"/>
  <c r="BC150" i="4" s="1"/>
  <c r="BD150" i="4" s="1"/>
  <c r="BE150" i="4" s="1"/>
  <c r="BF150" i="4" s="1"/>
  <c r="BG150" i="4" s="1"/>
  <c r="BH150" i="4" s="1"/>
  <c r="BI150" i="4" s="1"/>
  <c r="BJ150" i="4" s="1"/>
  <c r="BK150" i="4" s="1"/>
  <c r="BL150" i="4" s="1"/>
  <c r="BM150" i="4" s="1"/>
  <c r="BN150" i="4" s="1"/>
  <c r="BO150" i="4" s="1"/>
  <c r="BP150" i="4" s="1"/>
  <c r="BQ150" i="4" s="1"/>
  <c r="BR150" i="4" s="1"/>
  <c r="BS150" i="4" s="1"/>
  <c r="BT150" i="4" s="1"/>
  <c r="BU150" i="4" s="1"/>
  <c r="BV150" i="4" s="1"/>
  <c r="BW150" i="4" s="1"/>
  <c r="BX150" i="4" s="1"/>
  <c r="BY150" i="4" s="1"/>
  <c r="BZ150" i="4" s="1"/>
  <c r="CA150" i="4" s="1"/>
  <c r="CB150" i="4" s="1"/>
  <c r="CC150" i="4" s="1"/>
  <c r="CD150" i="4" s="1"/>
  <c r="CE150" i="4" s="1"/>
  <c r="CF150" i="4" s="1"/>
  <c r="CG150" i="4" s="1"/>
  <c r="CH150" i="4" s="1"/>
  <c r="CI150" i="4" s="1"/>
  <c r="CJ150" i="4" s="1"/>
  <c r="CK150" i="4" s="1"/>
  <c r="CL150" i="4" s="1"/>
  <c r="CM150" i="4" s="1"/>
  <c r="CN150" i="4" s="1"/>
  <c r="CO150" i="4" s="1"/>
  <c r="CP150" i="4" s="1"/>
  <c r="CQ150" i="4" s="1"/>
  <c r="CR150" i="4" s="1"/>
  <c r="CS150" i="4" s="1"/>
  <c r="CT150" i="4" s="1"/>
  <c r="CU150" i="4" s="1"/>
  <c r="CV150" i="4" s="1"/>
  <c r="CW150" i="4" s="1"/>
  <c r="CX150" i="4" s="1"/>
  <c r="CY150" i="4" s="1"/>
  <c r="CZ150" i="4" s="1"/>
  <c r="DA150" i="4" s="1"/>
  <c r="DB150" i="4" s="1"/>
  <c r="DC150" i="4" s="1"/>
  <c r="DD150" i="4" s="1"/>
  <c r="DE150" i="4" s="1"/>
  <c r="DF150" i="4" s="1"/>
  <c r="DG150" i="4" s="1"/>
  <c r="DH150" i="4" s="1"/>
  <c r="DI150" i="4" s="1"/>
  <c r="DJ150" i="4" s="1"/>
  <c r="DK150" i="4" s="1"/>
  <c r="DL150" i="4" s="1"/>
  <c r="DM150" i="4" s="1"/>
  <c r="DN150" i="4" s="1"/>
  <c r="DO150" i="4" s="1"/>
  <c r="DP150" i="4" s="1"/>
  <c r="DQ150" i="4" s="1"/>
  <c r="DR150" i="4" s="1"/>
  <c r="DS150" i="4" s="1"/>
  <c r="DT150" i="4" s="1"/>
  <c r="DU150" i="4" s="1"/>
  <c r="DV150" i="4" s="1"/>
  <c r="DW150" i="4" s="1"/>
  <c r="DW146" i="4"/>
  <c r="DT34" i="5" s="1"/>
  <c r="DV146" i="4"/>
  <c r="DS34" i="5" s="1"/>
  <c r="DU146" i="4"/>
  <c r="DR34" i="5" s="1"/>
  <c r="DT146" i="4"/>
  <c r="DQ34" i="5" s="1"/>
  <c r="DS146" i="4"/>
  <c r="DP34" i="5" s="1"/>
  <c r="DR146" i="4"/>
  <c r="DO34" i="5" s="1"/>
  <c r="DQ146" i="4"/>
  <c r="DN34" i="5" s="1"/>
  <c r="DP146" i="4"/>
  <c r="DM34" i="5" s="1"/>
  <c r="DO146" i="4"/>
  <c r="DL34" i="5" s="1"/>
  <c r="DN146" i="4"/>
  <c r="DK34" i="5" s="1"/>
  <c r="DM146" i="4"/>
  <c r="DJ34" i="5" s="1"/>
  <c r="DL146" i="4"/>
  <c r="DI34" i="5" s="1"/>
  <c r="DK146" i="4"/>
  <c r="DH34" i="5" s="1"/>
  <c r="DJ146" i="4"/>
  <c r="DG34" i="5" s="1"/>
  <c r="DI146" i="4"/>
  <c r="DF34" i="5" s="1"/>
  <c r="DH146" i="4"/>
  <c r="DE34" i="5" s="1"/>
  <c r="DG146" i="4"/>
  <c r="DD34" i="5" s="1"/>
  <c r="DF146" i="4"/>
  <c r="DC34" i="5" s="1"/>
  <c r="DE146" i="4"/>
  <c r="DB34" i="5" s="1"/>
  <c r="DD146" i="4"/>
  <c r="DA34" i="5" s="1"/>
  <c r="DC146" i="4"/>
  <c r="CZ34" i="5" s="1"/>
  <c r="DB146" i="4"/>
  <c r="CY34" i="5" s="1"/>
  <c r="DA146" i="4"/>
  <c r="CX34" i="5" s="1"/>
  <c r="CZ146" i="4"/>
  <c r="CW34" i="5" s="1"/>
  <c r="CY146" i="4"/>
  <c r="CV34" i="5" s="1"/>
  <c r="CX146" i="4"/>
  <c r="CU34" i="5" s="1"/>
  <c r="CW146" i="4"/>
  <c r="CT34" i="5" s="1"/>
  <c r="CV146" i="4"/>
  <c r="CS34" i="5" s="1"/>
  <c r="CU146" i="4"/>
  <c r="CR34" i="5" s="1"/>
  <c r="CT146" i="4"/>
  <c r="CQ34" i="5" s="1"/>
  <c r="CS146" i="4"/>
  <c r="CP34" i="5" s="1"/>
  <c r="CR146" i="4"/>
  <c r="CO34" i="5" s="1"/>
  <c r="CQ146" i="4"/>
  <c r="CN34" i="5" s="1"/>
  <c r="CP146" i="4"/>
  <c r="CM34" i="5" s="1"/>
  <c r="CO146" i="4"/>
  <c r="CL34" i="5" s="1"/>
  <c r="CN146" i="4"/>
  <c r="CK34" i="5" s="1"/>
  <c r="CM146" i="4"/>
  <c r="CJ34" i="5" s="1"/>
  <c r="CL146" i="4"/>
  <c r="CI34" i="5" s="1"/>
  <c r="CK146" i="4"/>
  <c r="CH34" i="5" s="1"/>
  <c r="CJ146" i="4"/>
  <c r="CG34" i="5" s="1"/>
  <c r="CI146" i="4"/>
  <c r="CF34" i="5" s="1"/>
  <c r="CH146" i="4"/>
  <c r="CE34" i="5" s="1"/>
  <c r="CG146" i="4"/>
  <c r="CD34" i="5" s="1"/>
  <c r="CF146" i="4"/>
  <c r="CC34" i="5" s="1"/>
  <c r="CE146" i="4"/>
  <c r="CB34" i="5" s="1"/>
  <c r="CD146" i="4"/>
  <c r="CA34" i="5" s="1"/>
  <c r="CC146" i="4"/>
  <c r="BZ34" i="5" s="1"/>
  <c r="CB146" i="4"/>
  <c r="BY34" i="5" s="1"/>
  <c r="CA146" i="4"/>
  <c r="BX34" i="5" s="1"/>
  <c r="BZ146" i="4"/>
  <c r="BW34" i="5" s="1"/>
  <c r="BY146" i="4"/>
  <c r="BV34" i="5" s="1"/>
  <c r="BX146" i="4"/>
  <c r="BU34" i="5" s="1"/>
  <c r="BW146" i="4"/>
  <c r="BT34" i="5" s="1"/>
  <c r="BV146" i="4"/>
  <c r="BS34" i="5" s="1"/>
  <c r="BU146" i="4"/>
  <c r="BR34" i="5" s="1"/>
  <c r="BT146" i="4"/>
  <c r="BQ34" i="5" s="1"/>
  <c r="BS146" i="4"/>
  <c r="BP34" i="5" s="1"/>
  <c r="BR146" i="4"/>
  <c r="BO34" i="5" s="1"/>
  <c r="BQ146" i="4"/>
  <c r="BN34" i="5" s="1"/>
  <c r="BP146" i="4"/>
  <c r="BM34" i="5" s="1"/>
  <c r="BO146" i="4"/>
  <c r="BL34" i="5" s="1"/>
  <c r="BN146" i="4"/>
  <c r="BK34" i="5" s="1"/>
  <c r="BM146" i="4"/>
  <c r="BJ34" i="5" s="1"/>
  <c r="BL146" i="4"/>
  <c r="BI34" i="5" s="1"/>
  <c r="BK146" i="4"/>
  <c r="BH34" i="5" s="1"/>
  <c r="BJ146" i="4"/>
  <c r="BG34" i="5" s="1"/>
  <c r="BI146" i="4"/>
  <c r="BF34" i="5" s="1"/>
  <c r="BH146" i="4"/>
  <c r="BE34" i="5" s="1"/>
  <c r="BG146" i="4"/>
  <c r="BD34" i="5" s="1"/>
  <c r="BF146" i="4"/>
  <c r="BC34" i="5" s="1"/>
  <c r="BE146" i="4"/>
  <c r="BB34" i="5" s="1"/>
  <c r="BD146" i="4"/>
  <c r="BA34" i="5" s="1"/>
  <c r="BC146" i="4"/>
  <c r="AY34" i="5" s="1"/>
  <c r="BB146" i="4"/>
  <c r="AX34" i="5" s="1"/>
  <c r="BA146" i="4"/>
  <c r="AW34" i="5" s="1"/>
  <c r="AZ146" i="4"/>
  <c r="AV34" i="5" s="1"/>
  <c r="AY146" i="4"/>
  <c r="AU34" i="5" s="1"/>
  <c r="AX146" i="4"/>
  <c r="AT34" i="5" s="1"/>
  <c r="AW146" i="4"/>
  <c r="AS34" i="5" s="1"/>
  <c r="AV146" i="4"/>
  <c r="AR34" i="5" s="1"/>
  <c r="AU146" i="4"/>
  <c r="AQ34" i="5" s="1"/>
  <c r="AT146" i="4"/>
  <c r="AP34" i="5" s="1"/>
  <c r="AS146" i="4"/>
  <c r="AO34" i="5" s="1"/>
  <c r="AR146" i="4"/>
  <c r="AN34" i="5" s="1"/>
  <c r="AQ146" i="4"/>
  <c r="AM34" i="5" s="1"/>
  <c r="AP146" i="4"/>
  <c r="AL34" i="5" s="1"/>
  <c r="AO146" i="4"/>
  <c r="AK34" i="5" s="1"/>
  <c r="AN146" i="4"/>
  <c r="AJ34" i="5" s="1"/>
  <c r="AM146" i="4"/>
  <c r="AI34" i="5" s="1"/>
  <c r="AL146" i="4"/>
  <c r="AH34" i="5" s="1"/>
  <c r="AK146" i="4"/>
  <c r="AG34" i="5" s="1"/>
  <c r="AJ146" i="4"/>
  <c r="AF34" i="5" s="1"/>
  <c r="AI146" i="4"/>
  <c r="AE34" i="5" s="1"/>
  <c r="AH146" i="4"/>
  <c r="AD34" i="5" s="1"/>
  <c r="AG146" i="4"/>
  <c r="AC34" i="5" s="1"/>
  <c r="AF146" i="4"/>
  <c r="AB34" i="5" s="1"/>
  <c r="AE146" i="4"/>
  <c r="AA34" i="5" s="1"/>
  <c r="AD146" i="4"/>
  <c r="Z34" i="5" s="1"/>
  <c r="AC146" i="4"/>
  <c r="Y34" i="5" s="1"/>
  <c r="AB146" i="4"/>
  <c r="X34" i="5" s="1"/>
  <c r="AA146" i="4"/>
  <c r="W34" i="5" s="1"/>
  <c r="Z146" i="4"/>
  <c r="V34" i="5" s="1"/>
  <c r="Y146" i="4"/>
  <c r="U34" i="5" s="1"/>
  <c r="X146" i="4"/>
  <c r="T34" i="5" s="1"/>
  <c r="W146" i="4"/>
  <c r="S34" i="5" s="1"/>
  <c r="J146" i="4"/>
  <c r="F34" i="5" s="1"/>
  <c r="I146" i="4"/>
  <c r="E34" i="5" s="1"/>
  <c r="H146" i="4"/>
  <c r="D34" i="5" s="1"/>
  <c r="U145" i="4"/>
  <c r="S145" i="4"/>
  <c r="F145" i="4"/>
  <c r="S144" i="4"/>
  <c r="F144" i="4"/>
  <c r="F143" i="4"/>
  <c r="T142" i="4"/>
  <c r="F142" i="4"/>
  <c r="T141" i="4"/>
  <c r="R141" i="4"/>
  <c r="F141" i="4"/>
  <c r="R140" i="4"/>
  <c r="F140" i="4"/>
  <c r="F139" i="4"/>
  <c r="S138" i="4"/>
  <c r="F138" i="4"/>
  <c r="Q137" i="4"/>
  <c r="O137" i="4"/>
  <c r="F137" i="4"/>
  <c r="O136" i="4"/>
  <c r="F136" i="4"/>
  <c r="F135" i="4"/>
  <c r="N134" i="4"/>
  <c r="F134" i="4"/>
  <c r="M133" i="4"/>
  <c r="K133" i="4"/>
  <c r="F133" i="4"/>
  <c r="L131" i="4"/>
  <c r="M131" i="4" s="1"/>
  <c r="N131" i="4" s="1"/>
  <c r="O131" i="4" s="1"/>
  <c r="P131" i="4" s="1"/>
  <c r="Q131" i="4" s="1"/>
  <c r="R131" i="4" s="1"/>
  <c r="S131" i="4" s="1"/>
  <c r="T131" i="4" s="1"/>
  <c r="U131" i="4" s="1"/>
  <c r="V131" i="4" s="1"/>
  <c r="W131" i="4" s="1"/>
  <c r="X131" i="4" s="1"/>
  <c r="Y131" i="4" s="1"/>
  <c r="Z131" i="4" s="1"/>
  <c r="AA131" i="4" s="1"/>
  <c r="AB131" i="4" s="1"/>
  <c r="AC131" i="4" s="1"/>
  <c r="AD131" i="4" s="1"/>
  <c r="AE131" i="4" s="1"/>
  <c r="AF131" i="4" s="1"/>
  <c r="AG131" i="4" s="1"/>
  <c r="AH131" i="4" s="1"/>
  <c r="AI131" i="4" s="1"/>
  <c r="AJ131" i="4" s="1"/>
  <c r="AK131" i="4" s="1"/>
  <c r="AL131" i="4" s="1"/>
  <c r="AM131" i="4" s="1"/>
  <c r="AN131" i="4" s="1"/>
  <c r="AO131" i="4" s="1"/>
  <c r="AP131" i="4" s="1"/>
  <c r="AQ131" i="4" s="1"/>
  <c r="AR131" i="4" s="1"/>
  <c r="AS131" i="4" s="1"/>
  <c r="AT131" i="4" s="1"/>
  <c r="AU131" i="4" s="1"/>
  <c r="AV131" i="4" s="1"/>
  <c r="AW131" i="4" s="1"/>
  <c r="AX131" i="4" s="1"/>
  <c r="AY131" i="4" s="1"/>
  <c r="AZ131" i="4" s="1"/>
  <c r="BA131" i="4" s="1"/>
  <c r="BB131" i="4" s="1"/>
  <c r="BC131" i="4" s="1"/>
  <c r="BD131" i="4" s="1"/>
  <c r="BE131" i="4" s="1"/>
  <c r="BF131" i="4" s="1"/>
  <c r="BG131" i="4" s="1"/>
  <c r="BH131" i="4" s="1"/>
  <c r="BI131" i="4" s="1"/>
  <c r="BJ131" i="4" s="1"/>
  <c r="BK131" i="4" s="1"/>
  <c r="BL131" i="4" s="1"/>
  <c r="BM131" i="4" s="1"/>
  <c r="BN131" i="4" s="1"/>
  <c r="BO131" i="4" s="1"/>
  <c r="BP131" i="4" s="1"/>
  <c r="BQ131" i="4" s="1"/>
  <c r="BR131" i="4" s="1"/>
  <c r="BS131" i="4" s="1"/>
  <c r="BT131" i="4" s="1"/>
  <c r="BU131" i="4" s="1"/>
  <c r="BV131" i="4" s="1"/>
  <c r="BW131" i="4" s="1"/>
  <c r="BX131" i="4" s="1"/>
  <c r="BY131" i="4" s="1"/>
  <c r="BZ131" i="4" s="1"/>
  <c r="CA131" i="4" s="1"/>
  <c r="CB131" i="4" s="1"/>
  <c r="CC131" i="4" s="1"/>
  <c r="CD131" i="4" s="1"/>
  <c r="CE131" i="4" s="1"/>
  <c r="CF131" i="4" s="1"/>
  <c r="CG131" i="4" s="1"/>
  <c r="CH131" i="4" s="1"/>
  <c r="CI131" i="4" s="1"/>
  <c r="CJ131" i="4" s="1"/>
  <c r="CK131" i="4" s="1"/>
  <c r="CL131" i="4" s="1"/>
  <c r="CM131" i="4" s="1"/>
  <c r="CN131" i="4" s="1"/>
  <c r="CO131" i="4" s="1"/>
  <c r="CP131" i="4" s="1"/>
  <c r="CQ131" i="4" s="1"/>
  <c r="CR131" i="4" s="1"/>
  <c r="CS131" i="4" s="1"/>
  <c r="CT131" i="4" s="1"/>
  <c r="CU131" i="4" s="1"/>
  <c r="CV131" i="4" s="1"/>
  <c r="CW131" i="4" s="1"/>
  <c r="CX131" i="4" s="1"/>
  <c r="CY131" i="4" s="1"/>
  <c r="CZ131" i="4" s="1"/>
  <c r="DA131" i="4" s="1"/>
  <c r="DB131" i="4" s="1"/>
  <c r="DC131" i="4" s="1"/>
  <c r="DD131" i="4" s="1"/>
  <c r="DE131" i="4" s="1"/>
  <c r="DF131" i="4" s="1"/>
  <c r="DG131" i="4" s="1"/>
  <c r="DH131" i="4" s="1"/>
  <c r="DI131" i="4" s="1"/>
  <c r="DJ131" i="4" s="1"/>
  <c r="DK131" i="4" s="1"/>
  <c r="DL131" i="4" s="1"/>
  <c r="DM131" i="4" s="1"/>
  <c r="DN131" i="4" s="1"/>
  <c r="DO131" i="4" s="1"/>
  <c r="DP131" i="4" s="1"/>
  <c r="DQ131" i="4" s="1"/>
  <c r="DR131" i="4" s="1"/>
  <c r="DS131" i="4" s="1"/>
  <c r="DT131" i="4" s="1"/>
  <c r="DU131" i="4" s="1"/>
  <c r="DV131" i="4" s="1"/>
  <c r="DW131" i="4" s="1"/>
  <c r="J131" i="4"/>
  <c r="K131" i="4" s="1"/>
  <c r="I131" i="4"/>
  <c r="BC125" i="4"/>
  <c r="AY33" i="5" s="1"/>
  <c r="BB125" i="4"/>
  <c r="AX33" i="5" s="1"/>
  <c r="BA125" i="4"/>
  <c r="AW33" i="5" s="1"/>
  <c r="AZ125" i="4"/>
  <c r="AV33" i="5" s="1"/>
  <c r="AY125" i="4"/>
  <c r="AU33" i="5" s="1"/>
  <c r="AX125" i="4"/>
  <c r="AT33" i="5" s="1"/>
  <c r="AW125" i="4"/>
  <c r="AS33" i="5" s="1"/>
  <c r="AV125" i="4"/>
  <c r="AR33" i="5" s="1"/>
  <c r="AU125" i="4"/>
  <c r="AQ33" i="5" s="1"/>
  <c r="AT125" i="4"/>
  <c r="AP33" i="5" s="1"/>
  <c r="AS125" i="4"/>
  <c r="AO33" i="5" s="1"/>
  <c r="AR125" i="4"/>
  <c r="AN33" i="5" s="1"/>
  <c r="AQ125" i="4"/>
  <c r="AM33" i="5" s="1"/>
  <c r="AP125" i="4"/>
  <c r="AL33" i="5" s="1"/>
  <c r="AO125" i="4"/>
  <c r="AK33" i="5" s="1"/>
  <c r="AN125" i="4"/>
  <c r="AJ33" i="5" s="1"/>
  <c r="AM125" i="4"/>
  <c r="AI33" i="5" s="1"/>
  <c r="AL125" i="4"/>
  <c r="AH33" i="5" s="1"/>
  <c r="AK125" i="4"/>
  <c r="AG33" i="5" s="1"/>
  <c r="AJ125" i="4"/>
  <c r="AF33" i="5" s="1"/>
  <c r="AI125" i="4"/>
  <c r="AE33" i="5" s="1"/>
  <c r="AH125" i="4"/>
  <c r="AD33" i="5" s="1"/>
  <c r="AG125" i="4"/>
  <c r="AC33" i="5" s="1"/>
  <c r="AF125" i="4"/>
  <c r="AB33" i="5" s="1"/>
  <c r="F125" i="4"/>
  <c r="K124" i="4"/>
  <c r="L124" i="4" s="1"/>
  <c r="I124" i="4"/>
  <c r="J124" i="4" s="1"/>
  <c r="J125" i="4" s="1"/>
  <c r="F33" i="5" s="1"/>
  <c r="H124" i="4"/>
  <c r="H125" i="4" s="1"/>
  <c r="D33" i="5" s="1"/>
  <c r="F124" i="4"/>
  <c r="AE123" i="4"/>
  <c r="G123" i="4" s="1"/>
  <c r="F123" i="4"/>
  <c r="BC121" i="4"/>
  <c r="AY32" i="5" s="1"/>
  <c r="BB121" i="4"/>
  <c r="AX32" i="5" s="1"/>
  <c r="BA121" i="4"/>
  <c r="AW32" i="5" s="1"/>
  <c r="AZ121" i="4"/>
  <c r="AV32" i="5" s="1"/>
  <c r="AY121" i="4"/>
  <c r="AU32" i="5" s="1"/>
  <c r="AX121" i="4"/>
  <c r="AT32" i="5" s="1"/>
  <c r="AW121" i="4"/>
  <c r="AS32" i="5" s="1"/>
  <c r="AV121" i="4"/>
  <c r="AR32" i="5" s="1"/>
  <c r="AU121" i="4"/>
  <c r="AQ32" i="5" s="1"/>
  <c r="AT121" i="4"/>
  <c r="AP32" i="5" s="1"/>
  <c r="AS121" i="4"/>
  <c r="AO32" i="5" s="1"/>
  <c r="AR121" i="4"/>
  <c r="AN32" i="5" s="1"/>
  <c r="AQ121" i="4"/>
  <c r="AM32" i="5" s="1"/>
  <c r="AP121" i="4"/>
  <c r="AL32" i="5" s="1"/>
  <c r="AO121" i="4"/>
  <c r="AK32" i="5" s="1"/>
  <c r="AN121" i="4"/>
  <c r="AJ32" i="5" s="1"/>
  <c r="AM121" i="4"/>
  <c r="AI32" i="5" s="1"/>
  <c r="AL121" i="4"/>
  <c r="AH32" i="5" s="1"/>
  <c r="AK121" i="4"/>
  <c r="AG32" i="5" s="1"/>
  <c r="AJ121" i="4"/>
  <c r="AF32" i="5" s="1"/>
  <c r="AI121" i="4"/>
  <c r="AE32" i="5" s="1"/>
  <c r="AH121" i="4"/>
  <c r="AD32" i="5" s="1"/>
  <c r="AG121" i="4"/>
  <c r="AC32" i="5" s="1"/>
  <c r="AF121" i="4"/>
  <c r="AB32" i="5" s="1"/>
  <c r="H120" i="4"/>
  <c r="I120" i="4" s="1"/>
  <c r="J120" i="4" s="1"/>
  <c r="K120" i="4" s="1"/>
  <c r="L120" i="4" s="1"/>
  <c r="F120" i="4"/>
  <c r="F119" i="4"/>
  <c r="I119" i="4" s="1"/>
  <c r="G119" i="4" s="1"/>
  <c r="I118" i="4"/>
  <c r="G118" i="4" s="1"/>
  <c r="F118" i="4"/>
  <c r="F117" i="4"/>
  <c r="H117" i="4" s="1"/>
  <c r="F116" i="4"/>
  <c r="J116" i="4" s="1"/>
  <c r="N115" i="4"/>
  <c r="G115" i="4" s="1"/>
  <c r="F115" i="4"/>
  <c r="G114" i="4"/>
  <c r="F114" i="4"/>
  <c r="F121" i="4" s="1"/>
  <c r="G113" i="4"/>
  <c r="F113" i="4"/>
  <c r="BC111" i="4"/>
  <c r="AY31" i="5" s="1"/>
  <c r="BB111" i="4"/>
  <c r="AX31" i="5" s="1"/>
  <c r="BA111" i="4"/>
  <c r="AW31" i="5" s="1"/>
  <c r="AZ111" i="4"/>
  <c r="AV31" i="5" s="1"/>
  <c r="AY111" i="4"/>
  <c r="AU31" i="5" s="1"/>
  <c r="AX111" i="4"/>
  <c r="AT31" i="5" s="1"/>
  <c r="AW111" i="4"/>
  <c r="AS31" i="5" s="1"/>
  <c r="AV111" i="4"/>
  <c r="AR31" i="5" s="1"/>
  <c r="AU111" i="4"/>
  <c r="AQ31" i="5" s="1"/>
  <c r="AT111" i="4"/>
  <c r="AP31" i="5" s="1"/>
  <c r="AS111" i="4"/>
  <c r="AO31" i="5" s="1"/>
  <c r="AR111" i="4"/>
  <c r="AN31" i="5" s="1"/>
  <c r="AQ111" i="4"/>
  <c r="AM31" i="5" s="1"/>
  <c r="AP111" i="4"/>
  <c r="AL31" i="5" s="1"/>
  <c r="AO111" i="4"/>
  <c r="AK31" i="5" s="1"/>
  <c r="AN111" i="4"/>
  <c r="AJ31" i="5" s="1"/>
  <c r="AM111" i="4"/>
  <c r="AI31" i="5" s="1"/>
  <c r="AL111" i="4"/>
  <c r="AH31" i="5" s="1"/>
  <c r="AK111" i="4"/>
  <c r="AG31" i="5" s="1"/>
  <c r="AJ111" i="4"/>
  <c r="AF31" i="5" s="1"/>
  <c r="AI111" i="4"/>
  <c r="AE31" i="5" s="1"/>
  <c r="AH111" i="4"/>
  <c r="AD31" i="5" s="1"/>
  <c r="AG111" i="4"/>
  <c r="AC31" i="5" s="1"/>
  <c r="AF111" i="4"/>
  <c r="AB31" i="5" s="1"/>
  <c r="G110" i="4"/>
  <c r="F110" i="4"/>
  <c r="H109" i="4"/>
  <c r="I109" i="4" s="1"/>
  <c r="F109" i="4"/>
  <c r="F111" i="4" s="1"/>
  <c r="BC107" i="4"/>
  <c r="AY30" i="5" s="1"/>
  <c r="BB107" i="4"/>
  <c r="AX30" i="5" s="1"/>
  <c r="BA107" i="4"/>
  <c r="AW30" i="5" s="1"/>
  <c r="AZ107" i="4"/>
  <c r="AV30" i="5" s="1"/>
  <c r="AY107" i="4"/>
  <c r="AU30" i="5" s="1"/>
  <c r="AX107" i="4"/>
  <c r="AT30" i="5" s="1"/>
  <c r="AW107" i="4"/>
  <c r="AS30" i="5" s="1"/>
  <c r="AV107" i="4"/>
  <c r="AR30" i="5" s="1"/>
  <c r="AU107" i="4"/>
  <c r="AQ30" i="5" s="1"/>
  <c r="AT107" i="4"/>
  <c r="AP30" i="5" s="1"/>
  <c r="AS107" i="4"/>
  <c r="AO30" i="5" s="1"/>
  <c r="AR107" i="4"/>
  <c r="AN30" i="5" s="1"/>
  <c r="AQ107" i="4"/>
  <c r="AM30" i="5" s="1"/>
  <c r="AP107" i="4"/>
  <c r="AL30" i="5" s="1"/>
  <c r="AO107" i="4"/>
  <c r="AK30" i="5" s="1"/>
  <c r="AN107" i="4"/>
  <c r="AJ30" i="5" s="1"/>
  <c r="AM107" i="4"/>
  <c r="AL107" i="4"/>
  <c r="AK107" i="4"/>
  <c r="AJ107" i="4"/>
  <c r="AI107" i="4"/>
  <c r="AH107" i="4"/>
  <c r="AG107" i="4"/>
  <c r="AF107" i="4"/>
  <c r="F106" i="4"/>
  <c r="H106" i="4" s="1"/>
  <c r="G105" i="4"/>
  <c r="F105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G103" i="4"/>
  <c r="F103" i="4"/>
  <c r="K102" i="4"/>
  <c r="L102" i="4" s="1"/>
  <c r="M102" i="4" s="1"/>
  <c r="N102" i="4" s="1"/>
  <c r="O102" i="4" s="1"/>
  <c r="P102" i="4" s="1"/>
  <c r="Q102" i="4" s="1"/>
  <c r="R102" i="4" s="1"/>
  <c r="S102" i="4" s="1"/>
  <c r="J102" i="4"/>
  <c r="I102" i="4"/>
  <c r="G102" i="4" s="1"/>
  <c r="F102" i="4"/>
  <c r="F107" i="4" s="1"/>
  <c r="BC100" i="4"/>
  <c r="AY29" i="5" s="1"/>
  <c r="BB100" i="4"/>
  <c r="AX29" i="5" s="1"/>
  <c r="BA100" i="4"/>
  <c r="AW29" i="5" s="1"/>
  <c r="AZ100" i="4"/>
  <c r="AV29" i="5" s="1"/>
  <c r="AY100" i="4"/>
  <c r="AU29" i="5" s="1"/>
  <c r="AX100" i="4"/>
  <c r="AT29" i="5" s="1"/>
  <c r="AW100" i="4"/>
  <c r="AS29" i="5" s="1"/>
  <c r="AV100" i="4"/>
  <c r="AR29" i="5" s="1"/>
  <c r="AU100" i="4"/>
  <c r="AQ29" i="5" s="1"/>
  <c r="AT100" i="4"/>
  <c r="AP29" i="5" s="1"/>
  <c r="AS100" i="4"/>
  <c r="AO29" i="5" s="1"/>
  <c r="AR100" i="4"/>
  <c r="AN29" i="5" s="1"/>
  <c r="AQ100" i="4"/>
  <c r="AM29" i="5" s="1"/>
  <c r="AP100" i="4"/>
  <c r="AL29" i="5" s="1"/>
  <c r="AO100" i="4"/>
  <c r="AK29" i="5" s="1"/>
  <c r="AN100" i="4"/>
  <c r="AJ29" i="5" s="1"/>
  <c r="AM100" i="4"/>
  <c r="AI29" i="5" s="1"/>
  <c r="AL100" i="4"/>
  <c r="AH29" i="5" s="1"/>
  <c r="AK100" i="4"/>
  <c r="AG29" i="5" s="1"/>
  <c r="AJ100" i="4"/>
  <c r="AF29" i="5" s="1"/>
  <c r="AI100" i="4"/>
  <c r="AE29" i="5" s="1"/>
  <c r="AH100" i="4"/>
  <c r="AD29" i="5" s="1"/>
  <c r="AG100" i="4"/>
  <c r="AC29" i="5" s="1"/>
  <c r="AF100" i="4"/>
  <c r="AB29" i="5" s="1"/>
  <c r="AE100" i="4"/>
  <c r="AA29" i="5" s="1"/>
  <c r="AD100" i="4"/>
  <c r="Z29" i="5" s="1"/>
  <c r="AC100" i="4"/>
  <c r="Y29" i="5" s="1"/>
  <c r="AB100" i="4"/>
  <c r="X29" i="5" s="1"/>
  <c r="AA100" i="4"/>
  <c r="W29" i="5" s="1"/>
  <c r="Z100" i="4"/>
  <c r="V29" i="5" s="1"/>
  <c r="Y100" i="4"/>
  <c r="U29" i="5" s="1"/>
  <c r="X100" i="4"/>
  <c r="T29" i="5" s="1"/>
  <c r="W100" i="4"/>
  <c r="S29" i="5" s="1"/>
  <c r="V100" i="4"/>
  <c r="R29" i="5" s="1"/>
  <c r="U100" i="4"/>
  <c r="Q29" i="5" s="1"/>
  <c r="T100" i="4"/>
  <c r="P29" i="5" s="1"/>
  <c r="G99" i="4"/>
  <c r="F99" i="4"/>
  <c r="M99" i="4" s="1"/>
  <c r="F98" i="4"/>
  <c r="L98" i="4" s="1"/>
  <c r="G98" i="4" s="1"/>
  <c r="L97" i="4"/>
  <c r="G97" i="4" s="1"/>
  <c r="F97" i="4"/>
  <c r="K96" i="4"/>
  <c r="G96" i="4" s="1"/>
  <c r="F96" i="4"/>
  <c r="G95" i="4"/>
  <c r="J94" i="4"/>
  <c r="G94" i="4" s="1"/>
  <c r="F94" i="4"/>
  <c r="F93" i="4"/>
  <c r="H92" i="4"/>
  <c r="F92" i="4"/>
  <c r="K89" i="4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AH89" i="4" s="1"/>
  <c r="AI89" i="4" s="1"/>
  <c r="AJ89" i="4" s="1"/>
  <c r="AK89" i="4" s="1"/>
  <c r="AL89" i="4" s="1"/>
  <c r="AM89" i="4" s="1"/>
  <c r="AN89" i="4" s="1"/>
  <c r="AO89" i="4" s="1"/>
  <c r="AP89" i="4" s="1"/>
  <c r="AQ89" i="4" s="1"/>
  <c r="AR89" i="4" s="1"/>
  <c r="AS89" i="4" s="1"/>
  <c r="AT89" i="4" s="1"/>
  <c r="AU89" i="4" s="1"/>
  <c r="AV89" i="4" s="1"/>
  <c r="AW89" i="4" s="1"/>
  <c r="AX89" i="4" s="1"/>
  <c r="AY89" i="4" s="1"/>
  <c r="AZ89" i="4" s="1"/>
  <c r="BA89" i="4" s="1"/>
  <c r="BB89" i="4" s="1"/>
  <c r="BC89" i="4" s="1"/>
  <c r="BD89" i="4" s="1"/>
  <c r="BE89" i="4" s="1"/>
  <c r="BF89" i="4" s="1"/>
  <c r="BG89" i="4" s="1"/>
  <c r="BH89" i="4" s="1"/>
  <c r="BI89" i="4" s="1"/>
  <c r="BJ89" i="4" s="1"/>
  <c r="BK89" i="4" s="1"/>
  <c r="BL89" i="4" s="1"/>
  <c r="BM89" i="4" s="1"/>
  <c r="BN89" i="4" s="1"/>
  <c r="BO89" i="4" s="1"/>
  <c r="BP89" i="4" s="1"/>
  <c r="BQ89" i="4" s="1"/>
  <c r="BR89" i="4" s="1"/>
  <c r="BS89" i="4" s="1"/>
  <c r="BT89" i="4" s="1"/>
  <c r="BU89" i="4" s="1"/>
  <c r="BV89" i="4" s="1"/>
  <c r="BW89" i="4" s="1"/>
  <c r="BX89" i="4" s="1"/>
  <c r="BY89" i="4" s="1"/>
  <c r="BZ89" i="4" s="1"/>
  <c r="CA89" i="4" s="1"/>
  <c r="CB89" i="4" s="1"/>
  <c r="CC89" i="4" s="1"/>
  <c r="CD89" i="4" s="1"/>
  <c r="CE89" i="4" s="1"/>
  <c r="CF89" i="4" s="1"/>
  <c r="CG89" i="4" s="1"/>
  <c r="CH89" i="4" s="1"/>
  <c r="CI89" i="4" s="1"/>
  <c r="CJ89" i="4" s="1"/>
  <c r="CK89" i="4" s="1"/>
  <c r="CL89" i="4" s="1"/>
  <c r="CM89" i="4" s="1"/>
  <c r="CN89" i="4" s="1"/>
  <c r="CO89" i="4" s="1"/>
  <c r="CP89" i="4" s="1"/>
  <c r="CQ89" i="4" s="1"/>
  <c r="CR89" i="4" s="1"/>
  <c r="CS89" i="4" s="1"/>
  <c r="CT89" i="4" s="1"/>
  <c r="CU89" i="4" s="1"/>
  <c r="CV89" i="4" s="1"/>
  <c r="CW89" i="4" s="1"/>
  <c r="CX89" i="4" s="1"/>
  <c r="CY89" i="4" s="1"/>
  <c r="CZ89" i="4" s="1"/>
  <c r="DA89" i="4" s="1"/>
  <c r="DB89" i="4" s="1"/>
  <c r="DC89" i="4" s="1"/>
  <c r="DD89" i="4" s="1"/>
  <c r="DE89" i="4" s="1"/>
  <c r="DF89" i="4" s="1"/>
  <c r="DG89" i="4" s="1"/>
  <c r="DH89" i="4" s="1"/>
  <c r="DI89" i="4" s="1"/>
  <c r="DJ89" i="4" s="1"/>
  <c r="DK89" i="4" s="1"/>
  <c r="DL89" i="4" s="1"/>
  <c r="DM89" i="4" s="1"/>
  <c r="DN89" i="4" s="1"/>
  <c r="DO89" i="4" s="1"/>
  <c r="DP89" i="4" s="1"/>
  <c r="DQ89" i="4" s="1"/>
  <c r="DR89" i="4" s="1"/>
  <c r="DS89" i="4" s="1"/>
  <c r="DT89" i="4" s="1"/>
  <c r="DU89" i="4" s="1"/>
  <c r="DV89" i="4" s="1"/>
  <c r="DW89" i="4" s="1"/>
  <c r="J89" i="4"/>
  <c r="I89" i="4"/>
  <c r="BC84" i="4"/>
  <c r="AY27" i="5" s="1"/>
  <c r="BB84" i="4"/>
  <c r="AX27" i="5" s="1"/>
  <c r="BA84" i="4"/>
  <c r="AW27" i="5" s="1"/>
  <c r="AZ84" i="4"/>
  <c r="AV27" i="5" s="1"/>
  <c r="AY84" i="4"/>
  <c r="AU27" i="5" s="1"/>
  <c r="AX84" i="4"/>
  <c r="AT27" i="5" s="1"/>
  <c r="AW84" i="4"/>
  <c r="AS27" i="5" s="1"/>
  <c r="AV84" i="4"/>
  <c r="AR27" i="5" s="1"/>
  <c r="AU84" i="4"/>
  <c r="AQ27" i="5" s="1"/>
  <c r="AT84" i="4"/>
  <c r="AP27" i="5" s="1"/>
  <c r="AS84" i="4"/>
  <c r="AO27" i="5" s="1"/>
  <c r="AR84" i="4"/>
  <c r="AN27" i="5" s="1"/>
  <c r="AQ84" i="4"/>
  <c r="AM27" i="5" s="1"/>
  <c r="AP84" i="4"/>
  <c r="AL27" i="5" s="1"/>
  <c r="AO84" i="4"/>
  <c r="AK27" i="5" s="1"/>
  <c r="AN84" i="4"/>
  <c r="AJ27" i="5" s="1"/>
  <c r="AM84" i="4"/>
  <c r="AI27" i="5" s="1"/>
  <c r="AL84" i="4"/>
  <c r="AH27" i="5" s="1"/>
  <c r="AK84" i="4"/>
  <c r="AG27" i="5" s="1"/>
  <c r="AJ84" i="4"/>
  <c r="AF27" i="5" s="1"/>
  <c r="AI84" i="4"/>
  <c r="AE27" i="5" s="1"/>
  <c r="AH84" i="4"/>
  <c r="AD27" i="5" s="1"/>
  <c r="AG84" i="4"/>
  <c r="AC27" i="5" s="1"/>
  <c r="AF84" i="4"/>
  <c r="AB27" i="5" s="1"/>
  <c r="H83" i="4"/>
  <c r="F83" i="4"/>
  <c r="F82" i="4"/>
  <c r="H82" i="4" s="1"/>
  <c r="BC80" i="4"/>
  <c r="AY26" i="5" s="1"/>
  <c r="BB80" i="4"/>
  <c r="AX26" i="5" s="1"/>
  <c r="BA80" i="4"/>
  <c r="AW26" i="5" s="1"/>
  <c r="AZ80" i="4"/>
  <c r="AV26" i="5" s="1"/>
  <c r="AY80" i="4"/>
  <c r="AU26" i="5" s="1"/>
  <c r="AX80" i="4"/>
  <c r="AT26" i="5" s="1"/>
  <c r="AW80" i="4"/>
  <c r="AS26" i="5" s="1"/>
  <c r="AV80" i="4"/>
  <c r="AR26" i="5" s="1"/>
  <c r="AU80" i="4"/>
  <c r="AQ26" i="5" s="1"/>
  <c r="AT80" i="4"/>
  <c r="AP26" i="5" s="1"/>
  <c r="AS80" i="4"/>
  <c r="AO26" i="5" s="1"/>
  <c r="AR80" i="4"/>
  <c r="AN26" i="5" s="1"/>
  <c r="AQ80" i="4"/>
  <c r="AM26" i="5" s="1"/>
  <c r="AP80" i="4"/>
  <c r="AL26" i="5" s="1"/>
  <c r="AO80" i="4"/>
  <c r="AK26" i="5" s="1"/>
  <c r="AN80" i="4"/>
  <c r="AJ26" i="5" s="1"/>
  <c r="AM80" i="4"/>
  <c r="AI26" i="5" s="1"/>
  <c r="AL80" i="4"/>
  <c r="AH26" i="5" s="1"/>
  <c r="AK80" i="4"/>
  <c r="AG26" i="5" s="1"/>
  <c r="AJ80" i="4"/>
  <c r="AF26" i="5" s="1"/>
  <c r="AI80" i="4"/>
  <c r="AE26" i="5" s="1"/>
  <c r="AH80" i="4"/>
  <c r="AD26" i="5" s="1"/>
  <c r="AG80" i="4"/>
  <c r="AC26" i="5" s="1"/>
  <c r="AF80" i="4"/>
  <c r="AB26" i="5" s="1"/>
  <c r="AE80" i="4"/>
  <c r="AA26" i="5" s="1"/>
  <c r="AD80" i="4"/>
  <c r="Z26" i="5" s="1"/>
  <c r="AC80" i="4"/>
  <c r="Y26" i="5" s="1"/>
  <c r="AB80" i="4"/>
  <c r="X26" i="5" s="1"/>
  <c r="Z79" i="4"/>
  <c r="Z80" i="4" s="1"/>
  <c r="V26" i="5" s="1"/>
  <c r="Y79" i="4"/>
  <c r="Y80" i="4" s="1"/>
  <c r="U26" i="5" s="1"/>
  <c r="R79" i="4"/>
  <c r="R80" i="4" s="1"/>
  <c r="N26" i="5" s="1"/>
  <c r="Q79" i="4"/>
  <c r="Q80" i="4" s="1"/>
  <c r="M26" i="5" s="1"/>
  <c r="J79" i="4"/>
  <c r="J80" i="4" s="1"/>
  <c r="F26" i="5" s="1"/>
  <c r="I79" i="4"/>
  <c r="I80" i="4" s="1"/>
  <c r="E26" i="5" s="1"/>
  <c r="F79" i="4"/>
  <c r="U79" i="4" s="1"/>
  <c r="U80" i="4" s="1"/>
  <c r="Q26" i="5" s="1"/>
  <c r="G78" i="4"/>
  <c r="F78" i="4"/>
  <c r="G77" i="4"/>
  <c r="F77" i="4"/>
  <c r="G76" i="4"/>
  <c r="F76" i="4"/>
  <c r="F80" i="4" s="1"/>
  <c r="BC74" i="4"/>
  <c r="AY25" i="5" s="1"/>
  <c r="BB74" i="4"/>
  <c r="AX25" i="5" s="1"/>
  <c r="BA74" i="4"/>
  <c r="AW25" i="5" s="1"/>
  <c r="AZ74" i="4"/>
  <c r="AV25" i="5" s="1"/>
  <c r="AY74" i="4"/>
  <c r="AU25" i="5" s="1"/>
  <c r="AX74" i="4"/>
  <c r="AT25" i="5" s="1"/>
  <c r="AW74" i="4"/>
  <c r="AS25" i="5" s="1"/>
  <c r="AV74" i="4"/>
  <c r="AR25" i="5" s="1"/>
  <c r="AU74" i="4"/>
  <c r="AQ25" i="5" s="1"/>
  <c r="AT74" i="4"/>
  <c r="AP25" i="5" s="1"/>
  <c r="AS74" i="4"/>
  <c r="AO25" i="5" s="1"/>
  <c r="AR74" i="4"/>
  <c r="AN25" i="5" s="1"/>
  <c r="AQ74" i="4"/>
  <c r="AM25" i="5" s="1"/>
  <c r="AP74" i="4"/>
  <c r="AL25" i="5" s="1"/>
  <c r="AO74" i="4"/>
  <c r="AK25" i="5" s="1"/>
  <c r="AN74" i="4"/>
  <c r="AJ25" i="5" s="1"/>
  <c r="AM74" i="4"/>
  <c r="AI25" i="5" s="1"/>
  <c r="AL74" i="4"/>
  <c r="AH25" i="5" s="1"/>
  <c r="AK74" i="4"/>
  <c r="AG25" i="5" s="1"/>
  <c r="AJ74" i="4"/>
  <c r="AF25" i="5" s="1"/>
  <c r="AI74" i="4"/>
  <c r="AE25" i="5" s="1"/>
  <c r="AH74" i="4"/>
  <c r="AD25" i="5" s="1"/>
  <c r="AG74" i="4"/>
  <c r="AC25" i="5" s="1"/>
  <c r="AF74" i="4"/>
  <c r="AB25" i="5" s="1"/>
  <c r="AE74" i="4"/>
  <c r="AA25" i="5" s="1"/>
  <c r="Z74" i="4"/>
  <c r="V25" i="5" s="1"/>
  <c r="Y74" i="4"/>
  <c r="U25" i="5" s="1"/>
  <c r="X74" i="4"/>
  <c r="T25" i="5" s="1"/>
  <c r="W74" i="4"/>
  <c r="S25" i="5" s="1"/>
  <c r="V74" i="4"/>
  <c r="R25" i="5" s="1"/>
  <c r="U74" i="4"/>
  <c r="Q25" i="5" s="1"/>
  <c r="T74" i="4"/>
  <c r="P25" i="5" s="1"/>
  <c r="S74" i="4"/>
  <c r="O25" i="5" s="1"/>
  <c r="R74" i="4"/>
  <c r="N25" i="5" s="1"/>
  <c r="Q74" i="4"/>
  <c r="M25" i="5" s="1"/>
  <c r="P74" i="4"/>
  <c r="L25" i="5" s="1"/>
  <c r="O74" i="4"/>
  <c r="K25" i="5" s="1"/>
  <c r="N74" i="4"/>
  <c r="J25" i="5" s="1"/>
  <c r="M74" i="4"/>
  <c r="I25" i="5" s="1"/>
  <c r="L74" i="4"/>
  <c r="H25" i="5" s="1"/>
  <c r="K74" i="4"/>
  <c r="G25" i="5" s="1"/>
  <c r="J74" i="4"/>
  <c r="F25" i="5" s="1"/>
  <c r="I74" i="4"/>
  <c r="E25" i="5" s="1"/>
  <c r="H74" i="4"/>
  <c r="D25" i="5" s="1"/>
  <c r="F74" i="4"/>
  <c r="AD73" i="4"/>
  <c r="AD74" i="4" s="1"/>
  <c r="Z25" i="5" s="1"/>
  <c r="AA73" i="4"/>
  <c r="F73" i="4"/>
  <c r="AC73" i="4" s="1"/>
  <c r="AC74" i="4" s="1"/>
  <c r="Y25" i="5" s="1"/>
  <c r="BC70" i="4"/>
  <c r="AY24" i="5" s="1"/>
  <c r="BB70" i="4"/>
  <c r="AX24" i="5" s="1"/>
  <c r="BA70" i="4"/>
  <c r="AW24" i="5" s="1"/>
  <c r="AZ70" i="4"/>
  <c r="AV24" i="5" s="1"/>
  <c r="AY70" i="4"/>
  <c r="AU24" i="5" s="1"/>
  <c r="AX70" i="4"/>
  <c r="AT24" i="5" s="1"/>
  <c r="AW70" i="4"/>
  <c r="AS24" i="5" s="1"/>
  <c r="AV70" i="4"/>
  <c r="AR24" i="5" s="1"/>
  <c r="AU70" i="4"/>
  <c r="AQ24" i="5" s="1"/>
  <c r="AT70" i="4"/>
  <c r="AP24" i="5" s="1"/>
  <c r="AS70" i="4"/>
  <c r="AO24" i="5" s="1"/>
  <c r="AR70" i="4"/>
  <c r="AN24" i="5" s="1"/>
  <c r="AQ70" i="4"/>
  <c r="AM24" i="5" s="1"/>
  <c r="AP70" i="4"/>
  <c r="AL24" i="5" s="1"/>
  <c r="AO70" i="4"/>
  <c r="AK24" i="5" s="1"/>
  <c r="AN70" i="4"/>
  <c r="AJ24" i="5" s="1"/>
  <c r="AM70" i="4"/>
  <c r="AI24" i="5" s="1"/>
  <c r="AL70" i="4"/>
  <c r="AH24" i="5" s="1"/>
  <c r="AK70" i="4"/>
  <c r="AG24" i="5" s="1"/>
  <c r="AJ70" i="4"/>
  <c r="AF24" i="5" s="1"/>
  <c r="AI70" i="4"/>
  <c r="AE24" i="5" s="1"/>
  <c r="AH70" i="4"/>
  <c r="AD24" i="5" s="1"/>
  <c r="AG70" i="4"/>
  <c r="AC24" i="5" s="1"/>
  <c r="AF70" i="4"/>
  <c r="AB24" i="5" s="1"/>
  <c r="Q70" i="4"/>
  <c r="M24" i="5" s="1"/>
  <c r="M70" i="4"/>
  <c r="I24" i="5" s="1"/>
  <c r="K70" i="4"/>
  <c r="G24" i="5" s="1"/>
  <c r="J70" i="4"/>
  <c r="F24" i="5" s="1"/>
  <c r="I70" i="4"/>
  <c r="E24" i="5" s="1"/>
  <c r="AE69" i="4"/>
  <c r="AB69" i="4"/>
  <c r="AA69" i="4"/>
  <c r="AA70" i="4" s="1"/>
  <c r="W24" i="5" s="1"/>
  <c r="X69" i="4"/>
  <c r="W69" i="4"/>
  <c r="U69" i="4"/>
  <c r="T69" i="4"/>
  <c r="S69" i="4"/>
  <c r="Q69" i="4"/>
  <c r="P69" i="4"/>
  <c r="P70" i="4" s="1"/>
  <c r="L24" i="5" s="1"/>
  <c r="O69" i="4"/>
  <c r="M69" i="4"/>
  <c r="L69" i="4"/>
  <c r="L70" i="4" s="1"/>
  <c r="H24" i="5" s="1"/>
  <c r="F69" i="4"/>
  <c r="AD69" i="4" s="1"/>
  <c r="AD70" i="4" s="1"/>
  <c r="Z24" i="5" s="1"/>
  <c r="G68" i="4"/>
  <c r="F68" i="4"/>
  <c r="AC68" i="4" s="1"/>
  <c r="G67" i="4"/>
  <c r="F67" i="4"/>
  <c r="O66" i="4"/>
  <c r="C66" i="4"/>
  <c r="F66" i="4" s="1"/>
  <c r="AD65" i="4"/>
  <c r="G65" i="4"/>
  <c r="F65" i="4"/>
  <c r="F64" i="4"/>
  <c r="AD64" i="4" s="1"/>
  <c r="G64" i="4" s="1"/>
  <c r="F63" i="4"/>
  <c r="W63" i="4" s="1"/>
  <c r="G63" i="4" s="1"/>
  <c r="X62" i="4"/>
  <c r="F62" i="4"/>
  <c r="W62" i="4" s="1"/>
  <c r="V61" i="4"/>
  <c r="F61" i="4"/>
  <c r="J60" i="4"/>
  <c r="G60" i="4" s="1"/>
  <c r="G59" i="4"/>
  <c r="F59" i="4"/>
  <c r="F58" i="4"/>
  <c r="AE58" i="4" s="1"/>
  <c r="G58" i="4" s="1"/>
  <c r="S57" i="4"/>
  <c r="F57" i="4"/>
  <c r="G56" i="4"/>
  <c r="AE55" i="4"/>
  <c r="AB55" i="4"/>
  <c r="AB70" i="4" s="1"/>
  <c r="X24" i="5" s="1"/>
  <c r="F55" i="4"/>
  <c r="AD55" i="4" s="1"/>
  <c r="G54" i="4"/>
  <c r="AE53" i="4"/>
  <c r="G53" i="4"/>
  <c r="F53" i="4"/>
  <c r="G52" i="4"/>
  <c r="F52" i="4"/>
  <c r="AE52" i="4" s="1"/>
  <c r="F51" i="4"/>
  <c r="I51" i="4" s="1"/>
  <c r="G51" i="4" s="1"/>
  <c r="H50" i="4"/>
  <c r="F50" i="4"/>
  <c r="N47" i="4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L47" i="4" s="1"/>
  <c r="AM47" i="4" s="1"/>
  <c r="AN47" i="4" s="1"/>
  <c r="AO47" i="4" s="1"/>
  <c r="AP47" i="4" s="1"/>
  <c r="AQ47" i="4" s="1"/>
  <c r="AR47" i="4" s="1"/>
  <c r="AS47" i="4" s="1"/>
  <c r="AT47" i="4" s="1"/>
  <c r="AU47" i="4" s="1"/>
  <c r="AV47" i="4" s="1"/>
  <c r="AW47" i="4" s="1"/>
  <c r="AX47" i="4" s="1"/>
  <c r="AY47" i="4" s="1"/>
  <c r="AZ47" i="4" s="1"/>
  <c r="BA47" i="4" s="1"/>
  <c r="BB47" i="4" s="1"/>
  <c r="BC47" i="4" s="1"/>
  <c r="BD47" i="4" s="1"/>
  <c r="BE47" i="4" s="1"/>
  <c r="BF47" i="4" s="1"/>
  <c r="BG47" i="4" s="1"/>
  <c r="BH47" i="4" s="1"/>
  <c r="BI47" i="4" s="1"/>
  <c r="BJ47" i="4" s="1"/>
  <c r="BK47" i="4" s="1"/>
  <c r="BL47" i="4" s="1"/>
  <c r="BM47" i="4" s="1"/>
  <c r="BN47" i="4" s="1"/>
  <c r="BO47" i="4" s="1"/>
  <c r="BP47" i="4" s="1"/>
  <c r="BQ47" i="4" s="1"/>
  <c r="BR47" i="4" s="1"/>
  <c r="BS47" i="4" s="1"/>
  <c r="BT47" i="4" s="1"/>
  <c r="BU47" i="4" s="1"/>
  <c r="BV47" i="4" s="1"/>
  <c r="BW47" i="4" s="1"/>
  <c r="BX47" i="4" s="1"/>
  <c r="BY47" i="4" s="1"/>
  <c r="BZ47" i="4" s="1"/>
  <c r="CA47" i="4" s="1"/>
  <c r="CB47" i="4" s="1"/>
  <c r="CC47" i="4" s="1"/>
  <c r="CD47" i="4" s="1"/>
  <c r="CE47" i="4" s="1"/>
  <c r="CF47" i="4" s="1"/>
  <c r="CG47" i="4" s="1"/>
  <c r="CH47" i="4" s="1"/>
  <c r="CI47" i="4" s="1"/>
  <c r="CJ47" i="4" s="1"/>
  <c r="CK47" i="4" s="1"/>
  <c r="CL47" i="4" s="1"/>
  <c r="CM47" i="4" s="1"/>
  <c r="CN47" i="4" s="1"/>
  <c r="CO47" i="4" s="1"/>
  <c r="CP47" i="4" s="1"/>
  <c r="CQ47" i="4" s="1"/>
  <c r="CR47" i="4" s="1"/>
  <c r="CS47" i="4" s="1"/>
  <c r="CT47" i="4" s="1"/>
  <c r="CU47" i="4" s="1"/>
  <c r="CV47" i="4" s="1"/>
  <c r="CW47" i="4" s="1"/>
  <c r="CX47" i="4" s="1"/>
  <c r="CY47" i="4" s="1"/>
  <c r="CZ47" i="4" s="1"/>
  <c r="DA47" i="4" s="1"/>
  <c r="DB47" i="4" s="1"/>
  <c r="DC47" i="4" s="1"/>
  <c r="DD47" i="4" s="1"/>
  <c r="DE47" i="4" s="1"/>
  <c r="DF47" i="4" s="1"/>
  <c r="DG47" i="4" s="1"/>
  <c r="DH47" i="4" s="1"/>
  <c r="DI47" i="4" s="1"/>
  <c r="DJ47" i="4" s="1"/>
  <c r="DK47" i="4" s="1"/>
  <c r="DL47" i="4" s="1"/>
  <c r="DM47" i="4" s="1"/>
  <c r="DN47" i="4" s="1"/>
  <c r="DO47" i="4" s="1"/>
  <c r="DP47" i="4" s="1"/>
  <c r="DQ47" i="4" s="1"/>
  <c r="DR47" i="4" s="1"/>
  <c r="DS47" i="4" s="1"/>
  <c r="DT47" i="4" s="1"/>
  <c r="DU47" i="4" s="1"/>
  <c r="DV47" i="4" s="1"/>
  <c r="DW47" i="4" s="1"/>
  <c r="K47" i="4"/>
  <c r="L47" i="4" s="1"/>
  <c r="M47" i="4" s="1"/>
  <c r="J47" i="4"/>
  <c r="I47" i="4"/>
  <c r="BC43" i="4"/>
  <c r="AY22" i="5" s="1"/>
  <c r="BB43" i="4"/>
  <c r="AX22" i="5" s="1"/>
  <c r="BA43" i="4"/>
  <c r="AW22" i="5" s="1"/>
  <c r="AZ43" i="4"/>
  <c r="AV22" i="5" s="1"/>
  <c r="AY43" i="4"/>
  <c r="AU22" i="5" s="1"/>
  <c r="AX43" i="4"/>
  <c r="AT22" i="5" s="1"/>
  <c r="AW43" i="4"/>
  <c r="AS22" i="5" s="1"/>
  <c r="AV43" i="4"/>
  <c r="AR22" i="5" s="1"/>
  <c r="AU43" i="4"/>
  <c r="AQ22" i="5" s="1"/>
  <c r="AT43" i="4"/>
  <c r="AP22" i="5" s="1"/>
  <c r="AS43" i="4"/>
  <c r="AO22" i="5" s="1"/>
  <c r="AR43" i="4"/>
  <c r="AN22" i="5" s="1"/>
  <c r="AQ43" i="4"/>
  <c r="AM22" i="5" s="1"/>
  <c r="AP43" i="4"/>
  <c r="AL22" i="5" s="1"/>
  <c r="AO43" i="4"/>
  <c r="AK22" i="5" s="1"/>
  <c r="AN43" i="4"/>
  <c r="AJ22" i="5" s="1"/>
  <c r="AM43" i="4"/>
  <c r="AI22" i="5" s="1"/>
  <c r="AL43" i="4"/>
  <c r="AH22" i="5" s="1"/>
  <c r="AK43" i="4"/>
  <c r="AG22" i="5" s="1"/>
  <c r="AJ43" i="4"/>
  <c r="AF22" i="5" s="1"/>
  <c r="AI43" i="4"/>
  <c r="AE22" i="5" s="1"/>
  <c r="AH43" i="4"/>
  <c r="AD22" i="5" s="1"/>
  <c r="AG43" i="4"/>
  <c r="AC22" i="5" s="1"/>
  <c r="AF43" i="4"/>
  <c r="AB22" i="5" s="1"/>
  <c r="AE43" i="4"/>
  <c r="AA22" i="5" s="1"/>
  <c r="AD43" i="4"/>
  <c r="Z22" i="5" s="1"/>
  <c r="AC43" i="4"/>
  <c r="Y22" i="5" s="1"/>
  <c r="AB43" i="4"/>
  <c r="X22" i="5" s="1"/>
  <c r="AA43" i="4"/>
  <c r="W22" i="5" s="1"/>
  <c r="Z43" i="4"/>
  <c r="V22" i="5" s="1"/>
  <c r="Y43" i="4"/>
  <c r="U22" i="5" s="1"/>
  <c r="X43" i="4"/>
  <c r="T22" i="5" s="1"/>
  <c r="W43" i="4"/>
  <c r="S22" i="5" s="1"/>
  <c r="V43" i="4"/>
  <c r="R22" i="5" s="1"/>
  <c r="U43" i="4"/>
  <c r="Q22" i="5" s="1"/>
  <c r="T43" i="4"/>
  <c r="P22" i="5" s="1"/>
  <c r="S43" i="4"/>
  <c r="O22" i="5" s="1"/>
  <c r="R43" i="4"/>
  <c r="N22" i="5" s="1"/>
  <c r="Q43" i="4"/>
  <c r="M22" i="5" s="1"/>
  <c r="P43" i="4"/>
  <c r="L22" i="5" s="1"/>
  <c r="O43" i="4"/>
  <c r="K22" i="5" s="1"/>
  <c r="N43" i="4"/>
  <c r="J22" i="5" s="1"/>
  <c r="M43" i="4"/>
  <c r="I22" i="5" s="1"/>
  <c r="L43" i="4"/>
  <c r="H22" i="5" s="1"/>
  <c r="K43" i="4"/>
  <c r="G22" i="5" s="1"/>
  <c r="G42" i="4"/>
  <c r="F42" i="4"/>
  <c r="K41" i="4"/>
  <c r="G41" i="4" s="1"/>
  <c r="E41" i="4"/>
  <c r="F41" i="4" s="1"/>
  <c r="J40" i="4"/>
  <c r="F40" i="4"/>
  <c r="I39" i="4"/>
  <c r="I43" i="4" s="1"/>
  <c r="E22" i="5" s="1"/>
  <c r="F39" i="4"/>
  <c r="F38" i="4"/>
  <c r="L36" i="4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R36" i="4" s="1"/>
  <c r="AS36" i="4" s="1"/>
  <c r="AT36" i="4" s="1"/>
  <c r="AU36" i="4" s="1"/>
  <c r="AV36" i="4" s="1"/>
  <c r="AW36" i="4" s="1"/>
  <c r="AX36" i="4" s="1"/>
  <c r="AY36" i="4" s="1"/>
  <c r="AZ36" i="4" s="1"/>
  <c r="BA36" i="4" s="1"/>
  <c r="BB36" i="4" s="1"/>
  <c r="BC36" i="4" s="1"/>
  <c r="BD36" i="4" s="1"/>
  <c r="BE36" i="4" s="1"/>
  <c r="BF36" i="4" s="1"/>
  <c r="BG36" i="4" s="1"/>
  <c r="BH36" i="4" s="1"/>
  <c r="BI36" i="4" s="1"/>
  <c r="BJ36" i="4" s="1"/>
  <c r="BK36" i="4" s="1"/>
  <c r="BL36" i="4" s="1"/>
  <c r="BM36" i="4" s="1"/>
  <c r="BN36" i="4" s="1"/>
  <c r="BO36" i="4" s="1"/>
  <c r="BP36" i="4" s="1"/>
  <c r="BQ36" i="4" s="1"/>
  <c r="BR36" i="4" s="1"/>
  <c r="BS36" i="4" s="1"/>
  <c r="BT36" i="4" s="1"/>
  <c r="BU36" i="4" s="1"/>
  <c r="BV36" i="4" s="1"/>
  <c r="BW36" i="4" s="1"/>
  <c r="BX36" i="4" s="1"/>
  <c r="BY36" i="4" s="1"/>
  <c r="BZ36" i="4" s="1"/>
  <c r="CA36" i="4" s="1"/>
  <c r="CB36" i="4" s="1"/>
  <c r="CC36" i="4" s="1"/>
  <c r="CD36" i="4" s="1"/>
  <c r="CE36" i="4" s="1"/>
  <c r="CF36" i="4" s="1"/>
  <c r="CG36" i="4" s="1"/>
  <c r="CH36" i="4" s="1"/>
  <c r="CI36" i="4" s="1"/>
  <c r="CJ36" i="4" s="1"/>
  <c r="CK36" i="4" s="1"/>
  <c r="CL36" i="4" s="1"/>
  <c r="CM36" i="4" s="1"/>
  <c r="CN36" i="4" s="1"/>
  <c r="CO36" i="4" s="1"/>
  <c r="CP36" i="4" s="1"/>
  <c r="CQ36" i="4" s="1"/>
  <c r="CR36" i="4" s="1"/>
  <c r="CS36" i="4" s="1"/>
  <c r="CT36" i="4" s="1"/>
  <c r="CU36" i="4" s="1"/>
  <c r="CV36" i="4" s="1"/>
  <c r="CW36" i="4" s="1"/>
  <c r="CX36" i="4" s="1"/>
  <c r="CY36" i="4" s="1"/>
  <c r="CZ36" i="4" s="1"/>
  <c r="DA36" i="4" s="1"/>
  <c r="DB36" i="4" s="1"/>
  <c r="DC36" i="4" s="1"/>
  <c r="DD36" i="4" s="1"/>
  <c r="DE36" i="4" s="1"/>
  <c r="DF36" i="4" s="1"/>
  <c r="DG36" i="4" s="1"/>
  <c r="DH36" i="4" s="1"/>
  <c r="DI36" i="4" s="1"/>
  <c r="DJ36" i="4" s="1"/>
  <c r="DK36" i="4" s="1"/>
  <c r="DL36" i="4" s="1"/>
  <c r="DM36" i="4" s="1"/>
  <c r="DN36" i="4" s="1"/>
  <c r="DO36" i="4" s="1"/>
  <c r="DP36" i="4" s="1"/>
  <c r="DQ36" i="4" s="1"/>
  <c r="DR36" i="4" s="1"/>
  <c r="DS36" i="4" s="1"/>
  <c r="DT36" i="4" s="1"/>
  <c r="DU36" i="4" s="1"/>
  <c r="DV36" i="4" s="1"/>
  <c r="DW36" i="4" s="1"/>
  <c r="I36" i="4"/>
  <c r="J36" i="4" s="1"/>
  <c r="K36" i="4" s="1"/>
  <c r="BC31" i="4"/>
  <c r="AY21" i="5" s="1"/>
  <c r="BB31" i="4"/>
  <c r="AX21" i="5" s="1"/>
  <c r="BA31" i="4"/>
  <c r="AW21" i="5" s="1"/>
  <c r="AZ31" i="4"/>
  <c r="AV21" i="5" s="1"/>
  <c r="AY31" i="4"/>
  <c r="AU21" i="5" s="1"/>
  <c r="AX31" i="4"/>
  <c r="AT21" i="5" s="1"/>
  <c r="AW31" i="4"/>
  <c r="AS21" i="5" s="1"/>
  <c r="AV31" i="4"/>
  <c r="AR21" i="5" s="1"/>
  <c r="AU31" i="4"/>
  <c r="AQ21" i="5" s="1"/>
  <c r="AT31" i="4"/>
  <c r="AP21" i="5" s="1"/>
  <c r="AS31" i="4"/>
  <c r="AO21" i="5" s="1"/>
  <c r="AR31" i="4"/>
  <c r="AN21" i="5" s="1"/>
  <c r="AQ31" i="4"/>
  <c r="AM21" i="5" s="1"/>
  <c r="AP31" i="4"/>
  <c r="AL21" i="5" s="1"/>
  <c r="AO31" i="4"/>
  <c r="AK21" i="5" s="1"/>
  <c r="AN31" i="4"/>
  <c r="AJ21" i="5" s="1"/>
  <c r="AM31" i="4"/>
  <c r="AI21" i="5" s="1"/>
  <c r="AL31" i="4"/>
  <c r="AH21" i="5" s="1"/>
  <c r="AK31" i="4"/>
  <c r="AG21" i="5" s="1"/>
  <c r="AJ31" i="4"/>
  <c r="AF21" i="5" s="1"/>
  <c r="AI31" i="4"/>
  <c r="AE21" i="5" s="1"/>
  <c r="AH31" i="4"/>
  <c r="AD21" i="5" s="1"/>
  <c r="AG31" i="4"/>
  <c r="AC21" i="5" s="1"/>
  <c r="AF31" i="4"/>
  <c r="AB21" i="5" s="1"/>
  <c r="AE31" i="4"/>
  <c r="AA21" i="5" s="1"/>
  <c r="AD31" i="4"/>
  <c r="Z21" i="5" s="1"/>
  <c r="AC31" i="4"/>
  <c r="Y21" i="5" s="1"/>
  <c r="AB31" i="4"/>
  <c r="X21" i="5" s="1"/>
  <c r="AA31" i="4"/>
  <c r="W21" i="5" s="1"/>
  <c r="Z31" i="4"/>
  <c r="V21" i="5" s="1"/>
  <c r="Y31" i="4"/>
  <c r="U21" i="5" s="1"/>
  <c r="X31" i="4"/>
  <c r="T21" i="5" s="1"/>
  <c r="W31" i="4"/>
  <c r="S21" i="5" s="1"/>
  <c r="V31" i="4"/>
  <c r="R21" i="5" s="1"/>
  <c r="U31" i="4"/>
  <c r="Q21" i="5" s="1"/>
  <c r="T31" i="4"/>
  <c r="P21" i="5" s="1"/>
  <c r="S31" i="4"/>
  <c r="O21" i="5" s="1"/>
  <c r="R31" i="4"/>
  <c r="N21" i="5" s="1"/>
  <c r="Q31" i="4"/>
  <c r="M21" i="5" s="1"/>
  <c r="P31" i="4"/>
  <c r="L21" i="5" s="1"/>
  <c r="O31" i="4"/>
  <c r="K21" i="5" s="1"/>
  <c r="N31" i="4"/>
  <c r="J21" i="5" s="1"/>
  <c r="M31" i="4"/>
  <c r="I21" i="5" s="1"/>
  <c r="L31" i="4"/>
  <c r="H21" i="5" s="1"/>
  <c r="K31" i="4"/>
  <c r="G21" i="5" s="1"/>
  <c r="J31" i="4"/>
  <c r="F21" i="5" s="1"/>
  <c r="I31" i="4"/>
  <c r="E21" i="5" s="1"/>
  <c r="H31" i="4"/>
  <c r="D21" i="5" s="1"/>
  <c r="G30" i="4"/>
  <c r="F30" i="4"/>
  <c r="G29" i="4"/>
  <c r="G28" i="4"/>
  <c r="G31" i="4" s="1"/>
  <c r="F28" i="4"/>
  <c r="BC26" i="4"/>
  <c r="AY20" i="5" s="1"/>
  <c r="BB26" i="4"/>
  <c r="AX20" i="5" s="1"/>
  <c r="BA26" i="4"/>
  <c r="AW20" i="5" s="1"/>
  <c r="AZ26" i="4"/>
  <c r="AV20" i="5" s="1"/>
  <c r="AY26" i="4"/>
  <c r="AU20" i="5" s="1"/>
  <c r="AX26" i="4"/>
  <c r="AT20" i="5" s="1"/>
  <c r="AW26" i="4"/>
  <c r="AS20" i="5" s="1"/>
  <c r="AV26" i="4"/>
  <c r="AR20" i="5" s="1"/>
  <c r="AU26" i="4"/>
  <c r="AQ20" i="5" s="1"/>
  <c r="AT26" i="4"/>
  <c r="AP20" i="5" s="1"/>
  <c r="AS26" i="4"/>
  <c r="AO20" i="5" s="1"/>
  <c r="AR26" i="4"/>
  <c r="AN20" i="5" s="1"/>
  <c r="AQ26" i="4"/>
  <c r="AM20" i="5" s="1"/>
  <c r="AP26" i="4"/>
  <c r="AL20" i="5" s="1"/>
  <c r="AO26" i="4"/>
  <c r="AK20" i="5" s="1"/>
  <c r="AN26" i="4"/>
  <c r="AJ20" i="5" s="1"/>
  <c r="AM26" i="4"/>
  <c r="AI20" i="5" s="1"/>
  <c r="AL26" i="4"/>
  <c r="AH20" i="5" s="1"/>
  <c r="AK26" i="4"/>
  <c r="AG20" i="5" s="1"/>
  <c r="AJ26" i="4"/>
  <c r="AF20" i="5" s="1"/>
  <c r="AI26" i="4"/>
  <c r="AE20" i="5" s="1"/>
  <c r="AH26" i="4"/>
  <c r="AD20" i="5" s="1"/>
  <c r="AG26" i="4"/>
  <c r="AC20" i="5" s="1"/>
  <c r="AF26" i="4"/>
  <c r="AB20" i="5" s="1"/>
  <c r="AE26" i="4"/>
  <c r="AA20" i="5" s="1"/>
  <c r="AD26" i="4"/>
  <c r="Z20" i="5" s="1"/>
  <c r="AC26" i="4"/>
  <c r="Y20" i="5" s="1"/>
  <c r="AB26" i="4"/>
  <c r="X20" i="5" s="1"/>
  <c r="AA26" i="4"/>
  <c r="W20" i="5" s="1"/>
  <c r="Z26" i="4"/>
  <c r="V20" i="5" s="1"/>
  <c r="Y26" i="4"/>
  <c r="U20" i="5" s="1"/>
  <c r="X26" i="4"/>
  <c r="T20" i="5" s="1"/>
  <c r="W26" i="4"/>
  <c r="S20" i="5" s="1"/>
  <c r="V26" i="4"/>
  <c r="R20" i="5" s="1"/>
  <c r="U26" i="4"/>
  <c r="Q20" i="5" s="1"/>
  <c r="T26" i="4"/>
  <c r="P20" i="5" s="1"/>
  <c r="S26" i="4"/>
  <c r="O20" i="5" s="1"/>
  <c r="R26" i="4"/>
  <c r="N20" i="5" s="1"/>
  <c r="Q26" i="4"/>
  <c r="M20" i="5" s="1"/>
  <c r="P26" i="4"/>
  <c r="L20" i="5" s="1"/>
  <c r="O26" i="4"/>
  <c r="K20" i="5" s="1"/>
  <c r="N26" i="4"/>
  <c r="J20" i="5" s="1"/>
  <c r="M26" i="4"/>
  <c r="I20" i="5" s="1"/>
  <c r="L26" i="4"/>
  <c r="H20" i="5" s="1"/>
  <c r="K26" i="4"/>
  <c r="G20" i="5" s="1"/>
  <c r="J26" i="4"/>
  <c r="F20" i="5" s="1"/>
  <c r="I26" i="4"/>
  <c r="E20" i="5" s="1"/>
  <c r="H25" i="4"/>
  <c r="G25" i="4" s="1"/>
  <c r="F25" i="4"/>
  <c r="F24" i="4"/>
  <c r="C24" i="4"/>
  <c r="BC22" i="4"/>
  <c r="AY19" i="5" s="1"/>
  <c r="BB22" i="4"/>
  <c r="AX19" i="5" s="1"/>
  <c r="BA22" i="4"/>
  <c r="AW19" i="5" s="1"/>
  <c r="AZ22" i="4"/>
  <c r="AV19" i="5" s="1"/>
  <c r="AY22" i="4"/>
  <c r="AU19" i="5" s="1"/>
  <c r="AX22" i="4"/>
  <c r="AT19" i="5" s="1"/>
  <c r="AW22" i="4"/>
  <c r="AS19" i="5" s="1"/>
  <c r="AV22" i="4"/>
  <c r="AR19" i="5" s="1"/>
  <c r="AU22" i="4"/>
  <c r="AQ19" i="5" s="1"/>
  <c r="AT22" i="4"/>
  <c r="AP19" i="5" s="1"/>
  <c r="AS22" i="4"/>
  <c r="AO19" i="5" s="1"/>
  <c r="AR22" i="4"/>
  <c r="AN19" i="5" s="1"/>
  <c r="AQ22" i="4"/>
  <c r="AM19" i="5" s="1"/>
  <c r="AP22" i="4"/>
  <c r="AL19" i="5" s="1"/>
  <c r="AO22" i="4"/>
  <c r="AK19" i="5" s="1"/>
  <c r="AN22" i="4"/>
  <c r="AJ19" i="5" s="1"/>
  <c r="AM22" i="4"/>
  <c r="AI19" i="5" s="1"/>
  <c r="AL22" i="4"/>
  <c r="AH19" i="5" s="1"/>
  <c r="AK22" i="4"/>
  <c r="AG19" i="5" s="1"/>
  <c r="AJ22" i="4"/>
  <c r="AF19" i="5" s="1"/>
  <c r="AI22" i="4"/>
  <c r="AE19" i="5" s="1"/>
  <c r="AH22" i="4"/>
  <c r="AD19" i="5" s="1"/>
  <c r="AG22" i="4"/>
  <c r="AC19" i="5" s="1"/>
  <c r="AF22" i="4"/>
  <c r="AB19" i="5" s="1"/>
  <c r="AE22" i="4"/>
  <c r="AA19" i="5" s="1"/>
  <c r="AD22" i="4"/>
  <c r="Z19" i="5" s="1"/>
  <c r="AC22" i="4"/>
  <c r="Y19" i="5" s="1"/>
  <c r="AB22" i="4"/>
  <c r="X19" i="5" s="1"/>
  <c r="AA22" i="4"/>
  <c r="W19" i="5" s="1"/>
  <c r="Z22" i="4"/>
  <c r="V19" i="5" s="1"/>
  <c r="Y22" i="4"/>
  <c r="U19" i="5" s="1"/>
  <c r="X22" i="4"/>
  <c r="T19" i="5" s="1"/>
  <c r="W22" i="4"/>
  <c r="S19" i="5" s="1"/>
  <c r="V22" i="4"/>
  <c r="R19" i="5" s="1"/>
  <c r="U22" i="4"/>
  <c r="Q19" i="5" s="1"/>
  <c r="T22" i="4"/>
  <c r="P19" i="5" s="1"/>
  <c r="S22" i="4"/>
  <c r="O19" i="5" s="1"/>
  <c r="R22" i="4"/>
  <c r="N19" i="5" s="1"/>
  <c r="Q22" i="4"/>
  <c r="M19" i="5" s="1"/>
  <c r="P22" i="4"/>
  <c r="L19" i="5" s="1"/>
  <c r="O22" i="4"/>
  <c r="K19" i="5" s="1"/>
  <c r="N22" i="4"/>
  <c r="J19" i="5" s="1"/>
  <c r="M22" i="4"/>
  <c r="I19" i="5" s="1"/>
  <c r="L22" i="4"/>
  <c r="H19" i="5" s="1"/>
  <c r="K22" i="4"/>
  <c r="G19" i="5" s="1"/>
  <c r="J22" i="4"/>
  <c r="F19" i="5" s="1"/>
  <c r="I22" i="4"/>
  <c r="E19" i="5" s="1"/>
  <c r="H21" i="4"/>
  <c r="G21" i="4" s="1"/>
  <c r="F21" i="4"/>
  <c r="H20" i="4"/>
  <c r="G20" i="4" s="1"/>
  <c r="F20" i="4"/>
  <c r="G19" i="4"/>
  <c r="F19" i="4"/>
  <c r="H19" i="4" s="1"/>
  <c r="F18" i="4"/>
  <c r="H18" i="4" s="1"/>
  <c r="G18" i="4" s="1"/>
  <c r="H17" i="4"/>
  <c r="G17" i="4" s="1"/>
  <c r="F17" i="4"/>
  <c r="H16" i="4"/>
  <c r="G16" i="4" s="1"/>
  <c r="F16" i="4"/>
  <c r="G15" i="4"/>
  <c r="F15" i="4"/>
  <c r="H15" i="4" s="1"/>
  <c r="DV13" i="4"/>
  <c r="DU13" i="4"/>
  <c r="DT13" i="4"/>
  <c r="DS13" i="4"/>
  <c r="DR13" i="4"/>
  <c r="DP13" i="4"/>
  <c r="DO13" i="4"/>
  <c r="DN13" i="4"/>
  <c r="DM13" i="4"/>
  <c r="DL13" i="4"/>
  <c r="DJ13" i="4"/>
  <c r="DI13" i="4"/>
  <c r="DH13" i="4"/>
  <c r="DG13" i="4"/>
  <c r="DF13" i="4"/>
  <c r="DD13" i="4"/>
  <c r="DC13" i="4"/>
  <c r="DB13" i="4"/>
  <c r="DA13" i="4"/>
  <c r="CZ13" i="4"/>
  <c r="CX13" i="4"/>
  <c r="CW13" i="4"/>
  <c r="CV13" i="4"/>
  <c r="CU13" i="4"/>
  <c r="CT13" i="4"/>
  <c r="CR13" i="4"/>
  <c r="CQ13" i="4"/>
  <c r="CP13" i="4"/>
  <c r="CO13" i="4"/>
  <c r="CL18" i="5" s="1"/>
  <c r="CN13" i="4"/>
  <c r="CK18" i="5" s="1"/>
  <c r="CL13" i="4"/>
  <c r="CI18" i="5" s="1"/>
  <c r="CK13" i="4"/>
  <c r="CJ13" i="4"/>
  <c r="CG18" i="5" s="1"/>
  <c r="CI13" i="4"/>
  <c r="CF18" i="5" s="1"/>
  <c r="CH13" i="4"/>
  <c r="CE18" i="5" s="1"/>
  <c r="CF13" i="4"/>
  <c r="CC18" i="5" s="1"/>
  <c r="CC38" i="5" s="1"/>
  <c r="CE13" i="4"/>
  <c r="CB18" i="5" s="1"/>
  <c r="CD13" i="4"/>
  <c r="CC13" i="4"/>
  <c r="BZ18" i="5" s="1"/>
  <c r="BZ38" i="5" s="1"/>
  <c r="CB13" i="4"/>
  <c r="BY18" i="5" s="1"/>
  <c r="BY38" i="5" s="1"/>
  <c r="BY13" i="4"/>
  <c r="BV18" i="5" s="1"/>
  <c r="BV38" i="5" s="1"/>
  <c r="BX13" i="4"/>
  <c r="BU18" i="5" s="1"/>
  <c r="BU38" i="5" s="1"/>
  <c r="BW13" i="4"/>
  <c r="BV13" i="4"/>
  <c r="BS18" i="5" s="1"/>
  <c r="BS38" i="5" s="1"/>
  <c r="BT13" i="4"/>
  <c r="BQ18" i="5" s="1"/>
  <c r="BQ38" i="5" s="1"/>
  <c r="BS13" i="4"/>
  <c r="BP18" i="5" s="1"/>
  <c r="BP38" i="5" s="1"/>
  <c r="BR13" i="4"/>
  <c r="BO18" i="5" s="1"/>
  <c r="BO38" i="5" s="1"/>
  <c r="BQ13" i="4"/>
  <c r="BN18" i="5" s="1"/>
  <c r="BN38" i="5" s="1"/>
  <c r="BP13" i="4"/>
  <c r="BN13" i="4"/>
  <c r="BK18" i="5" s="1"/>
  <c r="BK38" i="5" s="1"/>
  <c r="BM13" i="4"/>
  <c r="BJ18" i="5" s="1"/>
  <c r="BJ38" i="5" s="1"/>
  <c r="BL13" i="4"/>
  <c r="BI18" i="5" s="1"/>
  <c r="BI38" i="5" s="1"/>
  <c r="BK13" i="4"/>
  <c r="BH18" i="5" s="1"/>
  <c r="BH38" i="5" s="1"/>
  <c r="BJ13" i="4"/>
  <c r="BG18" i="5" s="1"/>
  <c r="BG38" i="5" s="1"/>
  <c r="BH13" i="4"/>
  <c r="BE18" i="5" s="1"/>
  <c r="BE38" i="5" s="1"/>
  <c r="BG13" i="4"/>
  <c r="BD18" i="5" s="1"/>
  <c r="BD38" i="5" s="1"/>
  <c r="BF13" i="4"/>
  <c r="BC18" i="5" s="1"/>
  <c r="BC38" i="5" s="1"/>
  <c r="BE13" i="4"/>
  <c r="BB18" i="5" s="1"/>
  <c r="BB38" i="5" s="1"/>
  <c r="BD13" i="4"/>
  <c r="BA18" i="5" s="1"/>
  <c r="BA38" i="5" s="1"/>
  <c r="BB13" i="4"/>
  <c r="AX18" i="5" s="1"/>
  <c r="BA13" i="4"/>
  <c r="AW18" i="5" s="1"/>
  <c r="AW38" i="5" s="1"/>
  <c r="AZ13" i="4"/>
  <c r="AV18" i="5" s="1"/>
  <c r="AY13" i="4"/>
  <c r="AU18" i="5" s="1"/>
  <c r="AX13" i="4"/>
  <c r="AT18" i="5" s="1"/>
  <c r="AV13" i="4"/>
  <c r="AR18" i="5" s="1"/>
  <c r="AU13" i="4"/>
  <c r="AQ18" i="5" s="1"/>
  <c r="AT13" i="4"/>
  <c r="AP18" i="5" s="1"/>
  <c r="AS13" i="4"/>
  <c r="AO18" i="5" s="1"/>
  <c r="AO38" i="5" s="1"/>
  <c r="AR13" i="4"/>
  <c r="AN18" i="5" s="1"/>
  <c r="AP13" i="4"/>
  <c r="AL18" i="5" s="1"/>
  <c r="AO13" i="4"/>
  <c r="AK18" i="5" s="1"/>
  <c r="AK38" i="5" s="1"/>
  <c r="AN13" i="4"/>
  <c r="AJ18" i="5" s="1"/>
  <c r="AM13" i="4"/>
  <c r="AI18" i="5" s="1"/>
  <c r="AL13" i="4"/>
  <c r="AH18" i="5" s="1"/>
  <c r="AJ13" i="4"/>
  <c r="AF18" i="5" s="1"/>
  <c r="AI13" i="4"/>
  <c r="AE18" i="5" s="1"/>
  <c r="AH13" i="4"/>
  <c r="AD18" i="5" s="1"/>
  <c r="AG13" i="4"/>
  <c r="AC18" i="5" s="1"/>
  <c r="AC38" i="5" s="1"/>
  <c r="AF13" i="4"/>
  <c r="AB18" i="5" s="1"/>
  <c r="AD13" i="4"/>
  <c r="Z18" i="5" s="1"/>
  <c r="AC13" i="4"/>
  <c r="Y18" i="5" s="1"/>
  <c r="AB13" i="4"/>
  <c r="X18" i="5" s="1"/>
  <c r="AA13" i="4"/>
  <c r="W18" i="5" s="1"/>
  <c r="Z13" i="4"/>
  <c r="V18" i="5" s="1"/>
  <c r="X13" i="4"/>
  <c r="T18" i="5" s="1"/>
  <c r="W13" i="4"/>
  <c r="S18" i="5" s="1"/>
  <c r="V13" i="4"/>
  <c r="R18" i="5" s="1"/>
  <c r="U13" i="4"/>
  <c r="Q18" i="5" s="1"/>
  <c r="T13" i="4"/>
  <c r="P18" i="5" s="1"/>
  <c r="R13" i="4"/>
  <c r="N18" i="5" s="1"/>
  <c r="Q13" i="4"/>
  <c r="M18" i="5" s="1"/>
  <c r="P13" i="4"/>
  <c r="L18" i="5" s="1"/>
  <c r="O13" i="4"/>
  <c r="K18" i="5" s="1"/>
  <c r="N13" i="4"/>
  <c r="J18" i="5" s="1"/>
  <c r="L13" i="4"/>
  <c r="H18" i="5" s="1"/>
  <c r="K13" i="4"/>
  <c r="G18" i="5" s="1"/>
  <c r="J13" i="4"/>
  <c r="F18" i="5" s="1"/>
  <c r="I13" i="4"/>
  <c r="E18" i="5" s="1"/>
  <c r="H13" i="4"/>
  <c r="D18" i="5" s="1"/>
  <c r="F12" i="4"/>
  <c r="BZ11" i="4"/>
  <c r="BZ13" i="4" s="1"/>
  <c r="BW18" i="5" s="1"/>
  <c r="BW38" i="5" s="1"/>
  <c r="M11" i="4"/>
  <c r="F11" i="4"/>
  <c r="E29" i="4" s="1"/>
  <c r="F29" i="4" s="1"/>
  <c r="J8" i="4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BL8" i="4" s="1"/>
  <c r="BM8" i="4" s="1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CG8" i="4" s="1"/>
  <c r="CH8" i="4" s="1"/>
  <c r="CI8" i="4" s="1"/>
  <c r="CJ8" i="4" s="1"/>
  <c r="CK8" i="4" s="1"/>
  <c r="CL8" i="4" s="1"/>
  <c r="CM8" i="4" s="1"/>
  <c r="CN8" i="4" s="1"/>
  <c r="CO8" i="4" s="1"/>
  <c r="CP8" i="4" s="1"/>
  <c r="CQ8" i="4" s="1"/>
  <c r="CR8" i="4" s="1"/>
  <c r="CS8" i="4" s="1"/>
  <c r="CT8" i="4" s="1"/>
  <c r="CU8" i="4" s="1"/>
  <c r="CV8" i="4" s="1"/>
  <c r="CW8" i="4" s="1"/>
  <c r="CX8" i="4" s="1"/>
  <c r="CY8" i="4" s="1"/>
  <c r="CZ8" i="4" s="1"/>
  <c r="DA8" i="4" s="1"/>
  <c r="DB8" i="4" s="1"/>
  <c r="DC8" i="4" s="1"/>
  <c r="DD8" i="4" s="1"/>
  <c r="DE8" i="4" s="1"/>
  <c r="DF8" i="4" s="1"/>
  <c r="DG8" i="4" s="1"/>
  <c r="DH8" i="4" s="1"/>
  <c r="DI8" i="4" s="1"/>
  <c r="DJ8" i="4" s="1"/>
  <c r="DK8" i="4" s="1"/>
  <c r="DL8" i="4" s="1"/>
  <c r="DM8" i="4" s="1"/>
  <c r="DN8" i="4" s="1"/>
  <c r="DO8" i="4" s="1"/>
  <c r="DP8" i="4" s="1"/>
  <c r="DQ8" i="4" s="1"/>
  <c r="DR8" i="4" s="1"/>
  <c r="DS8" i="4" s="1"/>
  <c r="DT8" i="4" s="1"/>
  <c r="DU8" i="4" s="1"/>
  <c r="DV8" i="4" s="1"/>
  <c r="DW8" i="4" s="1"/>
  <c r="I8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N39" i="3"/>
  <c r="I13" i="5" s="1"/>
  <c r="M39" i="3"/>
  <c r="H13" i="5" s="1"/>
  <c r="L39" i="3"/>
  <c r="G13" i="5" s="1"/>
  <c r="K39" i="3"/>
  <c r="F13" i="5" s="1"/>
  <c r="I39" i="3"/>
  <c r="D13" i="5" s="1"/>
  <c r="ED38" i="3"/>
  <c r="EC38" i="3"/>
  <c r="DX12" i="5" s="1"/>
  <c r="EB38" i="3"/>
  <c r="DW12" i="5" s="1"/>
  <c r="EA38" i="3"/>
  <c r="DZ38" i="3"/>
  <c r="DY38" i="3"/>
  <c r="DT12" i="5" s="1"/>
  <c r="DX38" i="3"/>
  <c r="DW38" i="3"/>
  <c r="DV38" i="3"/>
  <c r="DU38" i="3"/>
  <c r="DP12" i="5" s="1"/>
  <c r="DT38" i="3"/>
  <c r="DO12" i="5" s="1"/>
  <c r="DS38" i="3"/>
  <c r="DR38" i="3"/>
  <c r="DQ38" i="3"/>
  <c r="DL12" i="5" s="1"/>
  <c r="DP38" i="3"/>
  <c r="DO38" i="3"/>
  <c r="DN38" i="3"/>
  <c r="DM38" i="3"/>
  <c r="DH12" i="5" s="1"/>
  <c r="DL38" i="3"/>
  <c r="DG12" i="5" s="1"/>
  <c r="DK38" i="3"/>
  <c r="DJ38" i="3"/>
  <c r="DI38" i="3"/>
  <c r="DD12" i="5" s="1"/>
  <c r="DH38" i="3"/>
  <c r="DG38" i="3"/>
  <c r="DF38" i="3"/>
  <c r="DE38" i="3"/>
  <c r="CZ12" i="5" s="1"/>
  <c r="DD38" i="3"/>
  <c r="CY12" i="5" s="1"/>
  <c r="DC38" i="3"/>
  <c r="DB38" i="3"/>
  <c r="DA38" i="3"/>
  <c r="CV12" i="5" s="1"/>
  <c r="CZ38" i="3"/>
  <c r="CY38" i="3"/>
  <c r="CX38" i="3"/>
  <c r="CW38" i="3"/>
  <c r="CR12" i="5" s="1"/>
  <c r="CV38" i="3"/>
  <c r="CQ12" i="5" s="1"/>
  <c r="CU38" i="3"/>
  <c r="CT38" i="3"/>
  <c r="CS38" i="3"/>
  <c r="CN12" i="5" s="1"/>
  <c r="CR38" i="3"/>
  <c r="CQ38" i="3"/>
  <c r="CP38" i="3"/>
  <c r="CO38" i="3"/>
  <c r="CJ12" i="5" s="1"/>
  <c r="CN38" i="3"/>
  <c r="CI12" i="5" s="1"/>
  <c r="CM38" i="3"/>
  <c r="CL38" i="3"/>
  <c r="CK38" i="3"/>
  <c r="CF12" i="5" s="1"/>
  <c r="CJ38" i="3"/>
  <c r="CI38" i="3"/>
  <c r="CH38" i="3"/>
  <c r="CG38" i="3"/>
  <c r="CB12" i="5" s="1"/>
  <c r="CF38" i="3"/>
  <c r="CA12" i="5" s="1"/>
  <c r="CE38" i="3"/>
  <c r="CD38" i="3"/>
  <c r="CC38" i="3"/>
  <c r="BX12" i="5" s="1"/>
  <c r="CB38" i="3"/>
  <c r="CA38" i="3"/>
  <c r="BZ38" i="3"/>
  <c r="BY38" i="3"/>
  <c r="BT12" i="5" s="1"/>
  <c r="BX38" i="3"/>
  <c r="BS12" i="5" s="1"/>
  <c r="BW38" i="3"/>
  <c r="BV38" i="3"/>
  <c r="BU38" i="3"/>
  <c r="BP12" i="5" s="1"/>
  <c r="BT38" i="3"/>
  <c r="BS38" i="3"/>
  <c r="BR38" i="3"/>
  <c r="BQ38" i="3"/>
  <c r="BL12" i="5" s="1"/>
  <c r="BP38" i="3"/>
  <c r="BK12" i="5" s="1"/>
  <c r="BO38" i="3"/>
  <c r="BN38" i="3"/>
  <c r="BM38" i="3"/>
  <c r="BH12" i="5" s="1"/>
  <c r="BL38" i="3"/>
  <c r="BK38" i="3"/>
  <c r="BJ38" i="3"/>
  <c r="BI38" i="3"/>
  <c r="BD12" i="5" s="1"/>
  <c r="BH38" i="3"/>
  <c r="BC12" i="5" s="1"/>
  <c r="BG38" i="3"/>
  <c r="BF38" i="3"/>
  <c r="BE38" i="3"/>
  <c r="AZ12" i="5" s="1"/>
  <c r="BD38" i="3"/>
  <c r="BC38" i="3"/>
  <c r="BB38" i="3"/>
  <c r="AW12" i="5" s="1"/>
  <c r="BA38" i="3"/>
  <c r="AV12" i="5" s="1"/>
  <c r="AZ38" i="3"/>
  <c r="AY38" i="3"/>
  <c r="AX38" i="3"/>
  <c r="AS12" i="5" s="1"/>
  <c r="AW38" i="3"/>
  <c r="AR12" i="5" s="1"/>
  <c r="AV38" i="3"/>
  <c r="AU38" i="3"/>
  <c r="AT38" i="3"/>
  <c r="AO12" i="5" s="1"/>
  <c r="AS38" i="3"/>
  <c r="AN12" i="5" s="1"/>
  <c r="AR38" i="3"/>
  <c r="AQ38" i="3"/>
  <c r="AP38" i="3"/>
  <c r="AK12" i="5" s="1"/>
  <c r="AO38" i="3"/>
  <c r="AJ12" i="5" s="1"/>
  <c r="AN38" i="3"/>
  <c r="AM38" i="3"/>
  <c r="AL38" i="3"/>
  <c r="AG12" i="5" s="1"/>
  <c r="AK38" i="3"/>
  <c r="AF12" i="5" s="1"/>
  <c r="AJ38" i="3"/>
  <c r="AI38" i="3"/>
  <c r="AH38" i="3"/>
  <c r="AC12" i="5" s="1"/>
  <c r="AG38" i="3"/>
  <c r="AB12" i="5" s="1"/>
  <c r="AF38" i="3"/>
  <c r="AE38" i="3"/>
  <c r="AD38" i="3"/>
  <c r="Y12" i="5" s="1"/>
  <c r="AC38" i="3"/>
  <c r="X12" i="5" s="1"/>
  <c r="AB38" i="3"/>
  <c r="AA38" i="3"/>
  <c r="Z38" i="3"/>
  <c r="U12" i="5" s="1"/>
  <c r="Y38" i="3"/>
  <c r="T12" i="5" s="1"/>
  <c r="X38" i="3"/>
  <c r="W38" i="3"/>
  <c r="V38" i="3"/>
  <c r="Q12" i="5" s="1"/>
  <c r="P38" i="3"/>
  <c r="O38" i="3"/>
  <c r="J35" i="3"/>
  <c r="K35" i="3" s="1"/>
  <c r="L35" i="3" s="1"/>
  <c r="M35" i="3" s="1"/>
  <c r="N35" i="3" s="1"/>
  <c r="F35" i="3"/>
  <c r="I35" i="3" s="1"/>
  <c r="J33" i="3"/>
  <c r="K33" i="3" s="1"/>
  <c r="L33" i="3" s="1"/>
  <c r="M33" i="3" s="1"/>
  <c r="N33" i="3" s="1"/>
  <c r="F33" i="3"/>
  <c r="I33" i="3" s="1"/>
  <c r="J31" i="3"/>
  <c r="K31" i="3" s="1"/>
  <c r="L31" i="3" s="1"/>
  <c r="M31" i="3" s="1"/>
  <c r="N31" i="3" s="1"/>
  <c r="F31" i="3"/>
  <c r="I31" i="3" s="1"/>
  <c r="F29" i="3"/>
  <c r="I29" i="3" s="1"/>
  <c r="J29" i="3" s="1"/>
  <c r="K29" i="3" s="1"/>
  <c r="L29" i="3" s="1"/>
  <c r="M29" i="3" s="1"/>
  <c r="N29" i="3" s="1"/>
  <c r="F27" i="3"/>
  <c r="I27" i="3" s="1"/>
  <c r="F25" i="3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F23" i="3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O22" i="3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J22" i="3"/>
  <c r="J39" i="3" s="1"/>
  <c r="E13" i="5" s="1"/>
  <c r="I21" i="3"/>
  <c r="J21" i="3" s="1"/>
  <c r="F21" i="3"/>
  <c r="I19" i="3"/>
  <c r="J19" i="3" s="1"/>
  <c r="F19" i="3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P18" i="3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O18" i="3"/>
  <c r="S17" i="3"/>
  <c r="T17" i="3" s="1"/>
  <c r="R17" i="3"/>
  <c r="R38" i="3" s="1"/>
  <c r="M12" i="5" s="1"/>
  <c r="Q17" i="3"/>
  <c r="Q38" i="3" s="1"/>
  <c r="L12" i="5" s="1"/>
  <c r="I17" i="3"/>
  <c r="F17" i="3"/>
  <c r="I15" i="3"/>
  <c r="F15" i="3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I13" i="3"/>
  <c r="F13" i="3"/>
  <c r="O14" i="3" s="1"/>
  <c r="I11" i="3"/>
  <c r="F11" i="3"/>
  <c r="K8" i="3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J8" i="3"/>
  <c r="F7" i="4"/>
  <c r="G7" i="4" s="1"/>
  <c r="BX24" i="3" l="1"/>
  <c r="AB16" i="3"/>
  <c r="AN18" i="3"/>
  <c r="K21" i="3"/>
  <c r="L21" i="3" s="1"/>
  <c r="M21" i="3" s="1"/>
  <c r="N21" i="3" s="1"/>
  <c r="CJ26" i="3"/>
  <c r="AZ20" i="3"/>
  <c r="P14" i="3"/>
  <c r="T38" i="3"/>
  <c r="U17" i="3"/>
  <c r="U38" i="3" s="1"/>
  <c r="K19" i="3"/>
  <c r="L19" i="3" s="1"/>
  <c r="M19" i="3" s="1"/>
  <c r="N19" i="3" s="1"/>
  <c r="BK39" i="3"/>
  <c r="BF13" i="5" s="1"/>
  <c r="BL22" i="3"/>
  <c r="S38" i="3"/>
  <c r="W12" i="5"/>
  <c r="AE12" i="5"/>
  <c r="AM12" i="5"/>
  <c r="AQ12" i="5"/>
  <c r="AY12" i="5"/>
  <c r="BW12" i="5"/>
  <c r="CM12" i="5"/>
  <c r="CU12" i="5"/>
  <c r="I111" i="4"/>
  <c r="E31" i="5" s="1"/>
  <c r="J109" i="4"/>
  <c r="J15" i="3"/>
  <c r="K15" i="3" s="1"/>
  <c r="L15" i="3" s="1"/>
  <c r="M15" i="3" s="1"/>
  <c r="N15" i="3" s="1"/>
  <c r="J17" i="3"/>
  <c r="K17" i="3" s="1"/>
  <c r="L17" i="3" s="1"/>
  <c r="M17" i="3" s="1"/>
  <c r="N17" i="3" s="1"/>
  <c r="O30" i="3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0" i="3" s="1"/>
  <c r="CS30" i="3" s="1"/>
  <c r="CT30" i="3" s="1"/>
  <c r="CU30" i="3" s="1"/>
  <c r="CV30" i="3" s="1"/>
  <c r="CW30" i="3" s="1"/>
  <c r="CX30" i="3" s="1"/>
  <c r="CY30" i="3" s="1"/>
  <c r="CZ30" i="3" s="1"/>
  <c r="DA30" i="3" s="1"/>
  <c r="DB30" i="3" s="1"/>
  <c r="DC30" i="3" s="1"/>
  <c r="DD30" i="3" s="1"/>
  <c r="DE30" i="3" s="1"/>
  <c r="DF30" i="3" s="1"/>
  <c r="DG30" i="3" s="1"/>
  <c r="AF38" i="5"/>
  <c r="AJ38" i="5"/>
  <c r="G22" i="4"/>
  <c r="F31" i="4"/>
  <c r="G116" i="4"/>
  <c r="L125" i="4"/>
  <c r="H33" i="5" s="1"/>
  <c r="M124" i="4"/>
  <c r="I23" i="3"/>
  <c r="I38" i="3" s="1"/>
  <c r="I25" i="3"/>
  <c r="J27" i="3"/>
  <c r="K27" i="3" s="1"/>
  <c r="L27" i="3" s="1"/>
  <c r="M27" i="3" s="1"/>
  <c r="N27" i="3" s="1"/>
  <c r="J12" i="5"/>
  <c r="J43" i="4"/>
  <c r="F22" i="5" s="1"/>
  <c r="G40" i="4"/>
  <c r="H70" i="4"/>
  <c r="D24" i="5" s="1"/>
  <c r="G50" i="4"/>
  <c r="F84" i="4"/>
  <c r="H100" i="4"/>
  <c r="D29" i="5" s="1"/>
  <c r="I92" i="4"/>
  <c r="S12" i="5"/>
  <c r="AA12" i="5"/>
  <c r="AI12" i="5"/>
  <c r="AU12" i="5"/>
  <c r="BG12" i="5"/>
  <c r="BO12" i="5"/>
  <c r="CE12" i="5"/>
  <c r="DC12" i="5"/>
  <c r="DK12" i="5"/>
  <c r="DS12" i="5"/>
  <c r="O70" i="4"/>
  <c r="K24" i="5" s="1"/>
  <c r="G66" i="4"/>
  <c r="H84" i="4"/>
  <c r="D27" i="5" s="1"/>
  <c r="I82" i="4"/>
  <c r="I83" i="4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G83" i="4"/>
  <c r="J13" i="3"/>
  <c r="O28" i="3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CK28" i="3" s="1"/>
  <c r="CL28" i="3" s="1"/>
  <c r="CM28" i="3" s="1"/>
  <c r="CN28" i="3" s="1"/>
  <c r="CO28" i="3" s="1"/>
  <c r="CP28" i="3" s="1"/>
  <c r="CQ28" i="3" s="1"/>
  <c r="CR28" i="3" s="1"/>
  <c r="CS28" i="3" s="1"/>
  <c r="CT28" i="3" s="1"/>
  <c r="CU28" i="3" s="1"/>
  <c r="M13" i="4"/>
  <c r="I18" i="5" s="1"/>
  <c r="S11" i="4"/>
  <c r="AB38" i="5"/>
  <c r="O32" i="3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CK32" i="3" s="1"/>
  <c r="CL32" i="3" s="1"/>
  <c r="CM32" i="3" s="1"/>
  <c r="CN32" i="3" s="1"/>
  <c r="CO32" i="3" s="1"/>
  <c r="CP32" i="3" s="1"/>
  <c r="CQ32" i="3" s="1"/>
  <c r="CR32" i="3" s="1"/>
  <c r="CS32" i="3" s="1"/>
  <c r="CT32" i="3" s="1"/>
  <c r="CU32" i="3" s="1"/>
  <c r="CV32" i="3" s="1"/>
  <c r="CW32" i="3" s="1"/>
  <c r="CX32" i="3" s="1"/>
  <c r="CY32" i="3" s="1"/>
  <c r="CZ32" i="3" s="1"/>
  <c r="DA32" i="3" s="1"/>
  <c r="DB32" i="3" s="1"/>
  <c r="DC32" i="3" s="1"/>
  <c r="DD32" i="3" s="1"/>
  <c r="DE32" i="3" s="1"/>
  <c r="DF32" i="3" s="1"/>
  <c r="DG32" i="3" s="1"/>
  <c r="DH32" i="3" s="1"/>
  <c r="DI32" i="3" s="1"/>
  <c r="DJ32" i="3" s="1"/>
  <c r="DK32" i="3" s="1"/>
  <c r="DL32" i="3" s="1"/>
  <c r="DM32" i="3" s="1"/>
  <c r="DN32" i="3" s="1"/>
  <c r="DO32" i="3" s="1"/>
  <c r="DP32" i="3" s="1"/>
  <c r="DQ32" i="3" s="1"/>
  <c r="DR32" i="3" s="1"/>
  <c r="DS32" i="3" s="1"/>
  <c r="O34" i="3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U34" i="3" s="1"/>
  <c r="CV34" i="3" s="1"/>
  <c r="CW34" i="3" s="1"/>
  <c r="CX34" i="3" s="1"/>
  <c r="CY34" i="3" s="1"/>
  <c r="CZ34" i="3" s="1"/>
  <c r="DA34" i="3" s="1"/>
  <c r="DB34" i="3" s="1"/>
  <c r="DC34" i="3" s="1"/>
  <c r="DD34" i="3" s="1"/>
  <c r="DE34" i="3" s="1"/>
  <c r="DF34" i="3" s="1"/>
  <c r="DG34" i="3" s="1"/>
  <c r="DH34" i="3" s="1"/>
  <c r="DI34" i="3" s="1"/>
  <c r="DJ34" i="3" s="1"/>
  <c r="DK34" i="3" s="1"/>
  <c r="DL34" i="3" s="1"/>
  <c r="DM34" i="3" s="1"/>
  <c r="DN34" i="3" s="1"/>
  <c r="DO34" i="3" s="1"/>
  <c r="DP34" i="3" s="1"/>
  <c r="DQ34" i="3" s="1"/>
  <c r="DR34" i="3" s="1"/>
  <c r="DS34" i="3" s="1"/>
  <c r="DT34" i="3" s="1"/>
  <c r="DU34" i="3" s="1"/>
  <c r="DV34" i="3" s="1"/>
  <c r="DW34" i="3" s="1"/>
  <c r="DX34" i="3" s="1"/>
  <c r="DY34" i="3" s="1"/>
  <c r="DZ34" i="3" s="1"/>
  <c r="EA34" i="3" s="1"/>
  <c r="EB34" i="3" s="1"/>
  <c r="EC34" i="3" s="1"/>
  <c r="ED34" i="3" s="1"/>
  <c r="H35" i="3"/>
  <c r="O36" i="3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CK36" i="3" s="1"/>
  <c r="CL36" i="3" s="1"/>
  <c r="CM36" i="3" s="1"/>
  <c r="CN36" i="3" s="1"/>
  <c r="CO36" i="3" s="1"/>
  <c r="CP36" i="3" s="1"/>
  <c r="CQ36" i="3" s="1"/>
  <c r="CR36" i="3" s="1"/>
  <c r="CS36" i="3" s="1"/>
  <c r="CT36" i="3" s="1"/>
  <c r="CU36" i="3" s="1"/>
  <c r="CV36" i="3" s="1"/>
  <c r="CW36" i="3" s="1"/>
  <c r="CX36" i="3" s="1"/>
  <c r="CY36" i="3" s="1"/>
  <c r="CZ36" i="3" s="1"/>
  <c r="DA36" i="3" s="1"/>
  <c r="DB36" i="3" s="1"/>
  <c r="DC36" i="3" s="1"/>
  <c r="DD36" i="3" s="1"/>
  <c r="DE36" i="3" s="1"/>
  <c r="DF36" i="3" s="1"/>
  <c r="DG36" i="3" s="1"/>
  <c r="DH36" i="3" s="1"/>
  <c r="DI36" i="3" s="1"/>
  <c r="DJ36" i="3" s="1"/>
  <c r="DK36" i="3" s="1"/>
  <c r="DL36" i="3" s="1"/>
  <c r="DM36" i="3" s="1"/>
  <c r="DN36" i="3" s="1"/>
  <c r="DO36" i="3" s="1"/>
  <c r="DP36" i="3" s="1"/>
  <c r="DQ36" i="3" s="1"/>
  <c r="DR36" i="3" s="1"/>
  <c r="DS36" i="3" s="1"/>
  <c r="DT36" i="3" s="1"/>
  <c r="DU36" i="3" s="1"/>
  <c r="DV36" i="3" s="1"/>
  <c r="DW36" i="3" s="1"/>
  <c r="DX36" i="3" s="1"/>
  <c r="DY36" i="3" s="1"/>
  <c r="DZ36" i="3" s="1"/>
  <c r="EA36" i="3" s="1"/>
  <c r="EB36" i="3" s="1"/>
  <c r="EC36" i="3" s="1"/>
  <c r="ED36" i="3" s="1"/>
  <c r="K12" i="5"/>
  <c r="R12" i="5"/>
  <c r="V12" i="5"/>
  <c r="Z12" i="5"/>
  <c r="AD12" i="5"/>
  <c r="AH12" i="5"/>
  <c r="AL12" i="5"/>
  <c r="AP12" i="5"/>
  <c r="AT12" i="5"/>
  <c r="AX12" i="5"/>
  <c r="BB12" i="5"/>
  <c r="BF12" i="5"/>
  <c r="BJ12" i="5"/>
  <c r="BN12" i="5"/>
  <c r="BR12" i="5"/>
  <c r="BV12" i="5"/>
  <c r="BZ12" i="5"/>
  <c r="CD12" i="5"/>
  <c r="CH12" i="5"/>
  <c r="CL12" i="5"/>
  <c r="CP12" i="5"/>
  <c r="CT12" i="5"/>
  <c r="CX12" i="5"/>
  <c r="DB12" i="5"/>
  <c r="DF12" i="5"/>
  <c r="DJ12" i="5"/>
  <c r="DN12" i="5"/>
  <c r="DR12" i="5"/>
  <c r="DV12" i="5"/>
  <c r="F70" i="4"/>
  <c r="AA74" i="4"/>
  <c r="W25" i="5" s="1"/>
  <c r="C25" i="5" s="1"/>
  <c r="CK38" i="5"/>
  <c r="CW18" i="5"/>
  <c r="F22" i="4"/>
  <c r="C21" i="5"/>
  <c r="G39" i="4"/>
  <c r="AE70" i="4"/>
  <c r="AA24" i="5" s="1"/>
  <c r="G57" i="4"/>
  <c r="S70" i="4"/>
  <c r="O24" i="5" s="1"/>
  <c r="W70" i="4"/>
  <c r="S24" i="5" s="1"/>
  <c r="G62" i="4"/>
  <c r="M79" i="4"/>
  <c r="M80" i="4" s="1"/>
  <c r="I26" i="5" s="1"/>
  <c r="I106" i="4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G106" i="4"/>
  <c r="G107" i="4" s="1"/>
  <c r="H107" i="4"/>
  <c r="I117" i="4"/>
  <c r="H121" i="4"/>
  <c r="D32" i="5" s="1"/>
  <c r="BA12" i="5"/>
  <c r="BE12" i="5"/>
  <c r="BI12" i="5"/>
  <c r="BM12" i="5"/>
  <c r="BQ12" i="5"/>
  <c r="BU12" i="5"/>
  <c r="BY12" i="5"/>
  <c r="CC12" i="5"/>
  <c r="CG12" i="5"/>
  <c r="CK12" i="5"/>
  <c r="CO12" i="5"/>
  <c r="CS12" i="5"/>
  <c r="CW12" i="5"/>
  <c r="DA12" i="5"/>
  <c r="DE12" i="5"/>
  <c r="DI12" i="5"/>
  <c r="DM12" i="5"/>
  <c r="DQ12" i="5"/>
  <c r="DU12" i="5"/>
  <c r="DY12" i="5"/>
  <c r="AN38" i="5"/>
  <c r="AR38" i="5"/>
  <c r="AV38" i="5"/>
  <c r="CG38" i="5"/>
  <c r="CS18" i="5"/>
  <c r="CL38" i="5"/>
  <c r="CX18" i="5"/>
  <c r="H22" i="4"/>
  <c r="D19" i="5" s="1"/>
  <c r="C19" i="5" s="1"/>
  <c r="F26" i="4"/>
  <c r="H24" i="4"/>
  <c r="F43" i="4"/>
  <c r="F44" i="4" s="1"/>
  <c r="H38" i="4"/>
  <c r="U61" i="4"/>
  <c r="U70" i="4" s="1"/>
  <c r="Q24" i="5" s="1"/>
  <c r="T61" i="4"/>
  <c r="X70" i="4"/>
  <c r="T24" i="5" s="1"/>
  <c r="X79" i="4"/>
  <c r="X80" i="4" s="1"/>
  <c r="T26" i="5" s="1"/>
  <c r="T79" i="4"/>
  <c r="T80" i="4" s="1"/>
  <c r="P26" i="5" s="1"/>
  <c r="P79" i="4"/>
  <c r="P80" i="4" s="1"/>
  <c r="L26" i="5" s="1"/>
  <c r="L79" i="4"/>
  <c r="L80" i="4" s="1"/>
  <c r="H26" i="5" s="1"/>
  <c r="H79" i="4"/>
  <c r="AA79" i="4"/>
  <c r="AA80" i="4" s="1"/>
  <c r="W26" i="5" s="1"/>
  <c r="W79" i="4"/>
  <c r="W80" i="4" s="1"/>
  <c r="S26" i="5" s="1"/>
  <c r="S79" i="4"/>
  <c r="S80" i="4" s="1"/>
  <c r="O26" i="5" s="1"/>
  <c r="O79" i="4"/>
  <c r="O80" i="4" s="1"/>
  <c r="K26" i="5" s="1"/>
  <c r="K79" i="4"/>
  <c r="K80" i="4" s="1"/>
  <c r="G26" i="5" s="1"/>
  <c r="N79" i="4"/>
  <c r="N80" i="4" s="1"/>
  <c r="J26" i="5" s="1"/>
  <c r="V79" i="4"/>
  <c r="V80" i="4" s="1"/>
  <c r="R26" i="5" s="1"/>
  <c r="F100" i="4"/>
  <c r="P93" i="4"/>
  <c r="G93" i="4" s="1"/>
  <c r="M120" i="4"/>
  <c r="L121" i="4"/>
  <c r="H32" i="5" s="1"/>
  <c r="K146" i="4"/>
  <c r="G34" i="5" s="1"/>
  <c r="R136" i="4"/>
  <c r="P136" i="4"/>
  <c r="U140" i="4"/>
  <c r="S140" i="4"/>
  <c r="G140" i="4" s="1"/>
  <c r="V144" i="4"/>
  <c r="T144" i="4"/>
  <c r="F126" i="4"/>
  <c r="F127" i="4" s="1"/>
  <c r="K125" i="4"/>
  <c r="G33" i="5" s="1"/>
  <c r="M135" i="4"/>
  <c r="M146" i="4" s="1"/>
  <c r="I34" i="5" s="1"/>
  <c r="O135" i="4"/>
  <c r="R139" i="4"/>
  <c r="T139" i="4"/>
  <c r="T143" i="4"/>
  <c r="V143" i="4"/>
  <c r="G144" i="4"/>
  <c r="F13" i="4"/>
  <c r="AD38" i="5"/>
  <c r="AH38" i="5"/>
  <c r="AL38" i="5"/>
  <c r="AP38" i="5"/>
  <c r="AT38" i="5"/>
  <c r="AX38" i="5"/>
  <c r="CE38" i="5"/>
  <c r="CQ18" i="5"/>
  <c r="CI38" i="5"/>
  <c r="CU18" i="5"/>
  <c r="AC55" i="4"/>
  <c r="Y69" i="4"/>
  <c r="Y70" i="4" s="1"/>
  <c r="U24" i="5" s="1"/>
  <c r="AC69" i="4"/>
  <c r="AB73" i="4"/>
  <c r="AB74" i="4" s="1"/>
  <c r="X25" i="5" s="1"/>
  <c r="H111" i="4"/>
  <c r="D31" i="5" s="1"/>
  <c r="O134" i="4"/>
  <c r="O146" i="4" s="1"/>
  <c r="K34" i="5" s="1"/>
  <c r="M134" i="4"/>
  <c r="L135" i="4"/>
  <c r="Q136" i="4"/>
  <c r="Q146" i="4" s="1"/>
  <c r="M34" i="5" s="1"/>
  <c r="T138" i="4"/>
  <c r="R138" i="4"/>
  <c r="Q139" i="4"/>
  <c r="T140" i="4"/>
  <c r="U142" i="4"/>
  <c r="S142" i="4"/>
  <c r="S143" i="4"/>
  <c r="U144" i="4"/>
  <c r="F146" i="4"/>
  <c r="AE38" i="5"/>
  <c r="AI38" i="5"/>
  <c r="AQ38" i="5"/>
  <c r="AU38" i="5"/>
  <c r="CB38" i="5"/>
  <c r="CN18" i="5"/>
  <c r="CF38" i="5"/>
  <c r="CR18" i="5"/>
  <c r="N69" i="4"/>
  <c r="N70" i="4" s="1"/>
  <c r="J24" i="5" s="1"/>
  <c r="R69" i="4"/>
  <c r="R70" i="4" s="1"/>
  <c r="N24" i="5" s="1"/>
  <c r="V69" i="4"/>
  <c r="V70" i="4" s="1"/>
  <c r="R24" i="5" s="1"/>
  <c r="Z69" i="4"/>
  <c r="Z70" i="4" s="1"/>
  <c r="V24" i="5" s="1"/>
  <c r="I125" i="4"/>
  <c r="E33" i="5" s="1"/>
  <c r="L133" i="4"/>
  <c r="L146" i="4" s="1"/>
  <c r="H34" i="5" s="1"/>
  <c r="N133" i="4"/>
  <c r="L134" i="4"/>
  <c r="N135" i="4"/>
  <c r="P137" i="4"/>
  <c r="G137" i="4" s="1"/>
  <c r="R137" i="4"/>
  <c r="Q138" i="4"/>
  <c r="S139" i="4"/>
  <c r="S146" i="4" s="1"/>
  <c r="O34" i="5" s="1"/>
  <c r="S141" i="4"/>
  <c r="G141" i="4" s="1"/>
  <c r="U141" i="4"/>
  <c r="R142" i="4"/>
  <c r="U143" i="4"/>
  <c r="T145" i="4"/>
  <c r="G145" i="4" s="1"/>
  <c r="V145" i="4"/>
  <c r="G153" i="4"/>
  <c r="G158" i="4" s="1"/>
  <c r="E165" i="4"/>
  <c r="F165" i="4" s="1"/>
  <c r="F164" i="4"/>
  <c r="I186" i="4"/>
  <c r="E37" i="5" s="1"/>
  <c r="M173" i="4"/>
  <c r="G155" i="4"/>
  <c r="C35" i="5"/>
  <c r="O186" i="4"/>
  <c r="K37" i="5" s="1"/>
  <c r="G174" i="4"/>
  <c r="Q186" i="4"/>
  <c r="M37" i="5" s="1"/>
  <c r="G185" i="4"/>
  <c r="E166" i="4"/>
  <c r="F186" i="4"/>
  <c r="H186" i="4"/>
  <c r="AC7" i="5"/>
  <c r="AB6" i="5"/>
  <c r="CP38" i="5"/>
  <c r="CT38" i="5"/>
  <c r="DB18" i="5"/>
  <c r="DF18" i="5"/>
  <c r="CA38" i="5"/>
  <c r="CM38" i="5"/>
  <c r="CY38" i="5"/>
  <c r="DK18" i="5"/>
  <c r="BL38" i="5"/>
  <c r="BT38" i="5"/>
  <c r="BX38" i="5"/>
  <c r="CJ38" i="5"/>
  <c r="CV38" i="5"/>
  <c r="DH18" i="5"/>
  <c r="BM38" i="5"/>
  <c r="CO38" i="5"/>
  <c r="DA38" i="5"/>
  <c r="DM18" i="5"/>
  <c r="BF38" i="5"/>
  <c r="BR38" i="5"/>
  <c r="CD38" i="5"/>
  <c r="CH38" i="5"/>
  <c r="D12" i="5" l="1"/>
  <c r="I40" i="3"/>
  <c r="I43" i="3" s="1"/>
  <c r="V146" i="4"/>
  <c r="R34" i="5" s="1"/>
  <c r="P146" i="4"/>
  <c r="L34" i="5" s="1"/>
  <c r="DG39" i="3"/>
  <c r="DH30" i="3"/>
  <c r="P39" i="3"/>
  <c r="Q14" i="3"/>
  <c r="AZ39" i="3"/>
  <c r="BA20" i="3"/>
  <c r="CI39" i="3"/>
  <c r="AM39" i="3"/>
  <c r="BX39" i="3"/>
  <c r="BY24" i="3"/>
  <c r="M186" i="4"/>
  <c r="I37" i="5" s="1"/>
  <c r="N173" i="4"/>
  <c r="T146" i="4"/>
  <c r="P34" i="5" s="1"/>
  <c r="T70" i="4"/>
  <c r="P24" i="5" s="1"/>
  <c r="G61" i="4"/>
  <c r="G70" i="4"/>
  <c r="K109" i="4"/>
  <c r="J111" i="4"/>
  <c r="F31" i="5" s="1"/>
  <c r="N12" i="5"/>
  <c r="O12" i="5"/>
  <c r="CK26" i="3"/>
  <c r="CJ39" i="3"/>
  <c r="AN39" i="3"/>
  <c r="AO18" i="3"/>
  <c r="AD7" i="5"/>
  <c r="AC6" i="5"/>
  <c r="CQ38" i="5"/>
  <c r="DC18" i="5"/>
  <c r="CS38" i="5"/>
  <c r="DE18" i="5"/>
  <c r="DK38" i="5"/>
  <c r="DW18" i="5"/>
  <c r="DW38" i="5" s="1"/>
  <c r="DF38" i="5"/>
  <c r="DR18" i="5"/>
  <c r="DR38" i="5" s="1"/>
  <c r="F166" i="4"/>
  <c r="S164" i="4"/>
  <c r="G142" i="4"/>
  <c r="G138" i="4"/>
  <c r="G134" i="4"/>
  <c r="CN38" i="5"/>
  <c r="CZ18" i="5"/>
  <c r="G143" i="4"/>
  <c r="G139" i="4"/>
  <c r="G135" i="4"/>
  <c r="G55" i="4"/>
  <c r="AC70" i="4"/>
  <c r="Y24" i="5" s="1"/>
  <c r="G136" i="4"/>
  <c r="U146" i="4"/>
  <c r="Q34" i="5" s="1"/>
  <c r="R146" i="4"/>
  <c r="N34" i="5" s="1"/>
  <c r="G79" i="4"/>
  <c r="G80" i="4" s="1"/>
  <c r="H80" i="4"/>
  <c r="D26" i="5" s="1"/>
  <c r="C26" i="5" s="1"/>
  <c r="H43" i="4"/>
  <c r="D22" i="5" s="1"/>
  <c r="C22" i="5" s="1"/>
  <c r="G38" i="4"/>
  <c r="G43" i="4" s="1"/>
  <c r="G44" i="4" s="1"/>
  <c r="I121" i="4"/>
  <c r="E32" i="5" s="1"/>
  <c r="J117" i="4"/>
  <c r="H33" i="3"/>
  <c r="S13" i="4"/>
  <c r="O18" i="5" s="1"/>
  <c r="Y11" i="4"/>
  <c r="CU39" i="3"/>
  <c r="CV28" i="3"/>
  <c r="J82" i="4"/>
  <c r="I84" i="4"/>
  <c r="E27" i="5" s="1"/>
  <c r="J25" i="3"/>
  <c r="K25" i="3" s="1"/>
  <c r="L25" i="3" s="1"/>
  <c r="M25" i="3" s="1"/>
  <c r="N25" i="3" s="1"/>
  <c r="O39" i="3"/>
  <c r="AY39" i="3"/>
  <c r="AB39" i="3"/>
  <c r="AC16" i="3"/>
  <c r="BW39" i="3"/>
  <c r="DM38" i="5"/>
  <c r="DY18" i="5"/>
  <c r="DY38" i="5" s="1"/>
  <c r="DH38" i="5"/>
  <c r="DT18" i="5"/>
  <c r="DT38" i="5" s="1"/>
  <c r="CR38" i="5"/>
  <c r="DD18" i="5"/>
  <c r="N120" i="4"/>
  <c r="M121" i="4"/>
  <c r="I32" i="5" s="1"/>
  <c r="G24" i="4"/>
  <c r="G26" i="4" s="1"/>
  <c r="H26" i="4"/>
  <c r="D20" i="5" s="1"/>
  <c r="CW38" i="5"/>
  <c r="DI18" i="5"/>
  <c r="I100" i="4"/>
  <c r="E29" i="5" s="1"/>
  <c r="J92" i="4"/>
  <c r="DB38" i="5"/>
  <c r="DN18" i="5"/>
  <c r="D37" i="5"/>
  <c r="H188" i="4"/>
  <c r="N146" i="4"/>
  <c r="J34" i="5" s="1"/>
  <c r="C34" i="5" s="1"/>
  <c r="CU38" i="5"/>
  <c r="DG18" i="5"/>
  <c r="F32" i="4"/>
  <c r="G133" i="4"/>
  <c r="CX38" i="5"/>
  <c r="DJ18" i="5"/>
  <c r="D30" i="5"/>
  <c r="I107" i="4"/>
  <c r="G69" i="4"/>
  <c r="G73" i="4"/>
  <c r="G74" i="4" s="1"/>
  <c r="BK40" i="3"/>
  <c r="DS39" i="3"/>
  <c r="DT32" i="3"/>
  <c r="J38" i="3"/>
  <c r="K13" i="3"/>
  <c r="F85" i="4"/>
  <c r="F86" i="4" s="1"/>
  <c r="J23" i="3"/>
  <c r="K23" i="3" s="1"/>
  <c r="L23" i="3" s="1"/>
  <c r="M23" i="3" s="1"/>
  <c r="N23" i="3" s="1"/>
  <c r="N124" i="4"/>
  <c r="M125" i="4"/>
  <c r="I33" i="5" s="1"/>
  <c r="BL39" i="3"/>
  <c r="BM22" i="3"/>
  <c r="P12" i="5"/>
  <c r="AA39" i="3"/>
  <c r="F168" i="4" l="1"/>
  <c r="F188" i="4" s="1"/>
  <c r="F33" i="4"/>
  <c r="DI38" i="5"/>
  <c r="DU18" i="5"/>
  <c r="DU38" i="5" s="1"/>
  <c r="DE38" i="5"/>
  <c r="DQ18" i="5"/>
  <c r="DQ38" i="5" s="1"/>
  <c r="CE13" i="5"/>
  <c r="CJ40" i="3"/>
  <c r="P173" i="4"/>
  <c r="P186" i="4" s="1"/>
  <c r="L37" i="5" s="1"/>
  <c r="N186" i="4"/>
  <c r="J37" i="5" s="1"/>
  <c r="C37" i="5" s="1"/>
  <c r="AU13" i="5"/>
  <c r="AZ40" i="3"/>
  <c r="BG13" i="5"/>
  <c r="BL40" i="3"/>
  <c r="DJ38" i="5"/>
  <c r="DV18" i="5"/>
  <c r="DV38" i="5" s="1"/>
  <c r="DG38" i="5"/>
  <c r="DS18" i="5"/>
  <c r="DS38" i="5" s="1"/>
  <c r="J100" i="4"/>
  <c r="F29" i="5" s="1"/>
  <c r="K92" i="4"/>
  <c r="CP13" i="5"/>
  <c r="CU40" i="3"/>
  <c r="K117" i="4"/>
  <c r="K121" i="4" s="1"/>
  <c r="G32" i="5" s="1"/>
  <c r="J121" i="4"/>
  <c r="F32" i="5" s="1"/>
  <c r="G117" i="4"/>
  <c r="S166" i="4"/>
  <c r="O36" i="5" s="1"/>
  <c r="AE164" i="4"/>
  <c r="AE166" i="4" s="1"/>
  <c r="AA36" i="5" s="1"/>
  <c r="G164" i="4"/>
  <c r="G166" i="4" s="1"/>
  <c r="AE7" i="5"/>
  <c r="AD6" i="5"/>
  <c r="CL26" i="3"/>
  <c r="CK39" i="3"/>
  <c r="CD13" i="5"/>
  <c r="CI40" i="3"/>
  <c r="R14" i="3"/>
  <c r="Q39" i="3"/>
  <c r="D14" i="5"/>
  <c r="D40" i="5" s="1"/>
  <c r="E8" i="5" s="1"/>
  <c r="E14" i="5" s="1"/>
  <c r="E12" i="5"/>
  <c r="J40" i="3"/>
  <c r="W13" i="5"/>
  <c r="AB40" i="3"/>
  <c r="CZ38" i="5"/>
  <c r="DL18" i="5"/>
  <c r="AH13" i="5"/>
  <c r="AM40" i="3"/>
  <c r="DB13" i="5"/>
  <c r="DG40" i="3"/>
  <c r="DU32" i="3"/>
  <c r="DT39" i="3"/>
  <c r="DN38" i="5"/>
  <c r="DZ18" i="5"/>
  <c r="DZ38" i="5" s="1"/>
  <c r="O120" i="4"/>
  <c r="N121" i="4"/>
  <c r="J32" i="5" s="1"/>
  <c r="BR13" i="5"/>
  <c r="BW40" i="3"/>
  <c r="AE11" i="4"/>
  <c r="Y13" i="4"/>
  <c r="U18" i="5" s="1"/>
  <c r="DC38" i="5"/>
  <c r="DO18" i="5"/>
  <c r="DO38" i="5" s="1"/>
  <c r="AO39" i="3"/>
  <c r="AP18" i="3"/>
  <c r="BZ24" i="3"/>
  <c r="BY39" i="3"/>
  <c r="K13" i="5"/>
  <c r="P40" i="3"/>
  <c r="BN22" i="3"/>
  <c r="BM39" i="3"/>
  <c r="J13" i="5"/>
  <c r="O40" i="3"/>
  <c r="CW28" i="3"/>
  <c r="CV39" i="3"/>
  <c r="V13" i="5"/>
  <c r="AA40" i="3"/>
  <c r="N125" i="4"/>
  <c r="J33" i="5" s="1"/>
  <c r="O124" i="4"/>
  <c r="L13" i="3"/>
  <c r="K38" i="3"/>
  <c r="DN13" i="5"/>
  <c r="DS40" i="3"/>
  <c r="E30" i="5"/>
  <c r="E38" i="5" s="1"/>
  <c r="J107" i="4"/>
  <c r="G146" i="4"/>
  <c r="C20" i="5"/>
  <c r="D38" i="5"/>
  <c r="DD38" i="5"/>
  <c r="DP18" i="5"/>
  <c r="DP38" i="5" s="1"/>
  <c r="AD16" i="3"/>
  <c r="AC39" i="3"/>
  <c r="AT13" i="5"/>
  <c r="AY40" i="3"/>
  <c r="K82" i="4"/>
  <c r="J84" i="4"/>
  <c r="F27" i="5" s="1"/>
  <c r="G173" i="4"/>
  <c r="G186" i="4" s="1"/>
  <c r="G188" i="4" s="1"/>
  <c r="AI13" i="5"/>
  <c r="AN40" i="3"/>
  <c r="L109" i="4"/>
  <c r="K111" i="4"/>
  <c r="G31" i="5" s="1"/>
  <c r="BS13" i="5"/>
  <c r="BX40" i="3"/>
  <c r="BA39" i="3"/>
  <c r="BB20" i="3"/>
  <c r="DI30" i="3"/>
  <c r="DH39" i="3"/>
  <c r="C24" i="5"/>
  <c r="J43" i="3"/>
  <c r="E40" i="5" l="1"/>
  <c r="F8" i="5" s="1"/>
  <c r="F14" i="5" s="1"/>
  <c r="AE6" i="5"/>
  <c r="AF7" i="5"/>
  <c r="AE13" i="4"/>
  <c r="AA18" i="5" s="1"/>
  <c r="AK11" i="4"/>
  <c r="L13" i="5"/>
  <c r="Q40" i="3"/>
  <c r="CF13" i="5"/>
  <c r="CK40" i="3"/>
  <c r="K100" i="4"/>
  <c r="G29" i="5" s="1"/>
  <c r="L92" i="4"/>
  <c r="F38" i="5"/>
  <c r="DC13" i="5"/>
  <c r="DH40" i="3"/>
  <c r="M109" i="4"/>
  <c r="L111" i="4"/>
  <c r="H31" i="5" s="1"/>
  <c r="L82" i="4"/>
  <c r="K84" i="4"/>
  <c r="G27" i="5" s="1"/>
  <c r="F30" i="5"/>
  <c r="K107" i="4"/>
  <c r="F12" i="5"/>
  <c r="K40" i="3"/>
  <c r="K43" i="3" s="1"/>
  <c r="CW39" i="3"/>
  <c r="CX28" i="3"/>
  <c r="BH13" i="5"/>
  <c r="BM40" i="3"/>
  <c r="AP39" i="3"/>
  <c r="AQ18" i="3"/>
  <c r="O121" i="4"/>
  <c r="K32" i="5" s="1"/>
  <c r="P120" i="4"/>
  <c r="DO13" i="5"/>
  <c r="DT40" i="3"/>
  <c r="R39" i="3"/>
  <c r="S14" i="3"/>
  <c r="CL39" i="3"/>
  <c r="CM26" i="3"/>
  <c r="AD39" i="3"/>
  <c r="AE16" i="3"/>
  <c r="BZ39" i="3"/>
  <c r="CA24" i="3"/>
  <c r="DL38" i="5"/>
  <c r="DX18" i="5"/>
  <c r="DX38" i="5" s="1"/>
  <c r="BB39" i="3"/>
  <c r="BC20" i="3"/>
  <c r="P124" i="4"/>
  <c r="O125" i="4"/>
  <c r="K33" i="5" s="1"/>
  <c r="CQ13" i="5"/>
  <c r="CV40" i="3"/>
  <c r="AV13" i="5"/>
  <c r="BA40" i="3"/>
  <c r="DI39" i="3"/>
  <c r="DJ30" i="3"/>
  <c r="X13" i="5"/>
  <c r="AC40" i="3"/>
  <c r="M13" i="3"/>
  <c r="L38" i="3"/>
  <c r="BN39" i="3"/>
  <c r="BO22" i="3"/>
  <c r="BT13" i="5"/>
  <c r="BY40" i="3"/>
  <c r="AJ13" i="5"/>
  <c r="AO40" i="3"/>
  <c r="DV32" i="3"/>
  <c r="DU39" i="3"/>
  <c r="C36" i="5"/>
  <c r="P125" i="4" l="1"/>
  <c r="L33" i="5" s="1"/>
  <c r="Q124" i="4"/>
  <c r="M111" i="4"/>
  <c r="I31" i="5" s="1"/>
  <c r="N109" i="4"/>
  <c r="G12" i="5"/>
  <c r="L40" i="3"/>
  <c r="L43" i="3" s="1"/>
  <c r="DD13" i="5"/>
  <c r="DI40" i="3"/>
  <c r="BC39" i="3"/>
  <c r="BD20" i="3"/>
  <c r="BO39" i="3"/>
  <c r="BP22" i="3"/>
  <c r="M38" i="3"/>
  <c r="N13" i="3"/>
  <c r="AW13" i="5"/>
  <c r="BB40" i="3"/>
  <c r="CA39" i="3"/>
  <c r="CB24" i="3"/>
  <c r="Y13" i="5"/>
  <c r="AD40" i="3"/>
  <c r="CG13" i="5"/>
  <c r="CL40" i="3"/>
  <c r="AQ39" i="3"/>
  <c r="AR18" i="3"/>
  <c r="CX39" i="3"/>
  <c r="CY28" i="3"/>
  <c r="G30" i="5"/>
  <c r="L107" i="4"/>
  <c r="AG7" i="5"/>
  <c r="AF6" i="5"/>
  <c r="DV39" i="3"/>
  <c r="DW32" i="3"/>
  <c r="DJ39" i="3"/>
  <c r="DK30" i="3"/>
  <c r="M13" i="5"/>
  <c r="R40" i="3"/>
  <c r="G38" i="5"/>
  <c r="M92" i="4"/>
  <c r="L100" i="4"/>
  <c r="H29" i="5" s="1"/>
  <c r="F40" i="5"/>
  <c r="G8" i="5" s="1"/>
  <c r="G14" i="5" s="1"/>
  <c r="G40" i="5" s="1"/>
  <c r="H8" i="5" s="1"/>
  <c r="AE39" i="3"/>
  <c r="AF16" i="3"/>
  <c r="CM39" i="3"/>
  <c r="CN26" i="3"/>
  <c r="L84" i="4"/>
  <c r="H27" i="5" s="1"/>
  <c r="M82" i="4"/>
  <c r="DP13" i="5"/>
  <c r="DU40" i="3"/>
  <c r="BI13" i="5"/>
  <c r="BN40" i="3"/>
  <c r="BU13" i="5"/>
  <c r="BZ40" i="3"/>
  <c r="S39" i="3"/>
  <c r="T14" i="3"/>
  <c r="Q120" i="4"/>
  <c r="P121" i="4"/>
  <c r="L32" i="5" s="1"/>
  <c r="AK13" i="5"/>
  <c r="AP40" i="3"/>
  <c r="CR13" i="5"/>
  <c r="CW40" i="3"/>
  <c r="AK13" i="4"/>
  <c r="AG18" i="5" s="1"/>
  <c r="AG38" i="5" s="1"/>
  <c r="AQ11" i="4"/>
  <c r="H14" i="5" l="1"/>
  <c r="CS13" i="5"/>
  <c r="CX40" i="3"/>
  <c r="H12" i="5"/>
  <c r="M40" i="3"/>
  <c r="M43" i="3" s="1"/>
  <c r="AQ13" i="4"/>
  <c r="AM18" i="5" s="1"/>
  <c r="AW11" i="4"/>
  <c r="DK39" i="3"/>
  <c r="DL30" i="3"/>
  <c r="DQ13" i="5"/>
  <c r="DV40" i="3"/>
  <c r="H30" i="5"/>
  <c r="M107" i="4"/>
  <c r="AR39" i="3"/>
  <c r="AS18" i="3"/>
  <c r="BP39" i="3"/>
  <c r="BQ22" i="3"/>
  <c r="AX13" i="5"/>
  <c r="BC40" i="3"/>
  <c r="M84" i="4"/>
  <c r="I27" i="5" s="1"/>
  <c r="N82" i="4"/>
  <c r="AF39" i="3"/>
  <c r="AG16" i="3"/>
  <c r="DE13" i="5"/>
  <c r="DJ40" i="3"/>
  <c r="AL13" i="5"/>
  <c r="AQ40" i="3"/>
  <c r="BJ13" i="5"/>
  <c r="BO40" i="3"/>
  <c r="R124" i="4"/>
  <c r="Q125" i="4"/>
  <c r="M33" i="5" s="1"/>
  <c r="N13" i="5"/>
  <c r="S40" i="3"/>
  <c r="CO26" i="3"/>
  <c r="CN39" i="3"/>
  <c r="DW39" i="3"/>
  <c r="DX32" i="3"/>
  <c r="BV13" i="5"/>
  <c r="CA40" i="3"/>
  <c r="BE20" i="3"/>
  <c r="BD39" i="3"/>
  <c r="CH13" i="5"/>
  <c r="CM40" i="3"/>
  <c r="Q121" i="4"/>
  <c r="M32" i="5" s="1"/>
  <c r="R120" i="4"/>
  <c r="T39" i="3"/>
  <c r="U14" i="3"/>
  <c r="H38" i="5"/>
  <c r="Z13" i="5"/>
  <c r="AE40" i="3"/>
  <c r="M100" i="4"/>
  <c r="I29" i="5" s="1"/>
  <c r="N92" i="4"/>
  <c r="AH7" i="5"/>
  <c r="AG6" i="5"/>
  <c r="CY39" i="3"/>
  <c r="CZ28" i="3"/>
  <c r="CB39" i="3"/>
  <c r="CC24" i="3"/>
  <c r="N38" i="3"/>
  <c r="O109" i="4"/>
  <c r="N111" i="4"/>
  <c r="J31" i="5" s="1"/>
  <c r="CI13" i="5" l="1"/>
  <c r="CN40" i="3"/>
  <c r="AY13" i="5"/>
  <c r="BD40" i="3"/>
  <c r="DY32" i="3"/>
  <c r="DX39" i="3"/>
  <c r="CO39" i="3"/>
  <c r="CP26" i="3"/>
  <c r="S124" i="4"/>
  <c r="R125" i="4"/>
  <c r="N33" i="5" s="1"/>
  <c r="AH16" i="3"/>
  <c r="AG39" i="3"/>
  <c r="DF13" i="5"/>
  <c r="DK40" i="3"/>
  <c r="H40" i="5"/>
  <c r="I8" i="5" s="1"/>
  <c r="CT13" i="5"/>
  <c r="CY40" i="3"/>
  <c r="S120" i="4"/>
  <c r="R121" i="4"/>
  <c r="N32" i="5" s="1"/>
  <c r="BK13" i="5"/>
  <c r="BP40" i="3"/>
  <c r="AM38" i="5"/>
  <c r="CD24" i="3"/>
  <c r="CC39" i="3"/>
  <c r="N100" i="4"/>
  <c r="J29" i="5" s="1"/>
  <c r="O92" i="4"/>
  <c r="BW13" i="5"/>
  <c r="CB40" i="3"/>
  <c r="AI7" i="5"/>
  <c r="AH6" i="5"/>
  <c r="U39" i="3"/>
  <c r="V14" i="3"/>
  <c r="BE39" i="3"/>
  <c r="BF20" i="3"/>
  <c r="DR13" i="5"/>
  <c r="DW40" i="3"/>
  <c r="AA13" i="5"/>
  <c r="AF40" i="3"/>
  <c r="AT18" i="3"/>
  <c r="AS39" i="3"/>
  <c r="P109" i="4"/>
  <c r="O111" i="4"/>
  <c r="K31" i="5" s="1"/>
  <c r="I38" i="5"/>
  <c r="I30" i="5"/>
  <c r="N107" i="4"/>
  <c r="DM30" i="3"/>
  <c r="DL39" i="3"/>
  <c r="I12" i="5"/>
  <c r="C12" i="5" s="1"/>
  <c r="N40" i="3"/>
  <c r="N43" i="3" s="1"/>
  <c r="O43" i="3" s="1"/>
  <c r="P43" i="3" s="1"/>
  <c r="Q43" i="3" s="1"/>
  <c r="R43" i="3" s="1"/>
  <c r="S43" i="3" s="1"/>
  <c r="T43" i="3" s="1"/>
  <c r="H38" i="3"/>
  <c r="DA28" i="3"/>
  <c r="CZ39" i="3"/>
  <c r="O13" i="5"/>
  <c r="T40" i="3"/>
  <c r="O82" i="4"/>
  <c r="N84" i="4"/>
  <c r="J27" i="5" s="1"/>
  <c r="BR22" i="3"/>
  <c r="BQ39" i="3"/>
  <c r="AM13" i="5"/>
  <c r="AR40" i="3"/>
  <c r="DQ11" i="4"/>
  <c r="DQ13" i="4" s="1"/>
  <c r="CS11" i="4"/>
  <c r="CS13" i="4" s="1"/>
  <c r="BC11" i="4"/>
  <c r="DK11" i="4"/>
  <c r="DK13" i="4" s="1"/>
  <c r="CM11" i="4"/>
  <c r="CM13" i="4" s="1"/>
  <c r="BU11" i="4"/>
  <c r="BU13" i="4" s="1"/>
  <c r="DE11" i="4"/>
  <c r="DE13" i="4" s="1"/>
  <c r="CY11" i="4"/>
  <c r="CY13" i="4" s="1"/>
  <c r="BO11" i="4"/>
  <c r="BO13" i="4" s="1"/>
  <c r="DW11" i="4"/>
  <c r="DW13" i="4" s="1"/>
  <c r="AW13" i="4"/>
  <c r="AS18" i="5" s="1"/>
  <c r="AS38" i="5" s="1"/>
  <c r="CG11" i="4"/>
  <c r="CG13" i="4" s="1"/>
  <c r="CA11" i="4"/>
  <c r="CA13" i="4" s="1"/>
  <c r="DG13" i="5" l="1"/>
  <c r="DL40" i="3"/>
  <c r="BX13" i="5"/>
  <c r="CC40" i="3"/>
  <c r="CJ13" i="5"/>
  <c r="CO40" i="3"/>
  <c r="BC13" i="4"/>
  <c r="AY18" i="5" s="1"/>
  <c r="BI11" i="4"/>
  <c r="BI13" i="4" s="1"/>
  <c r="G11" i="4"/>
  <c r="G13" i="4" s="1"/>
  <c r="G32" i="4" s="1"/>
  <c r="G33" i="4" s="1"/>
  <c r="DN30" i="3"/>
  <c r="DM39" i="3"/>
  <c r="P13" i="5"/>
  <c r="U40" i="3"/>
  <c r="U43" i="3" s="1"/>
  <c r="CD39" i="3"/>
  <c r="CE24" i="3"/>
  <c r="BL13" i="5"/>
  <c r="BQ40" i="3"/>
  <c r="P82" i="4"/>
  <c r="O84" i="4"/>
  <c r="K27" i="5" s="1"/>
  <c r="CU13" i="5"/>
  <c r="CZ40" i="3"/>
  <c r="J30" i="5"/>
  <c r="O107" i="4"/>
  <c r="BF39" i="3"/>
  <c r="BG20" i="3"/>
  <c r="O100" i="4"/>
  <c r="K29" i="5" s="1"/>
  <c r="P92" i="4"/>
  <c r="I14" i="5"/>
  <c r="I40" i="5" s="1"/>
  <c r="J8" i="5" s="1"/>
  <c r="J14" i="5" s="1"/>
  <c r="AB13" i="5"/>
  <c r="AG40" i="3"/>
  <c r="S125" i="4"/>
  <c r="O33" i="5" s="1"/>
  <c r="T124" i="4"/>
  <c r="DY39" i="3"/>
  <c r="DZ32" i="3"/>
  <c r="AN13" i="5"/>
  <c r="AS40" i="3"/>
  <c r="V39" i="3"/>
  <c r="W14" i="3"/>
  <c r="J38" i="5"/>
  <c r="AT39" i="3"/>
  <c r="AU18" i="3"/>
  <c r="DS13" i="5"/>
  <c r="DX40" i="3"/>
  <c r="BR39" i="3"/>
  <c r="BS22" i="3"/>
  <c r="DA39" i="3"/>
  <c r="DB28" i="3"/>
  <c r="Q109" i="4"/>
  <c r="P111" i="4"/>
  <c r="L31" i="5" s="1"/>
  <c r="AZ13" i="5"/>
  <c r="BE40" i="3"/>
  <c r="AI6" i="5"/>
  <c r="AJ7" i="5"/>
  <c r="S121" i="4"/>
  <c r="O32" i="5" s="1"/>
  <c r="T120" i="4"/>
  <c r="AH39" i="3"/>
  <c r="AI16" i="3"/>
  <c r="CP39" i="3"/>
  <c r="CQ26" i="3"/>
  <c r="U120" i="4" l="1"/>
  <c r="T121" i="4"/>
  <c r="P32" i="5" s="1"/>
  <c r="J40" i="5"/>
  <c r="K8" i="5" s="1"/>
  <c r="K14" i="5" s="1"/>
  <c r="K40" i="5" s="1"/>
  <c r="L8" i="5" s="1"/>
  <c r="L14" i="5" s="1"/>
  <c r="CE39" i="3"/>
  <c r="CF24" i="3"/>
  <c r="AY38" i="5"/>
  <c r="C18" i="5"/>
  <c r="CV13" i="5"/>
  <c r="DA40" i="3"/>
  <c r="W39" i="3"/>
  <c r="X14" i="3"/>
  <c r="P100" i="4"/>
  <c r="L29" i="5" s="1"/>
  <c r="Q92" i="4"/>
  <c r="BA13" i="5"/>
  <c r="BF40" i="3"/>
  <c r="BY13" i="5"/>
  <c r="CD40" i="3"/>
  <c r="DN39" i="3"/>
  <c r="DO30" i="3"/>
  <c r="AI39" i="3"/>
  <c r="AJ16" i="3"/>
  <c r="AK7" i="5"/>
  <c r="AJ6" i="5"/>
  <c r="BS39" i="3"/>
  <c r="BT22" i="3"/>
  <c r="AU39" i="3"/>
  <c r="AV18" i="3"/>
  <c r="Q13" i="5"/>
  <c r="V40" i="3"/>
  <c r="V43" i="3" s="1"/>
  <c r="DZ39" i="3"/>
  <c r="EA32" i="3"/>
  <c r="K30" i="5"/>
  <c r="P107" i="4"/>
  <c r="CQ39" i="3"/>
  <c r="CR26" i="3"/>
  <c r="DB39" i="3"/>
  <c r="DC28" i="3"/>
  <c r="T125" i="4"/>
  <c r="P33" i="5" s="1"/>
  <c r="U124" i="4"/>
  <c r="BG39" i="3"/>
  <c r="BH20" i="3"/>
  <c r="P84" i="4"/>
  <c r="L27" i="5" s="1"/>
  <c r="Q82" i="4"/>
  <c r="DH13" i="5"/>
  <c r="DM40" i="3"/>
  <c r="CK13" i="5"/>
  <c r="CP40" i="3"/>
  <c r="AC13" i="5"/>
  <c r="AH40" i="3"/>
  <c r="Q111" i="4"/>
  <c r="M31" i="5" s="1"/>
  <c r="R109" i="4"/>
  <c r="BM13" i="5"/>
  <c r="BR40" i="3"/>
  <c r="AO13" i="5"/>
  <c r="AT40" i="3"/>
  <c r="DT13" i="5"/>
  <c r="DY40" i="3"/>
  <c r="K38" i="5"/>
  <c r="DO39" i="3" l="1"/>
  <c r="DP30" i="3"/>
  <c r="Y14" i="3"/>
  <c r="X39" i="3"/>
  <c r="CL13" i="5"/>
  <c r="CQ40" i="3"/>
  <c r="AP13" i="5"/>
  <c r="AU40" i="3"/>
  <c r="AL7" i="5"/>
  <c r="AK6" i="5"/>
  <c r="R13" i="5"/>
  <c r="W40" i="3"/>
  <c r="W43" i="3" s="1"/>
  <c r="R82" i="4"/>
  <c r="Q84" i="4"/>
  <c r="M27" i="5" s="1"/>
  <c r="CW13" i="5"/>
  <c r="DB40" i="3"/>
  <c r="L30" i="5"/>
  <c r="L38" i="5" s="1"/>
  <c r="L40" i="5" s="1"/>
  <c r="M8" i="5" s="1"/>
  <c r="M14" i="5" s="1"/>
  <c r="Q107" i="4"/>
  <c r="BU22" i="3"/>
  <c r="BT39" i="3"/>
  <c r="AJ39" i="3"/>
  <c r="AK16" i="3"/>
  <c r="Q100" i="4"/>
  <c r="M29" i="5" s="1"/>
  <c r="R92" i="4"/>
  <c r="CF39" i="3"/>
  <c r="CG24" i="3"/>
  <c r="V120" i="4"/>
  <c r="U121" i="4"/>
  <c r="Q32" i="5" s="1"/>
  <c r="BH39" i="3"/>
  <c r="BI20" i="3"/>
  <c r="CS26" i="3"/>
  <c r="CR39" i="3"/>
  <c r="EA39" i="3"/>
  <c r="EB32" i="3"/>
  <c r="AV39" i="3"/>
  <c r="AW18" i="3"/>
  <c r="S109" i="4"/>
  <c r="R111" i="4"/>
  <c r="N31" i="5" s="1"/>
  <c r="BB13" i="5"/>
  <c r="BG40" i="3"/>
  <c r="DC39" i="3"/>
  <c r="DD28" i="3"/>
  <c r="DU13" i="5"/>
  <c r="DZ40" i="3"/>
  <c r="DI13" i="5"/>
  <c r="DN40" i="3"/>
  <c r="V124" i="4"/>
  <c r="U125" i="4"/>
  <c r="Q33" i="5" s="1"/>
  <c r="BN13" i="5"/>
  <c r="BS40" i="3"/>
  <c r="AD13" i="5"/>
  <c r="AI40" i="3"/>
  <c r="BZ13" i="5"/>
  <c r="CE40" i="3"/>
  <c r="CH24" i="3" l="1"/>
  <c r="CG39" i="3"/>
  <c r="CX13" i="5"/>
  <c r="DC40" i="3"/>
  <c r="T109" i="4"/>
  <c r="S111" i="4"/>
  <c r="O31" i="5" s="1"/>
  <c r="EC32" i="3"/>
  <c r="EB39" i="3"/>
  <c r="BI39" i="3"/>
  <c r="BJ20" i="3"/>
  <c r="AL16" i="3"/>
  <c r="AK39" i="3"/>
  <c r="M30" i="5"/>
  <c r="R107" i="4"/>
  <c r="M38" i="5"/>
  <c r="M40" i="5" s="1"/>
  <c r="N8" i="5" s="1"/>
  <c r="N14" i="5" s="1"/>
  <c r="Z14" i="3"/>
  <c r="Y39" i="3"/>
  <c r="W124" i="4"/>
  <c r="V125" i="4"/>
  <c r="R33" i="5" s="1"/>
  <c r="DV13" i="5"/>
  <c r="EA40" i="3"/>
  <c r="BC13" i="5"/>
  <c r="BH40" i="3"/>
  <c r="CA13" i="5"/>
  <c r="CF40" i="3"/>
  <c r="AE13" i="5"/>
  <c r="AJ40" i="3"/>
  <c r="S82" i="4"/>
  <c r="R84" i="4"/>
  <c r="N27" i="5" s="1"/>
  <c r="AM7" i="5"/>
  <c r="AL6" i="5"/>
  <c r="DQ30" i="3"/>
  <c r="DP39" i="3"/>
  <c r="AW39" i="3"/>
  <c r="AX18" i="3"/>
  <c r="CM13" i="5"/>
  <c r="CR40" i="3"/>
  <c r="R100" i="4"/>
  <c r="N29" i="5" s="1"/>
  <c r="S92" i="4"/>
  <c r="BO13" i="5"/>
  <c r="BT40" i="3"/>
  <c r="DJ13" i="5"/>
  <c r="DO40" i="3"/>
  <c r="DE28" i="3"/>
  <c r="DD39" i="3"/>
  <c r="AQ13" i="5"/>
  <c r="AV40" i="3"/>
  <c r="CS39" i="3"/>
  <c r="CT26" i="3"/>
  <c r="V121" i="4"/>
  <c r="R32" i="5" s="1"/>
  <c r="W120" i="4"/>
  <c r="BV22" i="3"/>
  <c r="BU39" i="3"/>
  <c r="S13" i="5"/>
  <c r="X40" i="3"/>
  <c r="X43" i="3" s="1"/>
  <c r="W121" i="4" l="1"/>
  <c r="S32" i="5" s="1"/>
  <c r="X120" i="4"/>
  <c r="AX39" i="3"/>
  <c r="H17" i="3"/>
  <c r="AR13" i="5"/>
  <c r="AW40" i="3"/>
  <c r="X124" i="4"/>
  <c r="W125" i="4"/>
  <c r="S33" i="5" s="1"/>
  <c r="N30" i="5"/>
  <c r="S107" i="4"/>
  <c r="BJ39" i="3"/>
  <c r="H19" i="3"/>
  <c r="CB13" i="5"/>
  <c r="CG40" i="3"/>
  <c r="CT39" i="3"/>
  <c r="H25" i="3"/>
  <c r="CY13" i="5"/>
  <c r="DD40" i="3"/>
  <c r="DK13" i="5"/>
  <c r="DP40" i="3"/>
  <c r="N38" i="5"/>
  <c r="N40" i="5" s="1"/>
  <c r="O8" i="5" s="1"/>
  <c r="O14" i="5" s="1"/>
  <c r="T13" i="5"/>
  <c r="Y40" i="3"/>
  <c r="Y43" i="3" s="1"/>
  <c r="BD13" i="5"/>
  <c r="BI40" i="3"/>
  <c r="U109" i="4"/>
  <c r="T111" i="4"/>
  <c r="P31" i="5" s="1"/>
  <c r="CH39" i="3"/>
  <c r="H23" i="3"/>
  <c r="AN7" i="5"/>
  <c r="AM6" i="5"/>
  <c r="BP13" i="5"/>
  <c r="BU40" i="3"/>
  <c r="BV39" i="3"/>
  <c r="H21" i="3"/>
  <c r="CN13" i="5"/>
  <c r="CS40" i="3"/>
  <c r="DE39" i="3"/>
  <c r="DF28" i="3"/>
  <c r="DQ39" i="3"/>
  <c r="DR30" i="3"/>
  <c r="T82" i="4"/>
  <c r="S84" i="4"/>
  <c r="O27" i="5" s="1"/>
  <c r="Z39" i="3"/>
  <c r="H13" i="3"/>
  <c r="AF13" i="5"/>
  <c r="AK40" i="3"/>
  <c r="DW13" i="5"/>
  <c r="EB40" i="3"/>
  <c r="S100" i="4"/>
  <c r="O29" i="5" s="1"/>
  <c r="C29" i="5" s="1"/>
  <c r="G92" i="4"/>
  <c r="G100" i="4" s="1"/>
  <c r="AL39" i="3"/>
  <c r="H15" i="3"/>
  <c r="EC39" i="3"/>
  <c r="ED32" i="3"/>
  <c r="T84" i="4" l="1"/>
  <c r="P27" i="5" s="1"/>
  <c r="P38" i="5" s="1"/>
  <c r="U82" i="4"/>
  <c r="BQ13" i="5"/>
  <c r="BV40" i="3"/>
  <c r="Y120" i="4"/>
  <c r="X121" i="4"/>
  <c r="T32" i="5" s="1"/>
  <c r="AG13" i="5"/>
  <c r="AL40" i="3"/>
  <c r="U13" i="5"/>
  <c r="Z40" i="3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CL43" i="3" s="1"/>
  <c r="CM43" i="3" s="1"/>
  <c r="CN43" i="3" s="1"/>
  <c r="CO43" i="3" s="1"/>
  <c r="CP43" i="3" s="1"/>
  <c r="CQ43" i="3" s="1"/>
  <c r="CR43" i="3" s="1"/>
  <c r="CS43" i="3" s="1"/>
  <c r="CT43" i="3" s="1"/>
  <c r="CU43" i="3" s="1"/>
  <c r="CV43" i="3" s="1"/>
  <c r="CW43" i="3" s="1"/>
  <c r="CX43" i="3" s="1"/>
  <c r="CY43" i="3" s="1"/>
  <c r="CZ43" i="3" s="1"/>
  <c r="DA43" i="3" s="1"/>
  <c r="DB43" i="3" s="1"/>
  <c r="DC43" i="3" s="1"/>
  <c r="DD43" i="3" s="1"/>
  <c r="DE43" i="3" s="1"/>
  <c r="DL13" i="5"/>
  <c r="DQ40" i="3"/>
  <c r="CC13" i="5"/>
  <c r="CH40" i="3"/>
  <c r="DX13" i="5"/>
  <c r="EC40" i="3"/>
  <c r="CZ13" i="5"/>
  <c r="DE40" i="3"/>
  <c r="AO7" i="5"/>
  <c r="AN6" i="5"/>
  <c r="U111" i="4"/>
  <c r="Q31" i="5" s="1"/>
  <c r="V109" i="4"/>
  <c r="O30" i="5"/>
  <c r="C30" i="5" s="1"/>
  <c r="T107" i="4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DR39" i="3"/>
  <c r="H29" i="3"/>
  <c r="ED39" i="3"/>
  <c r="H31" i="3"/>
  <c r="O38" i="5"/>
  <c r="O40" i="5" s="1"/>
  <c r="P8" i="5" s="1"/>
  <c r="P14" i="5" s="1"/>
  <c r="P40" i="5" s="1"/>
  <c r="Q8" i="5" s="1"/>
  <c r="Q14" i="5" s="1"/>
  <c r="DF39" i="3"/>
  <c r="H27" i="3"/>
  <c r="CO13" i="5"/>
  <c r="CT40" i="3"/>
  <c r="BE13" i="5"/>
  <c r="BJ40" i="3"/>
  <c r="X125" i="4"/>
  <c r="T33" i="5" s="1"/>
  <c r="Y124" i="4"/>
  <c r="AS13" i="5"/>
  <c r="AX40" i="3"/>
  <c r="U84" i="4" l="1"/>
  <c r="Q27" i="5" s="1"/>
  <c r="Q38" i="5" s="1"/>
  <c r="Q40" i="5" s="1"/>
  <c r="R8" i="5" s="1"/>
  <c r="R14" i="5" s="1"/>
  <c r="V82" i="4"/>
  <c r="Z120" i="4"/>
  <c r="Y121" i="4"/>
  <c r="U32" i="5" s="1"/>
  <c r="DA13" i="5"/>
  <c r="DF40" i="3"/>
  <c r="DF43" i="3" s="1"/>
  <c r="DG43" i="3" s="1"/>
  <c r="DH43" i="3" s="1"/>
  <c r="DI43" i="3" s="1"/>
  <c r="DJ43" i="3" s="1"/>
  <c r="DK43" i="3" s="1"/>
  <c r="DL43" i="3" s="1"/>
  <c r="DM43" i="3" s="1"/>
  <c r="DN43" i="3" s="1"/>
  <c r="DO43" i="3" s="1"/>
  <c r="DP43" i="3" s="1"/>
  <c r="DQ43" i="3" s="1"/>
  <c r="DR43" i="3" s="1"/>
  <c r="DS43" i="3" s="1"/>
  <c r="DT43" i="3" s="1"/>
  <c r="DU43" i="3" s="1"/>
  <c r="DV43" i="3" s="1"/>
  <c r="DW43" i="3" s="1"/>
  <c r="DX43" i="3" s="1"/>
  <c r="DY43" i="3" s="1"/>
  <c r="DZ43" i="3" s="1"/>
  <c r="EA43" i="3" s="1"/>
  <c r="EB43" i="3" s="1"/>
  <c r="EC43" i="3" s="1"/>
  <c r="ED43" i="3" s="1"/>
  <c r="W109" i="4"/>
  <c r="V111" i="4"/>
  <c r="R31" i="5" s="1"/>
  <c r="Z124" i="4"/>
  <c r="Y125" i="4"/>
  <c r="U33" i="5" s="1"/>
  <c r="DM13" i="5"/>
  <c r="DR40" i="3"/>
  <c r="DY13" i="5"/>
  <c r="C13" i="5" s="1"/>
  <c r="C14" i="5" s="1"/>
  <c r="ED40" i="3"/>
  <c r="H39" i="3"/>
  <c r="H40" i="3" s="1"/>
  <c r="AP7" i="5"/>
  <c r="AO6" i="5"/>
  <c r="W82" i="4" l="1"/>
  <c r="V84" i="4"/>
  <c r="R27" i="5" s="1"/>
  <c r="R38" i="5" s="1"/>
  <c r="R40" i="5" s="1"/>
  <c r="S8" i="5" s="1"/>
  <c r="S14" i="5" s="1"/>
  <c r="AA124" i="4"/>
  <c r="Z125" i="4"/>
  <c r="V33" i="5" s="1"/>
  <c r="AQ7" i="5"/>
  <c r="AP6" i="5"/>
  <c r="X109" i="4"/>
  <c r="W111" i="4"/>
  <c r="S31" i="5" s="1"/>
  <c r="AA120" i="4"/>
  <c r="Z121" i="4"/>
  <c r="V32" i="5" s="1"/>
  <c r="AA121" i="4" l="1"/>
  <c r="W32" i="5" s="1"/>
  <c r="AB120" i="4"/>
  <c r="AR7" i="5"/>
  <c r="AQ6" i="5"/>
  <c r="X82" i="4"/>
  <c r="W84" i="4"/>
  <c r="S27" i="5" s="1"/>
  <c r="S38" i="5" s="1"/>
  <c r="S40" i="5" s="1"/>
  <c r="T8" i="5" s="1"/>
  <c r="T14" i="5" s="1"/>
  <c r="Y109" i="4"/>
  <c r="X111" i="4"/>
  <c r="T31" i="5" s="1"/>
  <c r="AB124" i="4"/>
  <c r="AA125" i="4"/>
  <c r="W33" i="5" s="1"/>
  <c r="AS7" i="5" l="1"/>
  <c r="AR6" i="5"/>
  <c r="AB125" i="4"/>
  <c r="X33" i="5" s="1"/>
  <c r="AC124" i="4"/>
  <c r="Y111" i="4"/>
  <c r="U31" i="5" s="1"/>
  <c r="Z109" i="4"/>
  <c r="AC120" i="4"/>
  <c r="AB121" i="4"/>
  <c r="X32" i="5" s="1"/>
  <c r="X84" i="4"/>
  <c r="T27" i="5" s="1"/>
  <c r="T38" i="5" s="1"/>
  <c r="T40" i="5" s="1"/>
  <c r="U8" i="5" s="1"/>
  <c r="U14" i="5" s="1"/>
  <c r="Y82" i="4"/>
  <c r="AA109" i="4" l="1"/>
  <c r="Z111" i="4"/>
  <c r="V31" i="5" s="1"/>
  <c r="AT7" i="5"/>
  <c r="AS6" i="5"/>
  <c r="AD120" i="4"/>
  <c r="AC121" i="4"/>
  <c r="Y32" i="5" s="1"/>
  <c r="Z82" i="4"/>
  <c r="Y84" i="4"/>
  <c r="U27" i="5" s="1"/>
  <c r="U38" i="5" s="1"/>
  <c r="U40" i="5" s="1"/>
  <c r="V8" i="5" s="1"/>
  <c r="V14" i="5" s="1"/>
  <c r="AD124" i="4"/>
  <c r="AC125" i="4"/>
  <c r="Y33" i="5" s="1"/>
  <c r="AA82" i="4" l="1"/>
  <c r="Z84" i="4"/>
  <c r="V27" i="5" s="1"/>
  <c r="V38" i="5" s="1"/>
  <c r="V40" i="5" s="1"/>
  <c r="W8" i="5" s="1"/>
  <c r="W14" i="5" s="1"/>
  <c r="AU7" i="5"/>
  <c r="AT6" i="5"/>
  <c r="AD125" i="4"/>
  <c r="Z33" i="5" s="1"/>
  <c r="AE124" i="4"/>
  <c r="AE120" i="4"/>
  <c r="AD121" i="4"/>
  <c r="Z32" i="5" s="1"/>
  <c r="AB109" i="4"/>
  <c r="AA111" i="4"/>
  <c r="W31" i="5" s="1"/>
  <c r="AU6" i="5" l="1"/>
  <c r="AV7" i="5"/>
  <c r="AC109" i="4"/>
  <c r="AB111" i="4"/>
  <c r="X31" i="5" s="1"/>
  <c r="AB82" i="4"/>
  <c r="AA84" i="4"/>
  <c r="W27" i="5" s="1"/>
  <c r="W38" i="5" s="1"/>
  <c r="W40" i="5" s="1"/>
  <c r="X8" i="5" s="1"/>
  <c r="X14" i="5" s="1"/>
  <c r="AE121" i="4"/>
  <c r="AA32" i="5" s="1"/>
  <c r="C32" i="5" s="1"/>
  <c r="G120" i="4"/>
  <c r="G121" i="4" s="1"/>
  <c r="AE125" i="4"/>
  <c r="AA33" i="5" s="1"/>
  <c r="C33" i="5" s="1"/>
  <c r="G124" i="4"/>
  <c r="G125" i="4" s="1"/>
  <c r="X40" i="5" l="1"/>
  <c r="Y8" i="5" s="1"/>
  <c r="Y14" i="5" s="1"/>
  <c r="AC111" i="4"/>
  <c r="Y31" i="5" s="1"/>
  <c r="AD109" i="4"/>
  <c r="AW7" i="5"/>
  <c r="AV6" i="5"/>
  <c r="AB84" i="4"/>
  <c r="X27" i="5" s="1"/>
  <c r="X38" i="5" s="1"/>
  <c r="AC82" i="4"/>
  <c r="AX7" i="5" l="1"/>
  <c r="AW6" i="5"/>
  <c r="AC84" i="4"/>
  <c r="Y27" i="5" s="1"/>
  <c r="Y38" i="5" s="1"/>
  <c r="Y40" i="5" s="1"/>
  <c r="Z8" i="5" s="1"/>
  <c r="Z14" i="5" s="1"/>
  <c r="AD82" i="4"/>
  <c r="AE109" i="4"/>
  <c r="AD111" i="4"/>
  <c r="Z31" i="5" s="1"/>
  <c r="AE111" i="4" l="1"/>
  <c r="AA31" i="5" s="1"/>
  <c r="C31" i="5" s="1"/>
  <c r="G109" i="4"/>
  <c r="G111" i="4" s="1"/>
  <c r="G126" i="4" s="1"/>
  <c r="G127" i="4" s="1"/>
  <c r="AE82" i="4"/>
  <c r="AD84" i="4"/>
  <c r="Z27" i="5" s="1"/>
  <c r="Z38" i="5" s="1"/>
  <c r="Z40" i="5" s="1"/>
  <c r="AA8" i="5" s="1"/>
  <c r="AA14" i="5" s="1"/>
  <c r="AY7" i="5"/>
  <c r="AX6" i="5"/>
  <c r="AE84" i="4" l="1"/>
  <c r="AA27" i="5" s="1"/>
  <c r="G82" i="4"/>
  <c r="G84" i="4" s="1"/>
  <c r="G85" i="4" s="1"/>
  <c r="G86" i="4" s="1"/>
  <c r="AY6" i="5"/>
  <c r="AZ7" i="5"/>
  <c r="AA38" i="5" l="1"/>
  <c r="AA40" i="5" s="1"/>
  <c r="AB8" i="5" s="1"/>
  <c r="AB14" i="5" s="1"/>
  <c r="AB40" i="5" s="1"/>
  <c r="AC8" i="5" s="1"/>
  <c r="AC14" i="5" s="1"/>
  <c r="AC40" i="5" s="1"/>
  <c r="AD8" i="5" s="1"/>
  <c r="AD14" i="5" s="1"/>
  <c r="AD40" i="5" s="1"/>
  <c r="AE8" i="5" s="1"/>
  <c r="AE14" i="5" s="1"/>
  <c r="AE40" i="5" s="1"/>
  <c r="AF8" i="5" s="1"/>
  <c r="AF14" i="5" s="1"/>
  <c r="AF40" i="5" s="1"/>
  <c r="AG8" i="5" s="1"/>
  <c r="AG14" i="5" s="1"/>
  <c r="AG40" i="5" s="1"/>
  <c r="AH8" i="5" s="1"/>
  <c r="AH14" i="5" s="1"/>
  <c r="AH40" i="5" s="1"/>
  <c r="AI8" i="5" s="1"/>
  <c r="AI14" i="5" s="1"/>
  <c r="AI40" i="5" s="1"/>
  <c r="AJ8" i="5" s="1"/>
  <c r="AJ14" i="5" s="1"/>
  <c r="AJ40" i="5" s="1"/>
  <c r="AK8" i="5" s="1"/>
  <c r="AK14" i="5" s="1"/>
  <c r="AK40" i="5" s="1"/>
  <c r="AL8" i="5" s="1"/>
  <c r="AL14" i="5" s="1"/>
  <c r="AL40" i="5" s="1"/>
  <c r="AM8" i="5" s="1"/>
  <c r="AM14" i="5" s="1"/>
  <c r="AM40" i="5" s="1"/>
  <c r="AN8" i="5" s="1"/>
  <c r="AN14" i="5" s="1"/>
  <c r="AN40" i="5" s="1"/>
  <c r="AO8" i="5" s="1"/>
  <c r="AO14" i="5" s="1"/>
  <c r="AO40" i="5" s="1"/>
  <c r="AP8" i="5" s="1"/>
  <c r="AP14" i="5" s="1"/>
  <c r="AP40" i="5" s="1"/>
  <c r="AQ8" i="5" s="1"/>
  <c r="AQ14" i="5" s="1"/>
  <c r="AQ40" i="5" s="1"/>
  <c r="AR8" i="5" s="1"/>
  <c r="AR14" i="5" s="1"/>
  <c r="AR40" i="5" s="1"/>
  <c r="AS8" i="5" s="1"/>
  <c r="AS14" i="5" s="1"/>
  <c r="AS40" i="5" s="1"/>
  <c r="AT8" i="5" s="1"/>
  <c r="AT14" i="5" s="1"/>
  <c r="AT40" i="5" s="1"/>
  <c r="AU8" i="5" s="1"/>
  <c r="AU14" i="5" s="1"/>
  <c r="AU40" i="5" s="1"/>
  <c r="AV8" i="5" s="1"/>
  <c r="AV14" i="5" s="1"/>
  <c r="AV40" i="5" s="1"/>
  <c r="AW8" i="5" s="1"/>
  <c r="AW14" i="5" s="1"/>
  <c r="AW40" i="5" s="1"/>
  <c r="AX8" i="5" s="1"/>
  <c r="AX14" i="5" s="1"/>
  <c r="AX40" i="5" s="1"/>
  <c r="AY8" i="5" s="1"/>
  <c r="AY14" i="5" s="1"/>
  <c r="AY40" i="5" s="1"/>
  <c r="AZ8" i="5" s="1"/>
  <c r="AZ14" i="5" s="1"/>
  <c r="AZ40" i="5" s="1"/>
  <c r="BA8" i="5" s="1"/>
  <c r="BA14" i="5" s="1"/>
  <c r="BA40" i="5" s="1"/>
  <c r="BB8" i="5" s="1"/>
  <c r="BB14" i="5" s="1"/>
  <c r="BB40" i="5" s="1"/>
  <c r="BC8" i="5" s="1"/>
  <c r="BC14" i="5" s="1"/>
  <c r="BC40" i="5" s="1"/>
  <c r="BD8" i="5" s="1"/>
  <c r="BD14" i="5" s="1"/>
  <c r="BD40" i="5" s="1"/>
  <c r="BE8" i="5" s="1"/>
  <c r="BE14" i="5" s="1"/>
  <c r="BE40" i="5" s="1"/>
  <c r="BF8" i="5" s="1"/>
  <c r="BF14" i="5" s="1"/>
  <c r="BF40" i="5" s="1"/>
  <c r="BG8" i="5" s="1"/>
  <c r="BG14" i="5" s="1"/>
  <c r="BG40" i="5" s="1"/>
  <c r="BH8" i="5" s="1"/>
  <c r="BH14" i="5" s="1"/>
  <c r="BH40" i="5" s="1"/>
  <c r="BI8" i="5" s="1"/>
  <c r="BI14" i="5" s="1"/>
  <c r="BI40" i="5" s="1"/>
  <c r="BJ8" i="5" s="1"/>
  <c r="BJ14" i="5" s="1"/>
  <c r="BJ40" i="5" s="1"/>
  <c r="BK8" i="5" s="1"/>
  <c r="BK14" i="5" s="1"/>
  <c r="BK40" i="5" s="1"/>
  <c r="BL8" i="5" s="1"/>
  <c r="BL14" i="5" s="1"/>
  <c r="BL40" i="5" s="1"/>
  <c r="BM8" i="5" s="1"/>
  <c r="BM14" i="5" s="1"/>
  <c r="BM40" i="5" s="1"/>
  <c r="BN8" i="5" s="1"/>
  <c r="BN14" i="5" s="1"/>
  <c r="BN40" i="5" s="1"/>
  <c r="BO8" i="5" s="1"/>
  <c r="BO14" i="5" s="1"/>
  <c r="BO40" i="5" s="1"/>
  <c r="BP8" i="5" s="1"/>
  <c r="BP14" i="5" s="1"/>
  <c r="BP40" i="5" s="1"/>
  <c r="BQ8" i="5" s="1"/>
  <c r="BQ14" i="5" s="1"/>
  <c r="BQ40" i="5" s="1"/>
  <c r="BR8" i="5" s="1"/>
  <c r="BR14" i="5" s="1"/>
  <c r="BR40" i="5" s="1"/>
  <c r="BS8" i="5" s="1"/>
  <c r="BS14" i="5" s="1"/>
  <c r="BS40" i="5" s="1"/>
  <c r="BT8" i="5" s="1"/>
  <c r="BT14" i="5" s="1"/>
  <c r="BT40" i="5" s="1"/>
  <c r="BU8" i="5" s="1"/>
  <c r="BU14" i="5" s="1"/>
  <c r="BU40" i="5" s="1"/>
  <c r="BV8" i="5" s="1"/>
  <c r="BV14" i="5" s="1"/>
  <c r="BV40" i="5" s="1"/>
  <c r="BW8" i="5" s="1"/>
  <c r="BW14" i="5" s="1"/>
  <c r="BW40" i="5" s="1"/>
  <c r="BX8" i="5" s="1"/>
  <c r="BX14" i="5" s="1"/>
  <c r="BX40" i="5" s="1"/>
  <c r="BY8" i="5" s="1"/>
  <c r="BY14" i="5" s="1"/>
  <c r="BY40" i="5" s="1"/>
  <c r="BZ8" i="5" s="1"/>
  <c r="BZ14" i="5" s="1"/>
  <c r="BZ40" i="5" s="1"/>
  <c r="CA8" i="5" s="1"/>
  <c r="CA14" i="5" s="1"/>
  <c r="CA40" i="5" s="1"/>
  <c r="CB8" i="5" s="1"/>
  <c r="CB14" i="5" s="1"/>
  <c r="CB40" i="5" s="1"/>
  <c r="CC8" i="5" s="1"/>
  <c r="CC14" i="5" s="1"/>
  <c r="CC40" i="5" s="1"/>
  <c r="CD8" i="5" s="1"/>
  <c r="CD14" i="5" s="1"/>
  <c r="CD40" i="5" s="1"/>
  <c r="CE8" i="5" s="1"/>
  <c r="CE14" i="5" s="1"/>
  <c r="CE40" i="5" s="1"/>
  <c r="CF8" i="5" s="1"/>
  <c r="CF14" i="5" s="1"/>
  <c r="CF40" i="5" s="1"/>
  <c r="CG8" i="5" s="1"/>
  <c r="CG14" i="5" s="1"/>
  <c r="CG40" i="5" s="1"/>
  <c r="CH8" i="5" s="1"/>
  <c r="CH14" i="5" s="1"/>
  <c r="CH40" i="5" s="1"/>
  <c r="CI8" i="5" s="1"/>
  <c r="CI14" i="5" s="1"/>
  <c r="CI40" i="5" s="1"/>
  <c r="CJ8" i="5" s="1"/>
  <c r="CJ14" i="5" s="1"/>
  <c r="CJ40" i="5" s="1"/>
  <c r="CK8" i="5" s="1"/>
  <c r="CK14" i="5" s="1"/>
  <c r="CK40" i="5" s="1"/>
  <c r="CL8" i="5" s="1"/>
  <c r="CL14" i="5" s="1"/>
  <c r="CL40" i="5" s="1"/>
  <c r="CM8" i="5" s="1"/>
  <c r="CM14" i="5" s="1"/>
  <c r="CM40" i="5" s="1"/>
  <c r="CN8" i="5" s="1"/>
  <c r="CN14" i="5" s="1"/>
  <c r="CN40" i="5" s="1"/>
  <c r="CO8" i="5" s="1"/>
  <c r="CO14" i="5" s="1"/>
  <c r="CO40" i="5" s="1"/>
  <c r="CP8" i="5" s="1"/>
  <c r="CP14" i="5" s="1"/>
  <c r="CP40" i="5" s="1"/>
  <c r="CQ8" i="5" s="1"/>
  <c r="CQ14" i="5" s="1"/>
  <c r="CQ40" i="5" s="1"/>
  <c r="CR8" i="5" s="1"/>
  <c r="CR14" i="5" s="1"/>
  <c r="CR40" i="5" s="1"/>
  <c r="CS8" i="5" s="1"/>
  <c r="CS14" i="5" s="1"/>
  <c r="CS40" i="5" s="1"/>
  <c r="CT8" i="5" s="1"/>
  <c r="CT14" i="5" s="1"/>
  <c r="CT40" i="5" s="1"/>
  <c r="CU8" i="5" s="1"/>
  <c r="CU14" i="5" s="1"/>
  <c r="CU40" i="5" s="1"/>
  <c r="CV8" i="5" s="1"/>
  <c r="CV14" i="5" s="1"/>
  <c r="CV40" i="5" s="1"/>
  <c r="CW8" i="5" s="1"/>
  <c r="CW14" i="5" s="1"/>
  <c r="CW40" i="5" s="1"/>
  <c r="CX8" i="5" s="1"/>
  <c r="CX14" i="5" s="1"/>
  <c r="CX40" i="5" s="1"/>
  <c r="CY8" i="5" s="1"/>
  <c r="CY14" i="5" s="1"/>
  <c r="CY40" i="5" s="1"/>
  <c r="CZ8" i="5" s="1"/>
  <c r="CZ14" i="5" s="1"/>
  <c r="CZ40" i="5" s="1"/>
  <c r="DA8" i="5" s="1"/>
  <c r="DA14" i="5" s="1"/>
  <c r="DA40" i="5" s="1"/>
  <c r="DB8" i="5" s="1"/>
  <c r="DB14" i="5" s="1"/>
  <c r="DB40" i="5" s="1"/>
  <c r="DC8" i="5" s="1"/>
  <c r="DC14" i="5" s="1"/>
  <c r="DC40" i="5" s="1"/>
  <c r="DD8" i="5" s="1"/>
  <c r="DD14" i="5" s="1"/>
  <c r="DD40" i="5" s="1"/>
  <c r="DE8" i="5" s="1"/>
  <c r="DE14" i="5" s="1"/>
  <c r="DE40" i="5" s="1"/>
  <c r="DF8" i="5" s="1"/>
  <c r="DF14" i="5" s="1"/>
  <c r="DF40" i="5" s="1"/>
  <c r="DG8" i="5" s="1"/>
  <c r="DG14" i="5" s="1"/>
  <c r="DG40" i="5" s="1"/>
  <c r="DH8" i="5" s="1"/>
  <c r="DH14" i="5" s="1"/>
  <c r="DH40" i="5" s="1"/>
  <c r="DI8" i="5" s="1"/>
  <c r="DI14" i="5" s="1"/>
  <c r="DI40" i="5" s="1"/>
  <c r="DJ8" i="5" s="1"/>
  <c r="DJ14" i="5" s="1"/>
  <c r="DJ40" i="5" s="1"/>
  <c r="DK8" i="5" s="1"/>
  <c r="DK14" i="5" s="1"/>
  <c r="DK40" i="5" s="1"/>
  <c r="DL8" i="5" s="1"/>
  <c r="DL14" i="5" s="1"/>
  <c r="DL40" i="5" s="1"/>
  <c r="DM8" i="5" s="1"/>
  <c r="DM14" i="5" s="1"/>
  <c r="DM40" i="5" s="1"/>
  <c r="DN8" i="5" s="1"/>
  <c r="DN14" i="5" s="1"/>
  <c r="DN40" i="5" s="1"/>
  <c r="DO8" i="5" s="1"/>
  <c r="DO14" i="5" s="1"/>
  <c r="DO40" i="5" s="1"/>
  <c r="DP8" i="5" s="1"/>
  <c r="DP14" i="5" s="1"/>
  <c r="DP40" i="5" s="1"/>
  <c r="DQ8" i="5" s="1"/>
  <c r="DQ14" i="5" s="1"/>
  <c r="DQ40" i="5" s="1"/>
  <c r="DR8" i="5" s="1"/>
  <c r="DR14" i="5" s="1"/>
  <c r="DR40" i="5" s="1"/>
  <c r="DS8" i="5" s="1"/>
  <c r="DS14" i="5" s="1"/>
  <c r="DS40" i="5" s="1"/>
  <c r="DT8" i="5" s="1"/>
  <c r="DT14" i="5" s="1"/>
  <c r="DT40" i="5" s="1"/>
  <c r="DU8" i="5" s="1"/>
  <c r="DU14" i="5" s="1"/>
  <c r="DU40" i="5" s="1"/>
  <c r="DV8" i="5" s="1"/>
  <c r="DV14" i="5" s="1"/>
  <c r="DV40" i="5" s="1"/>
  <c r="DW8" i="5" s="1"/>
  <c r="DW14" i="5" s="1"/>
  <c r="DW40" i="5" s="1"/>
  <c r="DX8" i="5" s="1"/>
  <c r="DX14" i="5" s="1"/>
  <c r="DX40" i="5" s="1"/>
  <c r="DY8" i="5" s="1"/>
  <c r="DY14" i="5" s="1"/>
  <c r="DY40" i="5" s="1"/>
  <c r="DZ8" i="5" s="1"/>
  <c r="DZ14" i="5" s="1"/>
  <c r="DZ40" i="5" s="1"/>
  <c r="C27" i="5"/>
  <c r="C38" i="5" s="1"/>
  <c r="C40" i="5" s="1"/>
  <c r="C41" i="5" s="1"/>
  <c r="C43" i="5" s="1"/>
  <c r="BA7" i="5"/>
  <c r="AZ6" i="5"/>
  <c r="BB7" i="5" l="1"/>
  <c r="BA6" i="5"/>
  <c r="BC7" i="5" l="1"/>
  <c r="BB6" i="5"/>
  <c r="BD7" i="5" l="1"/>
  <c r="BC6" i="5"/>
  <c r="BE7" i="5" l="1"/>
  <c r="BD6" i="5"/>
  <c r="BF7" i="5" l="1"/>
  <c r="BE6" i="5"/>
  <c r="BG7" i="5" l="1"/>
  <c r="BF6" i="5"/>
  <c r="BH7" i="5" l="1"/>
  <c r="BG6" i="5"/>
  <c r="BI7" i="5" l="1"/>
  <c r="BH6" i="5"/>
  <c r="BJ7" i="5" l="1"/>
  <c r="BI6" i="5"/>
  <c r="BK7" i="5" l="1"/>
  <c r="BJ6" i="5"/>
  <c r="BK6" i="5" l="1"/>
  <c r="BL7" i="5"/>
  <c r="BM7" i="5" l="1"/>
  <c r="BL6" i="5"/>
  <c r="BN7" i="5" l="1"/>
  <c r="BM6" i="5"/>
  <c r="BO7" i="5" l="1"/>
  <c r="BN6" i="5"/>
  <c r="BO6" i="5" l="1"/>
  <c r="BP7" i="5"/>
  <c r="BQ7" i="5" l="1"/>
  <c r="BP6" i="5"/>
  <c r="BR7" i="5" l="1"/>
  <c r="BQ6" i="5"/>
  <c r="BS7" i="5" l="1"/>
  <c r="BR6" i="5"/>
  <c r="BT7" i="5" l="1"/>
  <c r="BS6" i="5"/>
  <c r="BU7" i="5" l="1"/>
  <c r="BT6" i="5"/>
  <c r="BV7" i="5" l="1"/>
  <c r="BU6" i="5"/>
  <c r="BW7" i="5" l="1"/>
  <c r="BV6" i="5"/>
  <c r="BX7" i="5" l="1"/>
  <c r="BW6" i="5"/>
  <c r="BY7" i="5" l="1"/>
  <c r="BX6" i="5"/>
  <c r="BZ7" i="5" l="1"/>
  <c r="BY6" i="5"/>
  <c r="CA7" i="5" l="1"/>
  <c r="BZ6" i="5"/>
  <c r="CA6" i="5" l="1"/>
  <c r="CB7" i="5"/>
  <c r="CC7" i="5" l="1"/>
  <c r="CB6" i="5"/>
  <c r="CD7" i="5" l="1"/>
  <c r="CC6" i="5"/>
  <c r="CE7" i="5" l="1"/>
  <c r="CD6" i="5"/>
  <c r="CE6" i="5" l="1"/>
  <c r="CF7" i="5"/>
  <c r="CG7" i="5" l="1"/>
  <c r="CF6" i="5"/>
  <c r="CH7" i="5" l="1"/>
  <c r="CG6" i="5"/>
  <c r="CI7" i="5" l="1"/>
  <c r="CH6" i="5"/>
  <c r="CJ7" i="5" l="1"/>
  <c r="CI6" i="5"/>
  <c r="CK7" i="5" l="1"/>
  <c r="CJ6" i="5"/>
  <c r="CL7" i="5" l="1"/>
  <c r="CK6" i="5"/>
  <c r="CM7" i="5" l="1"/>
  <c r="CL6" i="5"/>
  <c r="CN7" i="5" l="1"/>
  <c r="CM6" i="5"/>
  <c r="CO7" i="5" l="1"/>
  <c r="CN6" i="5"/>
  <c r="CP7" i="5" l="1"/>
  <c r="CO6" i="5"/>
  <c r="CQ7" i="5" l="1"/>
  <c r="CP6" i="5"/>
  <c r="CQ6" i="5" l="1"/>
  <c r="CR7" i="5"/>
  <c r="CS7" i="5" l="1"/>
  <c r="CR6" i="5"/>
  <c r="CT7" i="5" l="1"/>
  <c r="CS6" i="5"/>
  <c r="CU7" i="5" l="1"/>
  <c r="CT6" i="5"/>
  <c r="CU6" i="5" l="1"/>
  <c r="CV7" i="5"/>
  <c r="CW7" i="5" l="1"/>
  <c r="CV6" i="5"/>
  <c r="CX7" i="5" l="1"/>
  <c r="CW6" i="5"/>
  <c r="CY7" i="5" l="1"/>
  <c r="CX6" i="5"/>
  <c r="CZ7" i="5" l="1"/>
  <c r="CY6" i="5"/>
  <c r="DA7" i="5" l="1"/>
  <c r="CZ6" i="5"/>
  <c r="DB7" i="5" l="1"/>
  <c r="DA6" i="5"/>
  <c r="DC7" i="5" l="1"/>
  <c r="DB6" i="5"/>
  <c r="DD7" i="5" l="1"/>
  <c r="DC6" i="5"/>
  <c r="DE7" i="5" l="1"/>
  <c r="DD6" i="5"/>
  <c r="DF7" i="5" l="1"/>
  <c r="DE6" i="5"/>
  <c r="DG7" i="5" l="1"/>
  <c r="DF6" i="5"/>
  <c r="DG6" i="5" l="1"/>
  <c r="DH7" i="5"/>
  <c r="DI7" i="5" l="1"/>
  <c r="DH6" i="5"/>
  <c r="DJ7" i="5" l="1"/>
  <c r="DI6" i="5"/>
  <c r="DK7" i="5" l="1"/>
  <c r="DJ6" i="5"/>
  <c r="DK6" i="5" l="1"/>
  <c r="DL7" i="5"/>
  <c r="DM7" i="5" l="1"/>
  <c r="DL6" i="5"/>
  <c r="DN7" i="5" l="1"/>
  <c r="DM6" i="5"/>
  <c r="DO7" i="5" l="1"/>
  <c r="DN6" i="5"/>
  <c r="DP7" i="5" l="1"/>
  <c r="DO6" i="5"/>
  <c r="DQ7" i="5" l="1"/>
  <c r="DP6" i="5"/>
  <c r="DR7" i="5" l="1"/>
  <c r="DQ6" i="5"/>
  <c r="DS7" i="5" l="1"/>
  <c r="DR6" i="5"/>
  <c r="DT7" i="5" l="1"/>
  <c r="DS6" i="5"/>
  <c r="DU7" i="5" l="1"/>
  <c r="DT6" i="5"/>
  <c r="DV7" i="5" l="1"/>
  <c r="DU6" i="5"/>
  <c r="DW7" i="5" l="1"/>
  <c r="DV6" i="5"/>
  <c r="DW6" i="5" l="1"/>
  <c r="DX7" i="5"/>
  <c r="DY7" i="5" l="1"/>
  <c r="DX6" i="5"/>
  <c r="DZ7" i="5" l="1"/>
  <c r="DZ6" i="5" s="1"/>
  <c r="DY6" i="5"/>
</calcChain>
</file>

<file path=xl/comments1.xml><?xml version="1.0" encoding="utf-8"?>
<comments xmlns="http://schemas.openxmlformats.org/spreadsheetml/2006/main">
  <authors>
    <author/>
  </authors>
  <commentList>
    <comment ref="C38" authorId="0">
      <text>
        <r>
          <rPr>
            <sz val="11"/>
            <color theme="1"/>
            <rFont val="Calibri"/>
            <scheme val="minor"/>
          </rPr>
          <t>======
ID#AAAAX3tr7mQ
kholidin    (2022-04-07 06:22:24)
20 tanda tangan untuk izin warga</t>
        </r>
      </text>
    </comment>
    <comment ref="C165" authorId="0">
      <text>
        <r>
          <rPr>
            <sz val="11"/>
            <color theme="1"/>
            <rFont val="Calibri"/>
            <scheme val="minor"/>
          </rPr>
          <t>======
ID#AAAAX3tr7mA
kholidin    (2022-04-07 06:22:24)
dikenakan jika berbadan hukum / PT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zWzkSMekp5sMGzcdo7XI8ddixw=="/>
    </ext>
  </extLst>
</comments>
</file>

<file path=xl/sharedStrings.xml><?xml version="1.0" encoding="utf-8"?>
<sst xmlns="http://schemas.openxmlformats.org/spreadsheetml/2006/main" count="1678" uniqueCount="535">
  <si>
    <t>Nama Proyek</t>
  </si>
  <si>
    <t>m2</t>
  </si>
  <si>
    <t>Rp/m2</t>
  </si>
  <si>
    <t>Nilai Lahan keseluruhan</t>
  </si>
  <si>
    <t>I</t>
  </si>
  <si>
    <t>II</t>
  </si>
  <si>
    <t>III</t>
  </si>
  <si>
    <t>IV</t>
  </si>
  <si>
    <t>BIAYA PEROLEHAN LAHAN</t>
  </si>
  <si>
    <t>BIAYA PERIJINAN</t>
  </si>
  <si>
    <t>BIAYA PEMATANGAN LAHAN</t>
  </si>
  <si>
    <t>DP 30%</t>
  </si>
  <si>
    <t>PROYEKSI CASHFLOW - PENERIMAAN 13 RUMAH</t>
  </si>
  <si>
    <t>30% cash keras &amp; cash tempo 1 tahun</t>
  </si>
  <si>
    <t>Catatan</t>
  </si>
  <si>
    <t>30% dijual kredit 5 tahun</t>
  </si>
  <si>
    <t xml:space="preserve">1. Untuk memudahkan pemahaman, kami sengaja membuat semua penjualan di bulan ke 1 dan tahun dibuat berurut agar mudah dipakai. </t>
  </si>
  <si>
    <t>40% dijual kredit 10 tahun</t>
  </si>
  <si>
    <t>2. Untuk proyeksi pemasukan real lapangan, silahkan memundurkan penerimaan uang antara bulan ke 1 - 4</t>
  </si>
  <si>
    <t>Margin 10% dikenakan ke harga jual setelah dikurangi DP</t>
  </si>
  <si>
    <t>3. Silahkan pakai Kredit 1 Tahun, Kredit 5 Tahun dan Kredit 10 Tahun (tidak wajib, bisa disesuaikan kondisi Developer)</t>
  </si>
  <si>
    <t>No</t>
  </si>
  <si>
    <t>Uraian</t>
  </si>
  <si>
    <t>Harga Cash (Rp.)</t>
  </si>
  <si>
    <t>Periode</t>
  </si>
  <si>
    <t>urut</t>
  </si>
  <si>
    <t>no kav</t>
  </si>
  <si>
    <t>LB</t>
  </si>
  <si>
    <t>LT</t>
  </si>
  <si>
    <t>Angsuran</t>
  </si>
  <si>
    <t>Bulan</t>
  </si>
  <si>
    <t>HARGA KREDIT</t>
  </si>
  <si>
    <t>Bulan ke 1</t>
  </si>
  <si>
    <t>Bulan ke 2</t>
  </si>
  <si>
    <t>Bulan ke 3</t>
  </si>
  <si>
    <t>Bulan ke 4</t>
  </si>
  <si>
    <t>Bulan ke 5</t>
  </si>
  <si>
    <t>Bulan ke 6</t>
  </si>
  <si>
    <t>Bulan ke 7</t>
  </si>
  <si>
    <t>Bulan ke 8</t>
  </si>
  <si>
    <t>Bulan ke 9</t>
  </si>
  <si>
    <t>Bulan ke 10</t>
  </si>
  <si>
    <t>Bulan ke 11</t>
  </si>
  <si>
    <t>Bulan ke 12</t>
  </si>
  <si>
    <t>Bulan ke 13</t>
  </si>
  <si>
    <t>Bulan ke 14</t>
  </si>
  <si>
    <t>Bulan ke 15</t>
  </si>
  <si>
    <t>Bulan ke 16</t>
  </si>
  <si>
    <t>Bulan ke 17</t>
  </si>
  <si>
    <t>Bulan ke 18</t>
  </si>
  <si>
    <t>Bulan ke 19</t>
  </si>
  <si>
    <t>Bulan ke 20</t>
  </si>
  <si>
    <t>Bulan ke 21</t>
  </si>
  <si>
    <t>Bulan ke 22</t>
  </si>
  <si>
    <t>Bulan ke 23</t>
  </si>
  <si>
    <t>Bulan ke 24</t>
  </si>
  <si>
    <t>Bulan ke 25</t>
  </si>
  <si>
    <t>Bulan ke 26</t>
  </si>
  <si>
    <t>Bulan ke 27</t>
  </si>
  <si>
    <t>Bulan ke 28</t>
  </si>
  <si>
    <t>Bulan ke 29</t>
  </si>
  <si>
    <t>Bulan ke 30</t>
  </si>
  <si>
    <t>Bulan ke 31</t>
  </si>
  <si>
    <t>Bulan ke 32</t>
  </si>
  <si>
    <t>Bulan ke 33</t>
  </si>
  <si>
    <t>Bulan ke 34</t>
  </si>
  <si>
    <t>Bulan ke 35</t>
  </si>
  <si>
    <t>Bulan ke 36</t>
  </si>
  <si>
    <t>Bulan ke 37</t>
  </si>
  <si>
    <t>Bulan ke 38</t>
  </si>
  <si>
    <t>Bulan ke 39</t>
  </si>
  <si>
    <t>Bulan ke 40</t>
  </si>
  <si>
    <t>Bulan ke 41</t>
  </si>
  <si>
    <t>Bulan ke 42</t>
  </si>
  <si>
    <t>Bulan ke 43</t>
  </si>
  <si>
    <t>Bulan ke 44</t>
  </si>
  <si>
    <t>Bulan ke 45</t>
  </si>
  <si>
    <t>Bulan ke 46</t>
  </si>
  <si>
    <t>Bulan ke 47</t>
  </si>
  <si>
    <t>Bulan ke 48</t>
  </si>
  <si>
    <t>Bulan ke 49</t>
  </si>
  <si>
    <t>Bulan ke 50</t>
  </si>
  <si>
    <t>Bulan ke 51</t>
  </si>
  <si>
    <t>Bulan ke 52</t>
  </si>
  <si>
    <t>Bulan ke 53</t>
  </si>
  <si>
    <t>Bulan ke 54</t>
  </si>
  <si>
    <t>Bulan ke 55</t>
  </si>
  <si>
    <t>Bulan ke 56</t>
  </si>
  <si>
    <t>Bulan ke 57</t>
  </si>
  <si>
    <t>Bulan ke 58</t>
  </si>
  <si>
    <t>Bulan ke 59</t>
  </si>
  <si>
    <t>Bulan ke 60</t>
  </si>
  <si>
    <t>Bulan ke 61</t>
  </si>
  <si>
    <t>Bulan ke 62</t>
  </si>
  <si>
    <t>Bulan ke 63</t>
  </si>
  <si>
    <t>Bulan ke 64</t>
  </si>
  <si>
    <t>Bulan ke 65</t>
  </si>
  <si>
    <t>Bulan ke 66</t>
  </si>
  <si>
    <t>Bulan ke 67</t>
  </si>
  <si>
    <t>Bulan ke 68</t>
  </si>
  <si>
    <t>Bulan ke 69</t>
  </si>
  <si>
    <t>Bulan ke 70</t>
  </si>
  <si>
    <t>Bulan ke 71</t>
  </si>
  <si>
    <t>Bulan ke 72</t>
  </si>
  <si>
    <t>Bulan ke 73</t>
  </si>
  <si>
    <t>Bulan ke 74</t>
  </si>
  <si>
    <t>Bulan ke 75</t>
  </si>
  <si>
    <t>Bulan ke 76</t>
  </si>
  <si>
    <t>Bulan ke 77</t>
  </si>
  <si>
    <t>Bulan ke 78</t>
  </si>
  <si>
    <t>Bulan ke 79</t>
  </si>
  <si>
    <t>Bulan ke 80</t>
  </si>
  <si>
    <t>Bulan ke 81</t>
  </si>
  <si>
    <t>Bulan ke 82</t>
  </si>
  <si>
    <t>Bulan ke 83</t>
  </si>
  <si>
    <t>Bulan ke 84</t>
  </si>
  <si>
    <t>Bulan ke 85</t>
  </si>
  <si>
    <t>Bulan ke 86</t>
  </si>
  <si>
    <t>Bulan ke 87</t>
  </si>
  <si>
    <t>Bulan ke 88</t>
  </si>
  <si>
    <t>Bulan ke 89</t>
  </si>
  <si>
    <t>Bulan ke 90</t>
  </si>
  <si>
    <t>Bulan ke 91</t>
  </si>
  <si>
    <t>Bulan ke 92</t>
  </si>
  <si>
    <t>Bulan ke 93</t>
  </si>
  <si>
    <t>Bulan ke 94</t>
  </si>
  <si>
    <t>Bulan ke 95</t>
  </si>
  <si>
    <t>Bulan ke 96</t>
  </si>
  <si>
    <t>Bulan ke 97</t>
  </si>
  <si>
    <t>Bulan ke 98</t>
  </si>
  <si>
    <t>Bulan ke 99</t>
  </si>
  <si>
    <t>Bulan ke 100</t>
  </si>
  <si>
    <t>Bulan ke 101</t>
  </si>
  <si>
    <t>Bulan ke 102</t>
  </si>
  <si>
    <t>Bulan ke 103</t>
  </si>
  <si>
    <t>Bulan ke 104</t>
  </si>
  <si>
    <t>Bulan ke 105</t>
  </si>
  <si>
    <t>Bulan ke 106</t>
  </si>
  <si>
    <t>Bulan ke 107</t>
  </si>
  <si>
    <t>Bulan ke 108</t>
  </si>
  <si>
    <t>Bulan ke 109</t>
  </si>
  <si>
    <t>Bulan ke 110</t>
  </si>
  <si>
    <t>Bulan ke 111</t>
  </si>
  <si>
    <t>Bulan ke 112</t>
  </si>
  <si>
    <t>Bulan ke 113</t>
  </si>
  <si>
    <t>Bulan ke 114</t>
  </si>
  <si>
    <t>Bulan ke 115</t>
  </si>
  <si>
    <t>Bulan ke 116</t>
  </si>
  <si>
    <t>Bulan ke 117</t>
  </si>
  <si>
    <t>Bulan ke 118</t>
  </si>
  <si>
    <t>Bulan ke 119</t>
  </si>
  <si>
    <t>Bulan ke 120</t>
  </si>
  <si>
    <t>Bulan ke 121</t>
  </si>
  <si>
    <t>Bulan ke 122</t>
  </si>
  <si>
    <t>Bulan ke 123</t>
  </si>
  <si>
    <t>Bulan ke 124</t>
  </si>
  <si>
    <t>Bulan ke 125</t>
  </si>
  <si>
    <t>Bulan ke 126</t>
  </si>
  <si>
    <t>A01</t>
  </si>
  <si>
    <t>Cash Keras</t>
  </si>
  <si>
    <t>A02</t>
  </si>
  <si>
    <t>Kredit 1 tahun</t>
  </si>
  <si>
    <t>Angsuran Cicilan</t>
  </si>
  <si>
    <t>A03</t>
  </si>
  <si>
    <t>Kredit 2 tahun</t>
  </si>
  <si>
    <t>A04</t>
  </si>
  <si>
    <t>Kredit 3 tahun</t>
  </si>
  <si>
    <t>A05</t>
  </si>
  <si>
    <t>Kredit 4 tahun</t>
  </si>
  <si>
    <t>A06</t>
  </si>
  <si>
    <t>Kredit 5 tahun</t>
  </si>
  <si>
    <t>A07</t>
  </si>
  <si>
    <t>Kredit 6 tahun</t>
  </si>
  <si>
    <t>A08</t>
  </si>
  <si>
    <t>Kredit 7 tahun</t>
  </si>
  <si>
    <t>A09</t>
  </si>
  <si>
    <t>Kredit 8 tahun</t>
  </si>
  <si>
    <t>A10</t>
  </si>
  <si>
    <t>Kredit 9 tahun</t>
  </si>
  <si>
    <t>A11</t>
  </si>
  <si>
    <t>Kredit 10 tahun</t>
  </si>
  <si>
    <t>A12</t>
  </si>
  <si>
    <t>Total DP</t>
  </si>
  <si>
    <t>Total Angsuran</t>
  </si>
  <si>
    <r>
      <rPr>
        <b/>
        <sz val="9"/>
        <color rgb="FFFF0000"/>
        <rFont val="Calibri"/>
      </rPr>
      <t>∑</t>
    </r>
    <r>
      <rPr>
        <b/>
        <sz val="7"/>
        <color rgb="FFFF0000"/>
        <rFont val="Tahoma"/>
      </rPr>
      <t xml:space="preserve"> Pendapatan</t>
    </r>
  </si>
  <si>
    <t>Akumulasi</t>
  </si>
  <si>
    <t>Bulan Ke-1</t>
  </si>
  <si>
    <t>Ke-2</t>
  </si>
  <si>
    <t>Ke-3</t>
  </si>
  <si>
    <t>Ke-4</t>
  </si>
  <si>
    <t>Ke-5</t>
  </si>
  <si>
    <t>Ke-6</t>
  </si>
  <si>
    <t>Ke-7</t>
  </si>
  <si>
    <t>Ke-8</t>
  </si>
  <si>
    <t>Ke-9</t>
  </si>
  <si>
    <t>Ke-10</t>
  </si>
  <si>
    <t>Ke-11</t>
  </si>
  <si>
    <t>Ke-12</t>
  </si>
  <si>
    <t>Ke-13</t>
  </si>
  <si>
    <t>Ke-14</t>
  </si>
  <si>
    <t>Ke-15</t>
  </si>
  <si>
    <t>Ke-16</t>
  </si>
  <si>
    <t>Ke-17</t>
  </si>
  <si>
    <t>Ke-18</t>
  </si>
  <si>
    <t>Ke-19</t>
  </si>
  <si>
    <t>Ke-20</t>
  </si>
  <si>
    <t>Ke-21</t>
  </si>
  <si>
    <t>Ke-22</t>
  </si>
  <si>
    <t>Ke-23</t>
  </si>
  <si>
    <t>Ke-24</t>
  </si>
  <si>
    <t>Ke-25</t>
  </si>
  <si>
    <t>Ke-26</t>
  </si>
  <si>
    <t>Ke-27</t>
  </si>
  <si>
    <t>Ke-28</t>
  </si>
  <si>
    <t>Ke-29</t>
  </si>
  <si>
    <t>Ke-30</t>
  </si>
  <si>
    <t>Ke-31</t>
  </si>
  <si>
    <t>Ke-32</t>
  </si>
  <si>
    <t>Ke-33</t>
  </si>
  <si>
    <t>Ke-34</t>
  </si>
  <si>
    <t>Ke-35</t>
  </si>
  <si>
    <t>Ke-36</t>
  </si>
  <si>
    <t>Ke-37</t>
  </si>
  <si>
    <t>Ke-38</t>
  </si>
  <si>
    <t>Ke-39</t>
  </si>
  <si>
    <t>Ke-40</t>
  </si>
  <si>
    <t>Ke-41</t>
  </si>
  <si>
    <t>Ke-42</t>
  </si>
  <si>
    <t>Ke-43</t>
  </si>
  <si>
    <t>Ke-44</t>
  </si>
  <si>
    <t>Ke-45</t>
  </si>
  <si>
    <t>Ke-46</t>
  </si>
  <si>
    <t>Ke-47</t>
  </si>
  <si>
    <t>Ke-48</t>
  </si>
  <si>
    <t>Ke-49</t>
  </si>
  <si>
    <t>Ke-50</t>
  </si>
  <si>
    <t>Ke-51</t>
  </si>
  <si>
    <t>Ke-52</t>
  </si>
  <si>
    <t>Ke-53</t>
  </si>
  <si>
    <t>Ke-54</t>
  </si>
  <si>
    <t>Ke-55</t>
  </si>
  <si>
    <t>Ke-56</t>
  </si>
  <si>
    <t>Ke-57</t>
  </si>
  <si>
    <t>Ke-58</t>
  </si>
  <si>
    <t>Ke-59</t>
  </si>
  <si>
    <t>Ke-60</t>
  </si>
  <si>
    <t>Ke-61</t>
  </si>
  <si>
    <t>Ke-62</t>
  </si>
  <si>
    <t>Ke-63</t>
  </si>
  <si>
    <t>Ke-64</t>
  </si>
  <si>
    <t>Ke-65</t>
  </si>
  <si>
    <t>Ke-66</t>
  </si>
  <si>
    <t>Ke-67</t>
  </si>
  <si>
    <t>Ke-68</t>
  </si>
  <si>
    <t>Ke-69</t>
  </si>
  <si>
    <t>Ke-70</t>
  </si>
  <si>
    <t>Ke-71</t>
  </si>
  <si>
    <t>Ke-72</t>
  </si>
  <si>
    <t>Ke-73</t>
  </si>
  <si>
    <t>Ke-74</t>
  </si>
  <si>
    <t>Ke-75</t>
  </si>
  <si>
    <t>Ke-76</t>
  </si>
  <si>
    <t>Ke-77</t>
  </si>
  <si>
    <t>Ke-78</t>
  </si>
  <si>
    <t>Ke-79</t>
  </si>
  <si>
    <t>Ke-80</t>
  </si>
  <si>
    <t>Ke-81</t>
  </si>
  <si>
    <t>Ke-82</t>
  </si>
  <si>
    <t>Ke-83</t>
  </si>
  <si>
    <t>Ke-84</t>
  </si>
  <si>
    <t>Ke-85</t>
  </si>
  <si>
    <t>Ke-86</t>
  </si>
  <si>
    <t>Ke-87</t>
  </si>
  <si>
    <t>Ke-88</t>
  </si>
  <si>
    <t>Ke-89</t>
  </si>
  <si>
    <t>Ke-90</t>
  </si>
  <si>
    <t>Ke-91</t>
  </si>
  <si>
    <t>Ke-92</t>
  </si>
  <si>
    <t>Ke-93</t>
  </si>
  <si>
    <t>Ke-94</t>
  </si>
  <si>
    <t>Ke-95</t>
  </si>
  <si>
    <t>Ke-96</t>
  </si>
  <si>
    <t>Ke-97</t>
  </si>
  <si>
    <t>Ke-98</t>
  </si>
  <si>
    <t>Ke-99</t>
  </si>
  <si>
    <t>Ke-100</t>
  </si>
  <si>
    <t>Ke-101</t>
  </si>
  <si>
    <t>Ke-102</t>
  </si>
  <si>
    <t>Ke-103</t>
  </si>
  <si>
    <t>Ke-104</t>
  </si>
  <si>
    <t>Ke-105</t>
  </si>
  <si>
    <t>Ke-106</t>
  </si>
  <si>
    <t>Ke-107</t>
  </si>
  <si>
    <t>Ke-108</t>
  </si>
  <si>
    <t>Ke-109</t>
  </si>
  <si>
    <t>Ke-110</t>
  </si>
  <si>
    <t>Ke-111</t>
  </si>
  <si>
    <t>Ke-112</t>
  </si>
  <si>
    <t>Ke-113</t>
  </si>
  <si>
    <t>Ke-114</t>
  </si>
  <si>
    <t>Ke-115</t>
  </si>
  <si>
    <t>Ke-116</t>
  </si>
  <si>
    <t>Ke-117</t>
  </si>
  <si>
    <t>Ke-118</t>
  </si>
  <si>
    <t>Ke-119</t>
  </si>
  <si>
    <t>Ke-120</t>
  </si>
  <si>
    <t>Ke-121</t>
  </si>
  <si>
    <t>Ke-122</t>
  </si>
  <si>
    <t>Ke-123</t>
  </si>
  <si>
    <t>Ke-124</t>
  </si>
  <si>
    <t>Ke-125</t>
  </si>
  <si>
    <t>Ke-126</t>
  </si>
  <si>
    <t>Total Akumulasi</t>
  </si>
  <si>
    <t>PROYEKSI CASHFLOW - PENGELUARAN 13 RUMAH</t>
  </si>
  <si>
    <t>Lokasi</t>
  </si>
  <si>
    <t>Cikarang</t>
  </si>
  <si>
    <t xml:space="preserve"> Project Start</t>
  </si>
  <si>
    <t>A</t>
  </si>
  <si>
    <t>eff (%)</t>
  </si>
  <si>
    <t>Luas Nett (m2)</t>
  </si>
  <si>
    <t>Biaya</t>
  </si>
  <si>
    <t>Volume</t>
  </si>
  <si>
    <t>Satuan</t>
  </si>
  <si>
    <t>Harga Satuan</t>
  </si>
  <si>
    <t>Total Budgeting</t>
  </si>
  <si>
    <t xml:space="preserve">Cross check total penyebaran pengeluaran = total budgeting </t>
  </si>
  <si>
    <t>A.1. Pembelian lahan</t>
  </si>
  <si>
    <t>Nilai Fee Mediator (perantara)</t>
  </si>
  <si>
    <t>ls</t>
  </si>
  <si>
    <t xml:space="preserve">                 Sub Total A.1</t>
  </si>
  <si>
    <t>A.2. Legal Pembelian Lahan</t>
  </si>
  <si>
    <t>Pengecekan Sertipikat</t>
  </si>
  <si>
    <t>surat</t>
  </si>
  <si>
    <t>Akta PKS</t>
  </si>
  <si>
    <t>Akta Kuasa Menjual</t>
  </si>
  <si>
    <t>Akta Kuasa Membangun</t>
  </si>
  <si>
    <t>Akta Kuasa Mengurus</t>
  </si>
  <si>
    <t>Akta Kuasa Memecahkan Sertipikat</t>
  </si>
  <si>
    <t>Dokumen lain-lain (jika ada)</t>
  </si>
  <si>
    <t xml:space="preserve">                 Sub Total A.2</t>
  </si>
  <si>
    <t>A.3. Sertifikasi Lahan</t>
  </si>
  <si>
    <t>Biaya Pengukuran Lahan</t>
  </si>
  <si>
    <t>Biaya lain-lain (jika ada)</t>
  </si>
  <si>
    <t xml:space="preserve">                 Sub Total A.3</t>
  </si>
  <si>
    <t>A.4. Pajak Pajak</t>
  </si>
  <si>
    <t>PBB 2 tahun kedepan</t>
  </si>
  <si>
    <t>BPHTB (tidak ada karena Pembeli Developer yang membayar)</t>
  </si>
  <si>
    <t>Pajak lain-lain (jika ada)</t>
  </si>
  <si>
    <t xml:space="preserve">                 Sub Total A.4</t>
  </si>
  <si>
    <t xml:space="preserve">                 TOTAL ( A.1 + A.2 + A.3 + A.4 )</t>
  </si>
  <si>
    <t xml:space="preserve">                 PEMBEBANAN (A)</t>
  </si>
  <si>
    <t>B</t>
  </si>
  <si>
    <t>Total</t>
  </si>
  <si>
    <t>Total Realisasi
(Cross check penyebaran)</t>
  </si>
  <si>
    <t>Rekomendasi / Sosialisasi Warga</t>
  </si>
  <si>
    <t>Rekomendasi kel / kec</t>
  </si>
  <si>
    <t>Unit</t>
  </si>
  <si>
    <t xml:space="preserve">Ijin Pemanfaatan Tanah (IPT) </t>
  </si>
  <si>
    <t>unit</t>
  </si>
  <si>
    <t>Blok Plan / Gambar Situasi</t>
  </si>
  <si>
    <t>Kompensasi Lingkungan (Preman, pemukim liar)</t>
  </si>
  <si>
    <t xml:space="preserve">                 TOTAL</t>
  </si>
  <si>
    <t xml:space="preserve">                 PEMBEBANAN (B)</t>
  </si>
  <si>
    <t>C</t>
  </si>
  <si>
    <t>C.1. Infrastruktur</t>
  </si>
  <si>
    <t>Pembersihan lahan ( rumput, akar pohon, dll)</t>
  </si>
  <si>
    <t>Cut and Fill (pembentukan badan jalan &amp; kavling)</t>
  </si>
  <si>
    <t>Gerbang Masuk / Pos Jaga &amp; Jembatan</t>
  </si>
  <si>
    <t>Merk Perumahan</t>
  </si>
  <si>
    <t>Pagar Keliling</t>
  </si>
  <si>
    <t>5.2. Pagar Batako</t>
  </si>
  <si>
    <t>m1</t>
  </si>
  <si>
    <t>Pekerjaan Saluran Air Kotor</t>
  </si>
  <si>
    <t>6.1. galian 178 mx0,5 m x 0,5 m</t>
  </si>
  <si>
    <t>m3</t>
  </si>
  <si>
    <t>6.2. pemasangan buis beton RJ Class Ø30 cm</t>
  </si>
  <si>
    <t>Pembuatan Jalan Lingkungan</t>
  </si>
  <si>
    <t>7.1. Jembatan</t>
  </si>
  <si>
    <t xml:space="preserve">  </t>
  </si>
  <si>
    <t>7.2. Paving block</t>
  </si>
  <si>
    <t>Pemasangan Kansteen</t>
  </si>
  <si>
    <t>Pemasangan bak kontrol</t>
  </si>
  <si>
    <t>Pohon Peneduh</t>
  </si>
  <si>
    <t>pohon</t>
  </si>
  <si>
    <t>Rumputisasi Taman</t>
  </si>
  <si>
    <t>Dinding Penahan Tanah (Talud)</t>
  </si>
  <si>
    <t>Penimbunan</t>
  </si>
  <si>
    <t>Resapan Komunal</t>
  </si>
  <si>
    <t>Lain - Lain (biaya tak terduga)</t>
  </si>
  <si>
    <t xml:space="preserve">                 Sub Total C.1</t>
  </si>
  <si>
    <t>C.2. Utilitas</t>
  </si>
  <si>
    <t>Jaringan Listrik Induk</t>
  </si>
  <si>
    <t>PJU (Penerangan Jalan Umum)</t>
  </si>
  <si>
    <t>titik</t>
  </si>
  <si>
    <t xml:space="preserve">                 Sub Total C.2</t>
  </si>
  <si>
    <t>C.3. Fasilitas Sosial / Umum</t>
  </si>
  <si>
    <t>Sarana Ibadah (Mushola)</t>
  </si>
  <si>
    <t>Play Ground</t>
  </si>
  <si>
    <t xml:space="preserve"> Kompensasi Tanah Makam</t>
  </si>
  <si>
    <t>Lain - lain (Kontribusi ke RT)</t>
  </si>
  <si>
    <t xml:space="preserve">                 Sub Total C.3</t>
  </si>
  <si>
    <t>C.4. Pemeliharaan dan Pembinaan Lingkungan</t>
  </si>
  <si>
    <t>Petugas Kebersihan (sampah)</t>
  </si>
  <si>
    <t>bulan</t>
  </si>
  <si>
    <t>Petugas Keamanan, 1 Orang</t>
  </si>
  <si>
    <t xml:space="preserve">                 Sub Total C.4</t>
  </si>
  <si>
    <t xml:space="preserve">                 TOTAL ( C.1 + C.2 + C.3 + C.4 )</t>
  </si>
  <si>
    <t xml:space="preserve">                 PEMBEBANAN (C)</t>
  </si>
  <si>
    <t>D</t>
  </si>
  <si>
    <t>BIAYA OPERASIONAL</t>
  </si>
  <si>
    <t>Total Realisasi 120 Bulan
(Cross check penyebaran)</t>
  </si>
  <si>
    <t>D.1. Kantor (Jakarta)</t>
  </si>
  <si>
    <t>Sewa Rumah</t>
  </si>
  <si>
    <t>Perbaikan Dan Renovasi</t>
  </si>
  <si>
    <t>Tenda Rakit</t>
  </si>
  <si>
    <t>Perlengkapan Kantor</t>
  </si>
  <si>
    <t>4.1. Meja, kursi, lemari, dll</t>
  </si>
  <si>
    <t>4.2. Komputer, printer, fax, UPS, dll</t>
  </si>
  <si>
    <t>4.3. AC, kipas angin, dll</t>
  </si>
  <si>
    <t>Lain - lain</t>
  </si>
  <si>
    <t>LS</t>
  </si>
  <si>
    <t xml:space="preserve">                 Sub Total D.1</t>
  </si>
  <si>
    <t>D.2. Operasional Kantor (Proyek)</t>
  </si>
  <si>
    <t>Tagihan Listrik, Air, Telepon</t>
  </si>
  <si>
    <t>ATK dan Stationery</t>
  </si>
  <si>
    <t>Operasional Transportasi dan akomodasi</t>
  </si>
  <si>
    <t>Belanja rumah tangga (teh, kopi dll)</t>
  </si>
  <si>
    <t>Sewa Ruko dekat Lokasi</t>
  </si>
  <si>
    <t>tahun</t>
  </si>
  <si>
    <t xml:space="preserve">                 Sub Total D.2</t>
  </si>
  <si>
    <t>D.3. Gaji Karyawan</t>
  </si>
  <si>
    <t>Administrasi (1 org)</t>
  </si>
  <si>
    <t>Penagih Cicilan Kredit</t>
  </si>
  <si>
    <t xml:space="preserve">                 Sub Total D.3</t>
  </si>
  <si>
    <t>D.4. Promosi</t>
  </si>
  <si>
    <t xml:space="preserve"> Arsitek</t>
  </si>
  <si>
    <t>Cetak Brosur</t>
  </si>
  <si>
    <t>rim</t>
  </si>
  <si>
    <t>Billboard, Signboard</t>
  </si>
  <si>
    <t>Pameran</t>
  </si>
  <si>
    <t>kali</t>
  </si>
  <si>
    <t>Spanduk</t>
  </si>
  <si>
    <t>Event, Open House dll</t>
  </si>
  <si>
    <t>Website</t>
  </si>
  <si>
    <t>Gimmick (hadiah langsung : AC, Kulkas, Kanopi, kitchenset)</t>
  </si>
  <si>
    <t xml:space="preserve">                 Sub Total D.5</t>
  </si>
  <si>
    <t>D.5. Kesejahteraan</t>
  </si>
  <si>
    <t>Training, Outbond, Team Building</t>
  </si>
  <si>
    <t>CSR</t>
  </si>
  <si>
    <t xml:space="preserve">                 Sub Total D.6</t>
  </si>
  <si>
    <t xml:space="preserve">                 TOTAL (D.1+D.2+D.3+D.4+D.5+D.6)</t>
  </si>
  <si>
    <t xml:space="preserve">                 PEMBEBANAN (D)</t>
  </si>
  <si>
    <t>E</t>
  </si>
  <si>
    <t>BIAYA PRODUKSI RUMAH</t>
  </si>
  <si>
    <t>Harga Satuan bangunan (Rp/m2)</t>
  </si>
  <si>
    <t>Tipe</t>
  </si>
  <si>
    <t>Rumah No</t>
  </si>
  <si>
    <t>A13</t>
  </si>
  <si>
    <t xml:space="preserve">                 Total</t>
  </si>
  <si>
    <t>F</t>
  </si>
  <si>
    <t>BIAYA PEMBEBANAN PERUNIT RUMAH</t>
  </si>
  <si>
    <t>Pembebanan Perunit Bangunan</t>
  </si>
  <si>
    <t>Biaya Instalasi Listrik (PLN)</t>
  </si>
  <si>
    <t>Biaya Sambung Air Bersih (Pompa listrik)</t>
  </si>
  <si>
    <t>Biaya Pemecahan Sertipikat</t>
  </si>
  <si>
    <t>Biaya PBG (Persetujuan Bangunan Gedung)</t>
  </si>
  <si>
    <t>Biaya Pembuatan Taman Halaman Depan</t>
  </si>
  <si>
    <t>Pagar pembatas kavling</t>
  </si>
  <si>
    <t xml:space="preserve">G. </t>
  </si>
  <si>
    <t>BIAYA PPH &amp; PPN</t>
  </si>
  <si>
    <t>PPH FINAL</t>
  </si>
  <si>
    <t>PPN</t>
  </si>
  <si>
    <t>TOTAL</t>
  </si>
  <si>
    <t>H</t>
  </si>
  <si>
    <t>Fee Agen</t>
  </si>
  <si>
    <t>Fee Marketing A01</t>
  </si>
  <si>
    <t>Fee Marketing A02</t>
  </si>
  <si>
    <t>Fee Marketing A03</t>
  </si>
  <si>
    <t>Fee Marketing A04</t>
  </si>
  <si>
    <t>Fee Marketing A05</t>
  </si>
  <si>
    <t>Fee Marketing A06</t>
  </si>
  <si>
    <t>Fee Marketing A07</t>
  </si>
  <si>
    <t>Fee Marketing A08</t>
  </si>
  <si>
    <t>Fee Marketing A09</t>
  </si>
  <si>
    <t>Fee Marketing A10</t>
  </si>
  <si>
    <t>Fee Marketing A11</t>
  </si>
  <si>
    <t>Fee Marketing A12</t>
  </si>
  <si>
    <t>Fee Marketing A13</t>
  </si>
  <si>
    <t xml:space="preserve">PROYEKSI CASHFLOW (PENJUALAN-PENGELUARAN) PERUMAHAN SYARIAH 13 UNIT </t>
  </si>
  <si>
    <t>TAHUN KELIMA</t>
  </si>
  <si>
    <t>PROYEKSI  CASHFLOW</t>
  </si>
  <si>
    <t>TAHUN PERTAMA</t>
  </si>
  <si>
    <t>TAHUN KEDUA</t>
  </si>
  <si>
    <t>TAHUN KETIGA</t>
  </si>
  <si>
    <t>TAHUN KEEMPAT</t>
  </si>
  <si>
    <t>TAHUN KEENAM</t>
  </si>
  <si>
    <t>TAHUN KETUJUH</t>
  </si>
  <si>
    <t>TAHUN KE DELAPAN</t>
  </si>
  <si>
    <t>TAHUN KE SEMBILAN</t>
  </si>
  <si>
    <t>TAHUN KE SEPULUH</t>
  </si>
  <si>
    <t xml:space="preserve"> Saldo Awal</t>
  </si>
  <si>
    <t xml:space="preserve"> CASH IN</t>
  </si>
  <si>
    <t xml:space="preserve"> 1. Modal Perusahaan</t>
  </si>
  <si>
    <t xml:space="preserve"> 2. Down Payment</t>
  </si>
  <si>
    <t>-</t>
  </si>
  <si>
    <t xml:space="preserve"> 3. Pendapatan dr Angsuran</t>
  </si>
  <si>
    <t>TOTAL CASH IN</t>
  </si>
  <si>
    <t xml:space="preserve"> CASH OUT</t>
  </si>
  <si>
    <t xml:space="preserve"> A. Biaya Perolehan Lahan</t>
  </si>
  <si>
    <t xml:space="preserve">      A.1. Pembelian lahan</t>
  </si>
  <si>
    <t xml:space="preserve">      A.2. Legal Pembelian Lahan</t>
  </si>
  <si>
    <t xml:space="preserve">      A.3. Sertifikasi Lahan</t>
  </si>
  <si>
    <t xml:space="preserve">      A.4. Pajak Pajak</t>
  </si>
  <si>
    <t xml:space="preserve"> B. Biaya Perijinan</t>
  </si>
  <si>
    <t xml:space="preserve"> C. Biaya Pematangan Lahan</t>
  </si>
  <si>
    <t xml:space="preserve">      C.1. Infrastruktur</t>
  </si>
  <si>
    <t xml:space="preserve">      C.2. Utilitas</t>
  </si>
  <si>
    <t xml:space="preserve">      C.3. Fasilitas Sosial / Umum</t>
  </si>
  <si>
    <t xml:space="preserve">      C.4. Pemeliharaan dan Pembinaan Lingkungan</t>
  </si>
  <si>
    <t xml:space="preserve">  D. Biaya Operasional</t>
  </si>
  <si>
    <t xml:space="preserve">       D.1. Kantor di Jakarta</t>
  </si>
  <si>
    <t xml:space="preserve">       D.2. Operasional Kantor (Cikarang)</t>
  </si>
  <si>
    <t xml:space="preserve">       D.3. Gaji Karyawan</t>
  </si>
  <si>
    <r>
      <rPr>
        <b/>
        <sz val="10"/>
        <color theme="1"/>
        <rFont val="Arial Narrow"/>
      </rPr>
      <t xml:space="preserve"> </t>
    </r>
    <r>
      <rPr>
        <sz val="10"/>
        <color theme="1"/>
        <rFont val="Arial Narrow"/>
      </rPr>
      <t xml:space="preserve">      D.4. Promosi</t>
    </r>
  </si>
  <si>
    <t xml:space="preserve">       D.5. Kesejahteraan</t>
  </si>
  <si>
    <t xml:space="preserve">  E. Biaya Konstruksi Rumah</t>
  </si>
  <si>
    <t xml:space="preserve">  F. Biaya Pembebanan/Unit Rumah</t>
  </si>
  <si>
    <t xml:space="preserve">  G. Biaya PPH &amp; PPn</t>
  </si>
  <si>
    <t xml:space="preserve">  H. Fee Marketing</t>
  </si>
  <si>
    <t>TOTAL CASH OUT</t>
  </si>
  <si>
    <t xml:space="preserve"> SURPLUS / DEFISIT</t>
  </si>
  <si>
    <t>Total Keuntungan</t>
  </si>
  <si>
    <t>Jangka waktu Operasional</t>
  </si>
  <si>
    <t>Skema Tanpa Bank
(Ikuti komposisi penjualan ini agar cashflow lancar)</t>
  </si>
  <si>
    <t>Passive Income per Bulan (Setelah Titik Impas tercapai)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</si>
</sst>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 &quot;#,##0&quot; &quot;;&quot; (&quot;#,##0&quot;)&quot;;&quot; - &quot;;&quot; &quot;@&quot; &quot;"/>
    <numFmt numFmtId="165" formatCode="_(* #,##0_);_(* \(#,##0\);_(* &quot;-&quot;_);_(@_)"/>
    <numFmt numFmtId="166" formatCode="_-* #,##0_-;\-* #,##0_-;_-* &quot;-&quot;_-;_-@"/>
    <numFmt numFmtId="167" formatCode="_(* #,##0.00_);_(* \(#,##0.00\);_(* &quot;-&quot;??_);_(@_)"/>
    <numFmt numFmtId="168" formatCode="_(* #,##0.00_);_(* \(#,##0.00\);_(* &quot;-&quot;_);_(@_)"/>
    <numFmt numFmtId="169" formatCode="_(* #,##0_);_(* \(#,##0\);_(* &quot;-&quot;??_);_(@_)"/>
    <numFmt numFmtId="170" formatCode="d\-mmm\-yyyy"/>
    <numFmt numFmtId="171" formatCode="[$-409]mmm\-yy"/>
  </numFmts>
  <fonts count="4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0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8"/>
      <color theme="1"/>
      <name val="Calibri"/>
    </font>
    <font>
      <sz val="8"/>
      <color theme="1"/>
      <name val="Tahoma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8"/>
      <color theme="1"/>
      <name val="Tahoma"/>
    </font>
    <font>
      <i/>
      <sz val="8"/>
      <color theme="1"/>
      <name val="Tahoma"/>
    </font>
    <font>
      <i/>
      <sz val="8"/>
      <color rgb="FF00B0F0"/>
      <name val="Tahoma"/>
    </font>
    <font>
      <i/>
      <sz val="8"/>
      <color rgb="FF000000"/>
      <name val="Tahoma"/>
    </font>
    <font>
      <i/>
      <sz val="8"/>
      <color rgb="FFFF0000"/>
      <name val="Tahoma"/>
    </font>
    <font>
      <sz val="8"/>
      <color theme="0"/>
      <name val="Tahoma"/>
    </font>
    <font>
      <b/>
      <sz val="10"/>
      <color theme="0"/>
      <name val="Tahoma"/>
    </font>
    <font>
      <b/>
      <sz val="9"/>
      <color theme="1"/>
      <name val="Tahoma"/>
    </font>
    <font>
      <b/>
      <sz val="9"/>
      <color rgb="FFFF0000"/>
      <name val="Tahoma"/>
    </font>
    <font>
      <b/>
      <sz val="11"/>
      <color theme="1"/>
      <name val="Calibri"/>
    </font>
    <font>
      <sz val="10"/>
      <color theme="1"/>
      <name val="Arial Narrow"/>
    </font>
    <font>
      <sz val="8"/>
      <color rgb="FFFF0000"/>
      <name val="Calibri"/>
    </font>
    <font>
      <sz val="8"/>
      <color theme="1"/>
      <name val="Calibri"/>
    </font>
    <font>
      <sz val="14"/>
      <color theme="1"/>
      <name val="Calibri"/>
    </font>
    <font>
      <b/>
      <sz val="8"/>
      <color theme="1"/>
      <name val="Calibri"/>
    </font>
    <font>
      <sz val="11"/>
      <color rgb="FFF8F8F8"/>
      <name val="Calibri"/>
    </font>
    <font>
      <b/>
      <sz val="14"/>
      <color rgb="FF0070C0"/>
      <name val="Trebuchet MS"/>
    </font>
    <font>
      <b/>
      <sz val="14"/>
      <color rgb="FF0070C0"/>
      <name val="Calibri"/>
    </font>
    <font>
      <b/>
      <sz val="14"/>
      <color rgb="FF0070C0"/>
      <name val="Arial Narrow"/>
    </font>
    <font>
      <b/>
      <sz val="10"/>
      <color rgb="FF0070C0"/>
      <name val="Arial Narrow"/>
    </font>
    <font>
      <b/>
      <sz val="10"/>
      <color rgb="FF0070C0"/>
      <name val="Calibri"/>
    </font>
    <font>
      <b/>
      <sz val="10"/>
      <color theme="1"/>
      <name val="Arial Narrow"/>
    </font>
    <font>
      <b/>
      <sz val="10"/>
      <color rgb="FFFF0000"/>
      <name val="Arial Narrow"/>
    </font>
    <font>
      <sz val="10"/>
      <color rgb="FF1F497D"/>
      <name val="Calibri"/>
    </font>
    <font>
      <sz val="10"/>
      <color rgb="FF0070C0"/>
      <name val="Arial Narrow"/>
    </font>
    <font>
      <b/>
      <sz val="9"/>
      <color rgb="FFFF0000"/>
      <name val="Calibri"/>
    </font>
    <font>
      <b/>
      <sz val="7"/>
      <color rgb="FFFF0000"/>
      <name val="Tahoma"/>
    </font>
    <font>
      <sz val="8"/>
      <name val="Calibri"/>
      <scheme val="minor"/>
    </font>
    <font>
      <sz val="10"/>
      <color theme="1"/>
      <name val="Tahoma"/>
      <family val="2"/>
    </font>
    <font>
      <b/>
      <sz val="10"/>
      <color rgb="FFFF000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2DBDB"/>
        <bgColor rgb="FFF2DBDB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2" fillId="0" borderId="0" xfId="0" applyFont="1"/>
    <xf numFmtId="0" fontId="4" fillId="0" borderId="0" xfId="0" applyFont="1"/>
    <xf numFmtId="165" fontId="2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166" fontId="2" fillId="0" borderId="0" xfId="0" applyNumberFormat="1" applyFont="1"/>
    <xf numFmtId="167" fontId="8" fillId="0" borderId="0" xfId="0" applyNumberFormat="1" applyFont="1" applyAlignment="1">
      <alignment vertical="center"/>
    </xf>
    <xf numFmtId="0" fontId="9" fillId="0" borderId="0" xfId="0" applyFont="1"/>
    <xf numFmtId="166" fontId="8" fillId="3" borderId="21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5" borderId="0" xfId="0" applyFont="1" applyFill="1" applyAlignment="1">
      <alignment horizontal="left"/>
    </xf>
    <xf numFmtId="167" fontId="12" fillId="5" borderId="0" xfId="0" applyNumberFormat="1" applyFont="1" applyFill="1" applyAlignment="1">
      <alignment horizontal="center" vertical="center"/>
    </xf>
    <xf numFmtId="167" fontId="12" fillId="5" borderId="0" xfId="0" applyNumberFormat="1" applyFont="1" applyFill="1" applyAlignment="1">
      <alignment horizontal="center" vertical="center" wrapText="1"/>
    </xf>
    <xf numFmtId="166" fontId="12" fillId="5" borderId="0" xfId="0" applyNumberFormat="1" applyFont="1" applyFill="1" applyAlignment="1">
      <alignment horizontal="center" vertical="center"/>
    </xf>
    <xf numFmtId="166" fontId="12" fillId="5" borderId="0" xfId="0" applyNumberFormat="1" applyFont="1" applyFill="1" applyAlignment="1">
      <alignment horizontal="left" vertical="center"/>
    </xf>
    <xf numFmtId="167" fontId="12" fillId="4" borderId="9" xfId="0" applyNumberFormat="1" applyFont="1" applyFill="1" applyBorder="1" applyAlignment="1">
      <alignment horizontal="center" vertical="center"/>
    </xf>
    <xf numFmtId="166" fontId="12" fillId="4" borderId="9" xfId="0" applyNumberFormat="1" applyFont="1" applyFill="1" applyBorder="1" applyAlignment="1">
      <alignment horizontal="center" vertical="center"/>
    </xf>
    <xf numFmtId="166" fontId="12" fillId="4" borderId="9" xfId="0" applyNumberFormat="1" applyFont="1" applyFill="1" applyBorder="1" applyAlignment="1">
      <alignment horizontal="left" vertical="center"/>
    </xf>
    <xf numFmtId="9" fontId="12" fillId="4" borderId="9" xfId="0" applyNumberFormat="1" applyFont="1" applyFill="1" applyBorder="1" applyAlignment="1">
      <alignment horizontal="center" vertical="center"/>
    </xf>
    <xf numFmtId="166" fontId="12" fillId="4" borderId="9" xfId="0" quotePrefix="1" applyNumberFormat="1" applyFont="1" applyFill="1" applyBorder="1" applyAlignment="1">
      <alignment horizontal="center" vertical="center"/>
    </xf>
    <xf numFmtId="167" fontId="8" fillId="0" borderId="9" xfId="0" applyNumberFormat="1" applyFont="1" applyBorder="1" applyAlignment="1">
      <alignment horizontal="center" vertical="center"/>
    </xf>
    <xf numFmtId="167" fontId="8" fillId="0" borderId="9" xfId="0" applyNumberFormat="1" applyFont="1" applyBorder="1" applyAlignment="1">
      <alignment vertical="center"/>
    </xf>
    <xf numFmtId="166" fontId="8" fillId="0" borderId="9" xfId="0" applyNumberFormat="1" applyFont="1" applyBorder="1" applyAlignment="1">
      <alignment vertical="center"/>
    </xf>
    <xf numFmtId="166" fontId="2" fillId="0" borderId="9" xfId="0" applyNumberFormat="1" applyFont="1" applyBorder="1"/>
    <xf numFmtId="169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9" fontId="8" fillId="0" borderId="9" xfId="0" applyNumberFormat="1" applyFont="1" applyBorder="1" applyAlignment="1">
      <alignment vertical="center"/>
    </xf>
    <xf numFmtId="37" fontId="8" fillId="0" borderId="9" xfId="0" applyNumberFormat="1" applyFont="1" applyBorder="1" applyAlignment="1">
      <alignment vertical="center"/>
    </xf>
    <xf numFmtId="37" fontId="8" fillId="0" borderId="9" xfId="0" applyNumberFormat="1" applyFont="1" applyBorder="1" applyAlignment="1">
      <alignment horizontal="center" vertical="center"/>
    </xf>
    <xf numFmtId="37" fontId="8" fillId="2" borderId="9" xfId="0" applyNumberFormat="1" applyFont="1" applyFill="1" applyBorder="1" applyAlignment="1">
      <alignment vertical="center"/>
    </xf>
    <xf numFmtId="166" fontId="13" fillId="0" borderId="9" xfId="0" applyNumberFormat="1" applyFont="1" applyBorder="1" applyAlignment="1">
      <alignment vertical="center"/>
    </xf>
    <xf numFmtId="166" fontId="13" fillId="0" borderId="9" xfId="0" applyNumberFormat="1" applyFont="1" applyBorder="1" applyAlignment="1">
      <alignment horizontal="right" vertical="center"/>
    </xf>
    <xf numFmtId="166" fontId="13" fillId="0" borderId="9" xfId="0" applyNumberFormat="1" applyFont="1" applyBorder="1"/>
    <xf numFmtId="166" fontId="14" fillId="3" borderId="9" xfId="0" applyNumberFormat="1" applyFont="1" applyFill="1" applyBorder="1" applyAlignment="1">
      <alignment vertical="center"/>
    </xf>
    <xf numFmtId="166" fontId="13" fillId="3" borderId="9" xfId="0" applyNumberFormat="1" applyFont="1" applyFill="1" applyBorder="1" applyAlignment="1">
      <alignment horizontal="right" vertical="center"/>
    </xf>
    <xf numFmtId="166" fontId="13" fillId="3" borderId="9" xfId="0" applyNumberFormat="1" applyFont="1" applyFill="1" applyBorder="1"/>
    <xf numFmtId="166" fontId="15" fillId="3" borderId="9" xfId="0" applyNumberFormat="1" applyFont="1" applyFill="1" applyBorder="1" applyAlignment="1">
      <alignment horizontal="right" vertical="center"/>
    </xf>
    <xf numFmtId="166" fontId="13" fillId="7" borderId="9" xfId="0" applyNumberFormat="1" applyFont="1" applyFill="1" applyBorder="1" applyAlignment="1">
      <alignment horizontal="right" vertical="center"/>
    </xf>
    <xf numFmtId="166" fontId="16" fillId="3" borderId="9" xfId="0" applyNumberFormat="1" applyFont="1" applyFill="1" applyBorder="1" applyAlignment="1">
      <alignment horizontal="right" vertical="center"/>
    </xf>
    <xf numFmtId="166" fontId="13" fillId="3" borderId="9" xfId="0" applyNumberFormat="1" applyFont="1" applyFill="1" applyBorder="1" applyAlignment="1">
      <alignment vertical="center"/>
    </xf>
    <xf numFmtId="166" fontId="15" fillId="3" borderId="9" xfId="0" applyNumberFormat="1" applyFont="1" applyFill="1" applyBorder="1" applyAlignment="1">
      <alignment vertical="center"/>
    </xf>
    <xf numFmtId="166" fontId="13" fillId="7" borderId="9" xfId="0" applyNumberFormat="1" applyFont="1" applyFill="1" applyBorder="1"/>
    <xf numFmtId="166" fontId="16" fillId="0" borderId="9" xfId="0" applyNumberFormat="1" applyFont="1" applyBorder="1" applyAlignment="1">
      <alignment horizontal="right" vertical="center"/>
    </xf>
    <xf numFmtId="166" fontId="14" fillId="0" borderId="9" xfId="0" applyNumberFormat="1" applyFont="1" applyBorder="1" applyAlignment="1">
      <alignment vertical="center"/>
    </xf>
    <xf numFmtId="169" fontId="17" fillId="0" borderId="9" xfId="0" applyNumberFormat="1" applyFont="1" applyBorder="1" applyAlignment="1">
      <alignment horizontal="center" vertical="center"/>
    </xf>
    <xf numFmtId="167" fontId="17" fillId="0" borderId="9" xfId="0" applyNumberFormat="1" applyFont="1" applyBorder="1" applyAlignment="1">
      <alignment vertical="center"/>
    </xf>
    <xf numFmtId="165" fontId="18" fillId="0" borderId="9" xfId="0" applyNumberFormat="1" applyFont="1" applyBorder="1" applyAlignment="1">
      <alignment vertical="center"/>
    </xf>
    <xf numFmtId="169" fontId="12" fillId="8" borderId="9" xfId="0" applyNumberFormat="1" applyFont="1" applyFill="1" applyBorder="1" applyAlignment="1">
      <alignment vertical="center"/>
    </xf>
    <xf numFmtId="166" fontId="12" fillId="8" borderId="9" xfId="0" applyNumberFormat="1" applyFont="1" applyFill="1" applyBorder="1" applyAlignment="1">
      <alignment vertical="center"/>
    </xf>
    <xf numFmtId="166" fontId="17" fillId="9" borderId="9" xfId="0" applyNumberFormat="1" applyFont="1" applyFill="1" applyBorder="1" applyAlignment="1">
      <alignment vertical="center"/>
    </xf>
    <xf numFmtId="167" fontId="12" fillId="0" borderId="9" xfId="0" applyNumberFormat="1" applyFont="1" applyBorder="1" applyAlignment="1">
      <alignment vertical="center"/>
    </xf>
    <xf numFmtId="167" fontId="12" fillId="8" borderId="9" xfId="0" applyNumberFormat="1" applyFont="1" applyFill="1" applyBorder="1" applyAlignment="1">
      <alignment horizontal="left" vertical="center"/>
    </xf>
    <xf numFmtId="166" fontId="8" fillId="8" borderId="9" xfId="0" applyNumberFormat="1" applyFont="1" applyFill="1" applyBorder="1" applyAlignment="1">
      <alignment vertical="center"/>
    </xf>
    <xf numFmtId="167" fontId="19" fillId="0" borderId="9" xfId="0" applyNumberFormat="1" applyFont="1" applyBorder="1" applyAlignment="1">
      <alignment horizontal="center" vertical="center"/>
    </xf>
    <xf numFmtId="167" fontId="19" fillId="0" borderId="9" xfId="0" applyNumberFormat="1" applyFont="1" applyBorder="1" applyAlignment="1">
      <alignment vertical="center"/>
    </xf>
    <xf numFmtId="165" fontId="19" fillId="0" borderId="9" xfId="0" applyNumberFormat="1" applyFont="1" applyBorder="1" applyAlignment="1">
      <alignment vertical="center"/>
    </xf>
    <xf numFmtId="165" fontId="19" fillId="0" borderId="10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vertical="center"/>
    </xf>
    <xf numFmtId="166" fontId="20" fillId="0" borderId="9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center"/>
    </xf>
    <xf numFmtId="166" fontId="8" fillId="10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166" fontId="21" fillId="11" borderId="9" xfId="0" applyNumberFormat="1" applyFont="1" applyFill="1" applyBorder="1"/>
    <xf numFmtId="166" fontId="22" fillId="0" borderId="0" xfId="0" applyNumberFormat="1" applyFont="1"/>
    <xf numFmtId="169" fontId="5" fillId="0" borderId="19" xfId="0" applyNumberFormat="1" applyFont="1" applyBorder="1" applyAlignment="1">
      <alignment horizontal="left"/>
    </xf>
    <xf numFmtId="169" fontId="5" fillId="0" borderId="28" xfId="0" applyNumberFormat="1" applyFont="1" applyBorder="1"/>
    <xf numFmtId="169" fontId="2" fillId="0" borderId="0" xfId="0" applyNumberFormat="1" applyFon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/>
    <xf numFmtId="169" fontId="5" fillId="0" borderId="0" xfId="0" applyNumberFormat="1" applyFont="1"/>
    <xf numFmtId="169" fontId="23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horizontal="right" vertical="center"/>
    </xf>
    <xf numFmtId="169" fontId="24" fillId="0" borderId="0" xfId="0" applyNumberFormat="1" applyFont="1" applyAlignment="1">
      <alignment horizontal="right" vertical="center"/>
    </xf>
    <xf numFmtId="167" fontId="24" fillId="0" borderId="0" xfId="0" applyNumberFormat="1" applyFont="1" applyAlignment="1">
      <alignment horizontal="right" vertical="center"/>
    </xf>
    <xf numFmtId="169" fontId="21" fillId="2" borderId="34" xfId="0" applyNumberFormat="1" applyFont="1" applyFill="1" applyBorder="1" applyAlignment="1">
      <alignment horizontal="center" vertical="center"/>
    </xf>
    <xf numFmtId="169" fontId="12" fillId="12" borderId="9" xfId="0" applyNumberFormat="1" applyFont="1" applyFill="1" applyBorder="1" applyAlignment="1">
      <alignment horizontal="left" vertical="center"/>
    </xf>
    <xf numFmtId="169" fontId="12" fillId="13" borderId="9" xfId="0" applyNumberFormat="1" applyFont="1" applyFill="1" applyBorder="1" applyAlignment="1">
      <alignment horizontal="center" vertical="center"/>
    </xf>
    <xf numFmtId="169" fontId="21" fillId="2" borderId="25" xfId="0" applyNumberFormat="1" applyFont="1" applyFill="1" applyBorder="1" applyAlignment="1">
      <alignment horizontal="center" vertical="center"/>
    </xf>
    <xf numFmtId="0" fontId="12" fillId="13" borderId="9" xfId="0" quotePrefix="1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2" fillId="0" borderId="26" xfId="0" applyFont="1" applyBorder="1"/>
    <xf numFmtId="169" fontId="2" fillId="0" borderId="8" xfId="0" applyNumberFormat="1" applyFont="1" applyBorder="1" applyAlignment="1">
      <alignment horizontal="center"/>
    </xf>
    <xf numFmtId="169" fontId="2" fillId="0" borderId="9" xfId="0" applyNumberFormat="1" applyFont="1" applyBorder="1"/>
    <xf numFmtId="169" fontId="2" fillId="0" borderId="9" xfId="0" applyNumberFormat="1" applyFont="1" applyBorder="1" applyAlignment="1">
      <alignment vertical="center"/>
    </xf>
    <xf numFmtId="169" fontId="2" fillId="0" borderId="9" xfId="0" applyNumberFormat="1" applyFont="1" applyBorder="1" applyAlignment="1">
      <alignment horizontal="center" vertical="center"/>
    </xf>
    <xf numFmtId="3" fontId="2" fillId="0" borderId="9" xfId="0" applyNumberFormat="1" applyFont="1" applyBorder="1"/>
    <xf numFmtId="169" fontId="21" fillId="2" borderId="9" xfId="0" applyNumberFormat="1" applyFont="1" applyFill="1" applyBorder="1"/>
    <xf numFmtId="169" fontId="21" fillId="12" borderId="9" xfId="0" applyNumberFormat="1" applyFont="1" applyFill="1" applyBorder="1"/>
    <xf numFmtId="3" fontId="2" fillId="12" borderId="9" xfId="0" applyNumberFormat="1" applyFont="1" applyFill="1" applyBorder="1"/>
    <xf numFmtId="169" fontId="2" fillId="0" borderId="9" xfId="0" applyNumberFormat="1" applyFont="1" applyBorder="1" applyAlignment="1">
      <alignment horizontal="center"/>
    </xf>
    <xf numFmtId="0" fontId="2" fillId="12" borderId="9" xfId="0" applyFont="1" applyFill="1" applyBorder="1"/>
    <xf numFmtId="0" fontId="2" fillId="0" borderId="13" xfId="0" applyFont="1" applyBorder="1"/>
    <xf numFmtId="169" fontId="2" fillId="3" borderId="9" xfId="0" applyNumberFormat="1" applyFont="1" applyFill="1" applyBorder="1"/>
    <xf numFmtId="169" fontId="21" fillId="12" borderId="34" xfId="0" applyNumberFormat="1" applyFont="1" applyFill="1" applyBorder="1"/>
    <xf numFmtId="37" fontId="21" fillId="2" borderId="20" xfId="0" applyNumberFormat="1" applyFont="1" applyFill="1" applyBorder="1"/>
    <xf numFmtId="37" fontId="21" fillId="12" borderId="9" xfId="0" applyNumberFormat="1" applyFont="1" applyFill="1" applyBorder="1"/>
    <xf numFmtId="3" fontId="2" fillId="0" borderId="0" xfId="0" applyNumberFormat="1" applyFont="1"/>
    <xf numFmtId="169" fontId="6" fillId="2" borderId="15" xfId="0" applyNumberFormat="1" applyFont="1" applyFill="1" applyBorder="1" applyAlignment="1">
      <alignment horizontal="right"/>
    </xf>
    <xf numFmtId="169" fontId="6" fillId="2" borderId="35" xfId="0" applyNumberFormat="1" applyFont="1" applyFill="1" applyBorder="1"/>
    <xf numFmtId="166" fontId="6" fillId="12" borderId="9" xfId="0" applyNumberFormat="1" applyFont="1" applyFill="1" applyBorder="1"/>
    <xf numFmtId="169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/>
    </xf>
    <xf numFmtId="169" fontId="25" fillId="0" borderId="0" xfId="0" applyNumberFormat="1" applyFont="1" applyAlignment="1">
      <alignment vertical="center"/>
    </xf>
    <xf numFmtId="169" fontId="12" fillId="13" borderId="9" xfId="0" applyNumberFormat="1" applyFont="1" applyFill="1" applyBorder="1" applyAlignment="1">
      <alignment horizontal="left" vertical="center"/>
    </xf>
    <xf numFmtId="169" fontId="2" fillId="3" borderId="9" xfId="0" applyNumberFormat="1" applyFont="1" applyFill="1" applyBorder="1" applyAlignment="1">
      <alignment horizontal="center"/>
    </xf>
    <xf numFmtId="169" fontId="21" fillId="2" borderId="20" xfId="0" applyNumberFormat="1" applyFont="1" applyFill="1" applyBorder="1"/>
    <xf numFmtId="169" fontId="21" fillId="12" borderId="20" xfId="0" applyNumberFormat="1" applyFont="1" applyFill="1" applyBorder="1"/>
    <xf numFmtId="169" fontId="6" fillId="2" borderId="15" xfId="0" applyNumberFormat="1" applyFont="1" applyFill="1" applyBorder="1" applyAlignment="1">
      <alignment horizontal="center" vertical="center"/>
    </xf>
    <xf numFmtId="169" fontId="6" fillId="2" borderId="16" xfId="0" applyNumberFormat="1" applyFont="1" applyFill="1" applyBorder="1"/>
    <xf numFmtId="169" fontId="6" fillId="12" borderId="16" xfId="0" applyNumberFormat="1" applyFont="1" applyFill="1" applyBorder="1"/>
    <xf numFmtId="169" fontId="2" fillId="3" borderId="9" xfId="0" applyNumberFormat="1" applyFont="1" applyFill="1" applyBorder="1" applyAlignment="1">
      <alignment vertical="center"/>
    </xf>
    <xf numFmtId="169" fontId="21" fillId="0" borderId="8" xfId="0" applyNumberFormat="1" applyFont="1" applyBorder="1" applyAlignment="1">
      <alignment horizontal="left"/>
    </xf>
    <xf numFmtId="169" fontId="21" fillId="0" borderId="9" xfId="0" applyNumberFormat="1" applyFont="1" applyBorder="1"/>
    <xf numFmtId="169" fontId="2" fillId="0" borderId="9" xfId="0" applyNumberFormat="1" applyFont="1" applyBorder="1" applyAlignment="1">
      <alignment horizontal="left"/>
    </xf>
    <xf numFmtId="169" fontId="21" fillId="2" borderId="11" xfId="0" applyNumberFormat="1" applyFont="1" applyFill="1" applyBorder="1"/>
    <xf numFmtId="169" fontId="21" fillId="12" borderId="11" xfId="0" applyNumberFormat="1" applyFont="1" applyFill="1" applyBorder="1"/>
    <xf numFmtId="169" fontId="6" fillId="2" borderId="15" xfId="0" quotePrefix="1" applyNumberFormat="1" applyFont="1" applyFill="1" applyBorder="1"/>
    <xf numFmtId="169" fontId="26" fillId="13" borderId="9" xfId="0" applyNumberFormat="1" applyFont="1" applyFill="1" applyBorder="1" applyAlignment="1">
      <alignment horizontal="left" vertical="center"/>
    </xf>
    <xf numFmtId="169" fontId="26" fillId="13" borderId="9" xfId="0" applyNumberFormat="1" applyFont="1" applyFill="1" applyBorder="1" applyAlignment="1">
      <alignment horizontal="center" vertical="center"/>
    </xf>
    <xf numFmtId="0" fontId="26" fillId="13" borderId="9" xfId="0" quotePrefix="1" applyFont="1" applyFill="1" applyBorder="1" applyAlignment="1">
      <alignment horizontal="center" vertical="center"/>
    </xf>
    <xf numFmtId="0" fontId="26" fillId="13" borderId="9" xfId="0" applyFont="1" applyFill="1" applyBorder="1" applyAlignment="1">
      <alignment horizontal="center" vertical="center"/>
    </xf>
    <xf numFmtId="169" fontId="2" fillId="0" borderId="19" xfId="0" applyNumberFormat="1" applyFont="1" applyBorder="1" applyAlignment="1">
      <alignment horizontal="center"/>
    </xf>
    <xf numFmtId="169" fontId="2" fillId="0" borderId="28" xfId="0" applyNumberFormat="1" applyFont="1" applyBorder="1"/>
    <xf numFmtId="169" fontId="2" fillId="0" borderId="28" xfId="0" applyNumberFormat="1" applyFont="1" applyBorder="1" applyAlignment="1">
      <alignment horizontal="center" vertical="center"/>
    </xf>
    <xf numFmtId="169" fontId="6" fillId="2" borderId="15" xfId="0" applyNumberFormat="1" applyFont="1" applyFill="1" applyBorder="1"/>
    <xf numFmtId="0" fontId="5" fillId="0" borderId="0" xfId="0" applyFont="1" applyAlignment="1">
      <alignment horizontal="center"/>
    </xf>
    <xf numFmtId="0" fontId="21" fillId="0" borderId="0" xfId="0" applyFont="1"/>
    <xf numFmtId="0" fontId="2" fillId="0" borderId="0" xfId="0" applyFont="1" applyAlignment="1">
      <alignment horizontal="right"/>
    </xf>
    <xf numFmtId="169" fontId="2" fillId="0" borderId="0" xfId="0" applyNumberFormat="1" applyFont="1" applyAlignment="1">
      <alignment horizontal="left"/>
    </xf>
    <xf numFmtId="169" fontId="21" fillId="2" borderId="37" xfId="0" applyNumberFormat="1" applyFont="1" applyFill="1" applyBorder="1" applyAlignment="1">
      <alignment horizontal="center" vertical="center"/>
    </xf>
    <xf numFmtId="169" fontId="2" fillId="0" borderId="22" xfId="0" applyNumberFormat="1" applyFont="1" applyBorder="1" applyAlignment="1">
      <alignment vertical="center"/>
    </xf>
    <xf numFmtId="169" fontId="2" fillId="0" borderId="9" xfId="0" applyNumberFormat="1" applyFont="1" applyBorder="1" applyAlignment="1">
      <alignment horizontal="left" vertical="center"/>
    </xf>
    <xf numFmtId="169" fontId="2" fillId="0" borderId="10" xfId="0" applyNumberFormat="1" applyFont="1" applyBorder="1" applyAlignment="1">
      <alignment vertical="center"/>
    </xf>
    <xf numFmtId="3" fontId="2" fillId="3" borderId="9" xfId="0" applyNumberFormat="1" applyFont="1" applyFill="1" applyBorder="1"/>
    <xf numFmtId="169" fontId="2" fillId="0" borderId="13" xfId="0" applyNumberFormat="1" applyFont="1" applyBorder="1" applyAlignment="1">
      <alignment horizontal="center" vertical="center"/>
    </xf>
    <xf numFmtId="3" fontId="27" fillId="0" borderId="9" xfId="0" applyNumberFormat="1" applyFont="1" applyBorder="1"/>
    <xf numFmtId="169" fontId="6" fillId="2" borderId="35" xfId="0" applyNumberFormat="1" applyFont="1" applyFill="1" applyBorder="1" applyAlignment="1">
      <alignment horizontal="center" vertical="center"/>
    </xf>
    <xf numFmtId="169" fontId="6" fillId="12" borderId="9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169" fontId="21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/>
    <xf numFmtId="165" fontId="2" fillId="0" borderId="9" xfId="0" applyNumberFormat="1" applyFont="1" applyBorder="1"/>
    <xf numFmtId="169" fontId="2" fillId="0" borderId="27" xfId="0" applyNumberFormat="1" applyFont="1" applyBorder="1" applyAlignment="1">
      <alignment horizontal="center" vertical="center"/>
    </xf>
    <xf numFmtId="3" fontId="2" fillId="0" borderId="27" xfId="0" applyNumberFormat="1" applyFont="1" applyBorder="1"/>
    <xf numFmtId="0" fontId="2" fillId="0" borderId="27" xfId="0" applyFont="1" applyBorder="1"/>
    <xf numFmtId="165" fontId="21" fillId="2" borderId="15" xfId="0" applyNumberFormat="1" applyFont="1" applyFill="1" applyBorder="1"/>
    <xf numFmtId="165" fontId="21" fillId="2" borderId="35" xfId="0" applyNumberFormat="1" applyFont="1" applyFill="1" applyBorder="1"/>
    <xf numFmtId="165" fontId="21" fillId="12" borderId="9" xfId="0" applyNumberFormat="1" applyFont="1" applyFill="1" applyBorder="1"/>
    <xf numFmtId="165" fontId="21" fillId="0" borderId="0" xfId="0" applyNumberFormat="1" applyFont="1"/>
    <xf numFmtId="169" fontId="21" fillId="3" borderId="21" xfId="0" applyNumberFormat="1" applyFont="1" applyFill="1" applyBorder="1"/>
    <xf numFmtId="3" fontId="2" fillId="3" borderId="21" xfId="0" applyNumberFormat="1" applyFont="1" applyFill="1" applyBorder="1"/>
    <xf numFmtId="0" fontId="2" fillId="3" borderId="21" xfId="0" applyFont="1" applyFill="1" applyBorder="1"/>
    <xf numFmtId="169" fontId="2" fillId="2" borderId="14" xfId="0" applyNumberFormat="1" applyFont="1" applyFill="1" applyBorder="1" applyAlignment="1">
      <alignment horizontal="center"/>
    </xf>
    <xf numFmtId="0" fontId="21" fillId="2" borderId="35" xfId="0" applyFont="1" applyFill="1" applyBorder="1"/>
    <xf numFmtId="169" fontId="2" fillId="2" borderId="15" xfId="0" applyNumberFormat="1" applyFont="1" applyFill="1" applyBorder="1" applyAlignment="1">
      <alignment vertical="center"/>
    </xf>
    <xf numFmtId="169" fontId="2" fillId="2" borderId="15" xfId="0" applyNumberFormat="1" applyFont="1" applyFill="1" applyBorder="1"/>
    <xf numFmtId="169" fontId="2" fillId="2" borderId="15" xfId="0" applyNumberFormat="1" applyFont="1" applyFill="1" applyBorder="1" applyAlignment="1">
      <alignment horizontal="center" vertical="center"/>
    </xf>
    <xf numFmtId="169" fontId="21" fillId="2" borderId="35" xfId="0" applyNumberFormat="1" applyFont="1" applyFill="1" applyBorder="1"/>
    <xf numFmtId="169" fontId="5" fillId="2" borderId="41" xfId="0" applyNumberFormat="1" applyFont="1" applyFill="1" applyBorder="1"/>
    <xf numFmtId="169" fontId="5" fillId="2" borderId="42" xfId="0" applyNumberFormat="1" applyFont="1" applyFill="1" applyBorder="1"/>
    <xf numFmtId="169" fontId="5" fillId="2" borderId="21" xfId="0" applyNumberFormat="1" applyFont="1" applyFill="1" applyBorder="1"/>
    <xf numFmtId="169" fontId="2" fillId="0" borderId="27" xfId="0" applyNumberFormat="1" applyFont="1" applyBorder="1"/>
    <xf numFmtId="169" fontId="2" fillId="2" borderId="9" xfId="0" applyNumberFormat="1" applyFont="1" applyFill="1" applyBorder="1"/>
    <xf numFmtId="169" fontId="2" fillId="2" borderId="20" xfId="0" applyNumberFormat="1" applyFont="1" applyFill="1" applyBorder="1"/>
    <xf numFmtId="169" fontId="2" fillId="12" borderId="9" xfId="0" applyNumberFormat="1" applyFont="1" applyFill="1" applyBorder="1"/>
    <xf numFmtId="169" fontId="5" fillId="12" borderId="42" xfId="0" applyNumberFormat="1" applyFont="1" applyFill="1" applyBorder="1"/>
    <xf numFmtId="167" fontId="28" fillId="0" borderId="0" xfId="0" applyNumberFormat="1" applyFont="1" applyAlignment="1">
      <alignment horizontal="left" vertical="center"/>
    </xf>
    <xf numFmtId="0" fontId="29" fillId="0" borderId="0" xfId="0" applyFont="1"/>
    <xf numFmtId="0" fontId="30" fillId="0" borderId="0" xfId="0" applyFont="1"/>
    <xf numFmtId="165" fontId="31" fillId="0" borderId="0" xfId="0" applyNumberFormat="1" applyFont="1"/>
    <xf numFmtId="165" fontId="32" fillId="0" borderId="0" xfId="0" applyNumberFormat="1" applyFont="1"/>
    <xf numFmtId="0" fontId="22" fillId="0" borderId="0" xfId="0" applyFont="1"/>
    <xf numFmtId="165" fontId="22" fillId="0" borderId="0" xfId="0" applyNumberFormat="1" applyFont="1"/>
    <xf numFmtId="165" fontId="4" fillId="0" borderId="0" xfId="0" applyNumberFormat="1" applyFont="1"/>
    <xf numFmtId="0" fontId="22" fillId="0" borderId="0" xfId="0" applyFont="1" applyAlignment="1">
      <alignment horizontal="center"/>
    </xf>
    <xf numFmtId="3" fontId="33" fillId="0" borderId="0" xfId="0" applyNumberFormat="1" applyFont="1" applyAlignment="1">
      <alignment horizontal="center"/>
    </xf>
    <xf numFmtId="3" fontId="22" fillId="0" borderId="0" xfId="0" applyNumberFormat="1" applyFont="1"/>
    <xf numFmtId="3" fontId="34" fillId="0" borderId="26" xfId="0" applyNumberFormat="1" applyFont="1" applyBorder="1" applyAlignment="1">
      <alignment horizontal="center" vertical="center"/>
    </xf>
    <xf numFmtId="3" fontId="34" fillId="0" borderId="13" xfId="0" applyNumberFormat="1" applyFont="1" applyBorder="1" applyAlignment="1">
      <alignment horizontal="center" vertical="center"/>
    </xf>
    <xf numFmtId="171" fontId="22" fillId="4" borderId="9" xfId="0" applyNumberFormat="1" applyFont="1" applyFill="1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3" fontId="31" fillId="0" borderId="24" xfId="0" applyNumberFormat="1" applyFont="1" applyBorder="1" applyAlignment="1">
      <alignment horizontal="center" vertical="center"/>
    </xf>
    <xf numFmtId="3" fontId="31" fillId="0" borderId="9" xfId="0" applyNumberFormat="1" applyFont="1" applyBorder="1" applyAlignment="1">
      <alignment horizontal="center" vertical="center"/>
    </xf>
    <xf numFmtId="3" fontId="31" fillId="4" borderId="9" xfId="0" applyNumberFormat="1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5" fillId="0" borderId="9" xfId="0" applyFont="1" applyBorder="1"/>
    <xf numFmtId="0" fontId="35" fillId="4" borderId="9" xfId="0" applyFont="1" applyFill="1" applyBorder="1"/>
    <xf numFmtId="0" fontId="33" fillId="0" borderId="53" xfId="0" applyFont="1" applyBorder="1" applyAlignment="1">
      <alignment horizontal="center"/>
    </xf>
    <xf numFmtId="0" fontId="33" fillId="0" borderId="54" xfId="0" applyFont="1" applyBorder="1"/>
    <xf numFmtId="165" fontId="22" fillId="14" borderId="55" xfId="0" applyNumberFormat="1" applyFont="1" applyFill="1" applyBorder="1"/>
    <xf numFmtId="165" fontId="22" fillId="0" borderId="9" xfId="0" applyNumberFormat="1" applyFont="1" applyBorder="1" applyAlignment="1">
      <alignment horizontal="center" vertical="center"/>
    </xf>
    <xf numFmtId="165" fontId="22" fillId="4" borderId="9" xfId="0" applyNumberFormat="1" applyFont="1" applyFill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165" fontId="22" fillId="0" borderId="24" xfId="0" applyNumberFormat="1" applyFont="1" applyBorder="1" applyAlignment="1">
      <alignment horizontal="center" vertical="center"/>
    </xf>
    <xf numFmtId="165" fontId="36" fillId="0" borderId="9" xfId="0" applyNumberFormat="1" applyFont="1" applyBorder="1" applyAlignment="1">
      <alignment horizontal="center" vertical="center"/>
    </xf>
    <xf numFmtId="165" fontId="36" fillId="4" borderId="9" xfId="0" applyNumberFormat="1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3" fontId="22" fillId="0" borderId="9" xfId="0" applyNumberFormat="1" applyFont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165" fontId="22" fillId="0" borderId="56" xfId="0" applyNumberFormat="1" applyFont="1" applyBorder="1"/>
    <xf numFmtId="165" fontId="22" fillId="0" borderId="9" xfId="0" applyNumberFormat="1" applyFont="1" applyBorder="1"/>
    <xf numFmtId="165" fontId="22" fillId="4" borderId="9" xfId="0" applyNumberFormat="1" applyFont="1" applyFill="1" applyBorder="1"/>
    <xf numFmtId="0" fontId="22" fillId="0" borderId="9" xfId="0" applyFont="1" applyBorder="1"/>
    <xf numFmtId="3" fontId="22" fillId="0" borderId="9" xfId="0" applyNumberFormat="1" applyFont="1" applyBorder="1"/>
    <xf numFmtId="0" fontId="22" fillId="4" borderId="9" xfId="0" applyFont="1" applyFill="1" applyBorder="1"/>
    <xf numFmtId="0" fontId="22" fillId="0" borderId="53" xfId="0" applyFont="1" applyBorder="1" applyAlignment="1">
      <alignment horizontal="center"/>
    </xf>
    <xf numFmtId="0" fontId="22" fillId="0" borderId="54" xfId="0" applyFont="1" applyBorder="1"/>
    <xf numFmtId="164" fontId="22" fillId="14" borderId="55" xfId="0" applyNumberFormat="1" applyFont="1" applyFill="1" applyBorder="1"/>
    <xf numFmtId="169" fontId="22" fillId="0" borderId="9" xfId="0" applyNumberFormat="1" applyFont="1" applyBorder="1" applyAlignment="1">
      <alignment vertical="center"/>
    </xf>
    <xf numFmtId="169" fontId="22" fillId="4" borderId="9" xfId="0" applyNumberFormat="1" applyFont="1" applyFill="1" applyBorder="1" applyAlignment="1">
      <alignment vertical="center"/>
    </xf>
    <xf numFmtId="0" fontId="22" fillId="0" borderId="57" xfId="0" applyFont="1" applyBorder="1" applyAlignment="1">
      <alignment horizontal="center"/>
    </xf>
    <xf numFmtId="0" fontId="22" fillId="0" borderId="58" xfId="0" applyFont="1" applyBorder="1"/>
    <xf numFmtId="0" fontId="22" fillId="0" borderId="59" xfId="0" applyFont="1" applyBorder="1" applyAlignment="1">
      <alignment horizontal="center"/>
    </xf>
    <xf numFmtId="0" fontId="33" fillId="0" borderId="60" xfId="0" applyFont="1" applyBorder="1"/>
    <xf numFmtId="165" fontId="33" fillId="14" borderId="61" xfId="0" applyNumberFormat="1" applyFont="1" applyFill="1" applyBorder="1"/>
    <xf numFmtId="165" fontId="33" fillId="14" borderId="9" xfId="0" applyNumberFormat="1" applyFont="1" applyFill="1" applyBorder="1"/>
    <xf numFmtId="165" fontId="33" fillId="4" borderId="9" xfId="0" applyNumberFormat="1" applyFont="1" applyFill="1" applyBorder="1"/>
    <xf numFmtId="0" fontId="22" fillId="5" borderId="62" xfId="0" applyFont="1" applyFill="1" applyBorder="1" applyAlignment="1">
      <alignment horizontal="center"/>
    </xf>
    <xf numFmtId="0" fontId="22" fillId="5" borderId="21" xfId="0" applyFont="1" applyFill="1" applyBorder="1"/>
    <xf numFmtId="165" fontId="22" fillId="5" borderId="63" xfId="0" applyNumberFormat="1" applyFont="1" applyFill="1" applyBorder="1"/>
    <xf numFmtId="165" fontId="22" fillId="5" borderId="9" xfId="0" applyNumberFormat="1" applyFont="1" applyFill="1" applyBorder="1"/>
    <xf numFmtId="0" fontId="22" fillId="2" borderId="53" xfId="0" applyFont="1" applyFill="1" applyBorder="1" applyAlignment="1">
      <alignment horizontal="center"/>
    </xf>
    <xf numFmtId="0" fontId="22" fillId="2" borderId="54" xfId="0" applyFont="1" applyFill="1" applyBorder="1"/>
    <xf numFmtId="165" fontId="22" fillId="2" borderId="9" xfId="0" applyNumberFormat="1" applyFont="1" applyFill="1" applyBorder="1"/>
    <xf numFmtId="167" fontId="22" fillId="14" borderId="55" xfId="0" applyNumberFormat="1" applyFont="1" applyFill="1" applyBorder="1"/>
    <xf numFmtId="0" fontId="22" fillId="0" borderId="24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33" fillId="0" borderId="26" xfId="0" applyFont="1" applyBorder="1"/>
    <xf numFmtId="165" fontId="22" fillId="4" borderId="21" xfId="0" applyNumberFormat="1" applyFont="1" applyFill="1" applyBorder="1"/>
    <xf numFmtId="165" fontId="22" fillId="0" borderId="23" xfId="0" applyNumberFormat="1" applyFont="1" applyBorder="1"/>
    <xf numFmtId="165" fontId="22" fillId="0" borderId="24" xfId="0" applyNumberFormat="1" applyFont="1" applyBorder="1"/>
    <xf numFmtId="165" fontId="22" fillId="0" borderId="64" xfId="0" applyNumberFormat="1" applyFont="1" applyBorder="1"/>
    <xf numFmtId="0" fontId="22" fillId="4" borderId="65" xfId="0" applyFont="1" applyFill="1" applyBorder="1"/>
    <xf numFmtId="0" fontId="22" fillId="0" borderId="23" xfId="0" applyFont="1" applyBorder="1"/>
    <xf numFmtId="0" fontId="33" fillId="0" borderId="66" xfId="0" applyFont="1" applyBorder="1" applyAlignment="1">
      <alignment horizontal="center"/>
    </xf>
    <xf numFmtId="0" fontId="33" fillId="0" borderId="67" xfId="0" applyFont="1" applyBorder="1"/>
    <xf numFmtId="165" fontId="33" fillId="14" borderId="68" xfId="0" applyNumberFormat="1" applyFont="1" applyFill="1" applyBorder="1"/>
    <xf numFmtId="165" fontId="33" fillId="0" borderId="69" xfId="0" applyNumberFormat="1" applyFont="1" applyBorder="1"/>
    <xf numFmtId="165" fontId="33" fillId="0" borderId="70" xfId="0" applyNumberFormat="1" applyFont="1" applyBorder="1"/>
    <xf numFmtId="165" fontId="33" fillId="4" borderId="70" xfId="0" applyNumberFormat="1" applyFont="1" applyFill="1" applyBorder="1"/>
    <xf numFmtId="165" fontId="33" fillId="4" borderId="71" xfId="0" applyNumberFormat="1" applyFont="1" applyFill="1" applyBorder="1"/>
    <xf numFmtId="165" fontId="33" fillId="0" borderId="71" xfId="0" applyNumberFormat="1" applyFont="1" applyBorder="1"/>
    <xf numFmtId="0" fontId="33" fillId="0" borderId="0" xfId="0" applyFont="1"/>
    <xf numFmtId="165" fontId="22" fillId="14" borderId="72" xfId="0" applyNumberFormat="1" applyFont="1" applyFill="1" applyBorder="1"/>
    <xf numFmtId="0" fontId="2" fillId="4" borderId="21" xfId="0" applyFont="1" applyFill="1" applyBorder="1"/>
    <xf numFmtId="0" fontId="22" fillId="0" borderId="73" xfId="0" applyFont="1" applyBorder="1" applyAlignment="1">
      <alignment horizontal="center"/>
    </xf>
    <xf numFmtId="0" fontId="33" fillId="0" borderId="73" xfId="0" applyFont="1" applyBorder="1"/>
    <xf numFmtId="165" fontId="31" fillId="14" borderId="74" xfId="0" applyNumberFormat="1" applyFont="1" applyFill="1" applyBorder="1"/>
    <xf numFmtId="165" fontId="33" fillId="0" borderId="0" xfId="0" applyNumberFormat="1" applyFont="1"/>
    <xf numFmtId="0" fontId="41" fillId="0" borderId="73" xfId="0" applyFont="1" applyBorder="1"/>
    <xf numFmtId="165" fontId="41" fillId="14" borderId="74" xfId="0" applyNumberFormat="1" applyFont="1" applyFill="1" applyBorder="1"/>
    <xf numFmtId="166" fontId="8" fillId="6" borderId="27" xfId="0" applyNumberFormat="1" applyFont="1" applyFill="1" applyBorder="1" applyAlignment="1">
      <alignment horizontal="center" vertical="center"/>
    </xf>
    <xf numFmtId="0" fontId="3" fillId="0" borderId="28" xfId="0" applyFont="1" applyBorder="1"/>
    <xf numFmtId="168" fontId="40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0" fontId="0" fillId="0" borderId="0" xfId="0"/>
    <xf numFmtId="167" fontId="12" fillId="4" borderId="10" xfId="0" applyNumberFormat="1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13" xfId="0" applyFont="1" applyBorder="1"/>
    <xf numFmtId="167" fontId="12" fillId="4" borderId="27" xfId="0" applyNumberFormat="1" applyFont="1" applyFill="1" applyBorder="1" applyAlignment="1">
      <alignment horizontal="center" vertical="center" wrapText="1"/>
    </xf>
    <xf numFmtId="166" fontId="8" fillId="6" borderId="27" xfId="0" applyNumberFormat="1" applyFont="1" applyFill="1" applyBorder="1" applyAlignment="1">
      <alignment vertical="center"/>
    </xf>
    <xf numFmtId="169" fontId="21" fillId="12" borderId="27" xfId="0" applyNumberFormat="1" applyFont="1" applyFill="1" applyBorder="1" applyAlignment="1">
      <alignment horizontal="center" vertical="center" wrapText="1"/>
    </xf>
    <xf numFmtId="169" fontId="6" fillId="2" borderId="38" xfId="0" applyNumberFormat="1" applyFont="1" applyFill="1" applyBorder="1" applyAlignment="1">
      <alignment horizontal="left" vertical="center"/>
    </xf>
    <xf numFmtId="0" fontId="3" fillId="0" borderId="39" xfId="0" applyFont="1" applyBorder="1"/>
    <xf numFmtId="0" fontId="3" fillId="0" borderId="40" xfId="0" applyFont="1" applyBorder="1"/>
    <xf numFmtId="0" fontId="21" fillId="2" borderId="38" xfId="0" applyFont="1" applyFill="1" applyBorder="1" applyAlignment="1">
      <alignment horizontal="left"/>
    </xf>
    <xf numFmtId="169" fontId="21" fillId="0" borderId="12" xfId="0" applyNumberFormat="1" applyFont="1" applyBorder="1" applyAlignment="1">
      <alignment horizontal="left"/>
    </xf>
    <xf numFmtId="169" fontId="21" fillId="2" borderId="12" xfId="0" applyNumberFormat="1" applyFont="1" applyFill="1" applyBorder="1" applyAlignment="1">
      <alignment horizontal="left"/>
    </xf>
    <xf numFmtId="169" fontId="21" fillId="0" borderId="17" xfId="0" applyNumberFormat="1" applyFont="1" applyBorder="1" applyAlignment="1">
      <alignment horizontal="left"/>
    </xf>
    <xf numFmtId="0" fontId="3" fillId="0" borderId="36" xfId="0" applyFont="1" applyBorder="1"/>
    <xf numFmtId="0" fontId="3" fillId="0" borderId="18" xfId="0" applyFont="1" applyBorder="1"/>
    <xf numFmtId="0" fontId="2" fillId="0" borderId="0" xfId="0" applyFont="1" applyAlignment="1">
      <alignment horizontal="center"/>
    </xf>
    <xf numFmtId="169" fontId="6" fillId="2" borderId="4" xfId="0" applyNumberFormat="1" applyFont="1" applyFill="1" applyBorder="1" applyAlignment="1">
      <alignment horizontal="left"/>
    </xf>
    <xf numFmtId="0" fontId="3" fillId="0" borderId="33" xfId="0" applyFont="1" applyBorder="1"/>
    <xf numFmtId="0" fontId="3" fillId="0" borderId="5" xfId="0" applyFont="1" applyBorder="1"/>
    <xf numFmtId="169" fontId="21" fillId="2" borderId="4" xfId="0" applyNumberFormat="1" applyFont="1" applyFill="1" applyBorder="1" applyAlignment="1">
      <alignment horizontal="left"/>
    </xf>
    <xf numFmtId="169" fontId="7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69" fontId="5" fillId="0" borderId="29" xfId="0" applyNumberFormat="1" applyFont="1" applyBorder="1" applyAlignment="1">
      <alignment horizontal="left" vertical="center"/>
    </xf>
    <xf numFmtId="0" fontId="3" fillId="0" borderId="30" xfId="0" applyFont="1" applyBorder="1"/>
    <xf numFmtId="0" fontId="3" fillId="0" borderId="31" xfId="0" applyFont="1" applyBorder="1"/>
    <xf numFmtId="169" fontId="5" fillId="0" borderId="12" xfId="0" applyNumberFormat="1" applyFont="1" applyBorder="1" applyAlignment="1">
      <alignment horizontal="left"/>
    </xf>
    <xf numFmtId="169" fontId="5" fillId="0" borderId="10" xfId="0" applyNumberFormat="1" applyFont="1" applyBorder="1" applyAlignment="1">
      <alignment horizontal="left" vertical="center"/>
    </xf>
    <xf numFmtId="0" fontId="3" fillId="0" borderId="32" xfId="0" applyFont="1" applyBorder="1"/>
    <xf numFmtId="169" fontId="5" fillId="0" borderId="4" xfId="0" applyNumberFormat="1" applyFont="1" applyBorder="1" applyAlignment="1">
      <alignment horizontal="left"/>
    </xf>
    <xf numFmtId="170" fontId="5" fillId="0" borderId="6" xfId="0" applyNumberFormat="1" applyFont="1" applyBorder="1" applyAlignment="1">
      <alignment horizontal="left" vertical="center"/>
    </xf>
    <xf numFmtId="0" fontId="3" fillId="0" borderId="7" xfId="0" applyFont="1" applyBorder="1"/>
    <xf numFmtId="3" fontId="34" fillId="0" borderId="26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3" fillId="0" borderId="29" xfId="0" applyFont="1" applyBorder="1"/>
    <xf numFmtId="0" fontId="3" fillId="0" borderId="46" xfId="0" applyFont="1" applyBorder="1"/>
    <xf numFmtId="0" fontId="4" fillId="4" borderId="44" xfId="0" applyFont="1" applyFill="1" applyBorder="1" applyAlignment="1">
      <alignment horizontal="center"/>
    </xf>
    <xf numFmtId="0" fontId="3" fillId="0" borderId="49" xfId="0" applyFont="1" applyBorder="1"/>
    <xf numFmtId="0" fontId="4" fillId="3" borderId="45" xfId="0" applyFont="1" applyFill="1" applyBorder="1" applyAlignment="1">
      <alignment horizontal="center"/>
    </xf>
    <xf numFmtId="0" fontId="3" fillId="0" borderId="50" xfId="0" applyFont="1" applyBorder="1"/>
    <xf numFmtId="3" fontId="33" fillId="14" borderId="44" xfId="0" applyNumberFormat="1" applyFont="1" applyFill="1" applyBorder="1" applyAlignment="1">
      <alignment horizontal="center" vertical="center"/>
    </xf>
    <xf numFmtId="3" fontId="34" fillId="0" borderId="10" xfId="0" applyNumberFormat="1" applyFont="1" applyBorder="1" applyAlignment="1">
      <alignment horizontal="center" vertical="center"/>
    </xf>
    <xf numFmtId="3" fontId="34" fillId="5" borderId="47" xfId="0" applyNumberFormat="1" applyFont="1" applyFill="1" applyBorder="1" applyAlignment="1">
      <alignment horizontal="center" vertical="center"/>
    </xf>
    <xf numFmtId="0" fontId="3" fillId="0" borderId="48" xfId="0" applyFon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D979"/>
  <sheetViews>
    <sheetView tabSelected="1" view="pageLayout" zoomScaleNormal="100" workbookViewId="0">
      <selection activeCell="J10" sqref="J10"/>
    </sheetView>
  </sheetViews>
  <sheetFormatPr defaultColWidth="14.42578125" defaultRowHeight="15" customHeight="1" x14ac:dyDescent="0.25"/>
  <cols>
    <col min="1" max="1" width="7.140625" customWidth="1"/>
    <col min="2" max="2" width="7.28515625" customWidth="1"/>
    <col min="3" max="3" width="6.28515625" customWidth="1"/>
    <col min="4" max="4" width="7" customWidth="1"/>
    <col min="5" max="5" width="15.7109375" customWidth="1"/>
    <col min="6" max="6" width="12.140625" customWidth="1"/>
    <col min="7" max="134" width="17.28515625" customWidth="1"/>
  </cols>
  <sheetData>
    <row r="1" spans="1:134" ht="23.25" x14ac:dyDescent="0.35">
      <c r="A1" s="5"/>
      <c r="E1" s="263" t="s">
        <v>12</v>
      </c>
      <c r="F1" s="264"/>
      <c r="G1" s="264"/>
      <c r="H1" s="264"/>
      <c r="I1" s="264"/>
      <c r="J1" s="264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</row>
    <row r="2" spans="1:134" x14ac:dyDescent="0.25">
      <c r="A2" s="5"/>
      <c r="D2" s="8"/>
      <c r="F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 ht="14.25" customHeight="1" x14ac:dyDescent="0.25">
      <c r="A3" s="261" t="s">
        <v>533</v>
      </c>
      <c r="B3" s="262"/>
      <c r="C3" s="262"/>
      <c r="D3" s="1">
        <v>1</v>
      </c>
      <c r="E3" s="1" t="s">
        <v>13</v>
      </c>
      <c r="H3" s="7"/>
      <c r="I3" s="9" t="s">
        <v>14</v>
      </c>
      <c r="J3" s="7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</row>
    <row r="4" spans="1:134" x14ac:dyDescent="0.25">
      <c r="A4" s="262"/>
      <c r="B4" s="262"/>
      <c r="C4" s="262"/>
      <c r="D4" s="1">
        <v>2</v>
      </c>
      <c r="E4" s="1" t="s">
        <v>15</v>
      </c>
      <c r="H4" s="7"/>
      <c r="I4" s="11" t="s">
        <v>16</v>
      </c>
      <c r="J4" s="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</row>
    <row r="5" spans="1:134" x14ac:dyDescent="0.25">
      <c r="A5" s="262"/>
      <c r="B5" s="262"/>
      <c r="C5" s="262"/>
      <c r="D5" s="1">
        <v>3</v>
      </c>
      <c r="E5" s="1" t="s">
        <v>17</v>
      </c>
      <c r="H5" s="7"/>
      <c r="I5" s="12" t="s">
        <v>18</v>
      </c>
      <c r="J5" s="7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</row>
    <row r="6" spans="1:134" x14ac:dyDescent="0.25">
      <c r="A6" s="262"/>
      <c r="B6" s="262"/>
      <c r="C6" s="262"/>
      <c r="D6" s="1">
        <v>4</v>
      </c>
      <c r="E6" s="1" t="s">
        <v>19</v>
      </c>
      <c r="H6" s="7"/>
      <c r="I6" s="12" t="s">
        <v>20</v>
      </c>
      <c r="J6" s="7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</row>
    <row r="7" spans="1:134" x14ac:dyDescent="0.25">
      <c r="A7" s="13"/>
      <c r="B7" s="13"/>
      <c r="C7" s="13"/>
      <c r="D7" s="13"/>
      <c r="E7" s="14"/>
      <c r="F7" s="13"/>
      <c r="G7" s="13"/>
      <c r="H7" s="15"/>
      <c r="I7" s="1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</row>
    <row r="8" spans="1:134" x14ac:dyDescent="0.25">
      <c r="A8" s="17" t="s">
        <v>21</v>
      </c>
      <c r="B8" s="265" t="s">
        <v>22</v>
      </c>
      <c r="C8" s="266"/>
      <c r="D8" s="267"/>
      <c r="E8" s="268" t="s">
        <v>23</v>
      </c>
      <c r="F8" s="17" t="s">
        <v>11</v>
      </c>
      <c r="G8" s="17" t="s">
        <v>24</v>
      </c>
      <c r="H8" s="18"/>
      <c r="I8" s="19">
        <v>1</v>
      </c>
      <c r="J8" s="18">
        <f t="shared" ref="J8:ED8" si="0">I8+1</f>
        <v>2</v>
      </c>
      <c r="K8" s="18">
        <f t="shared" si="0"/>
        <v>3</v>
      </c>
      <c r="L8" s="18">
        <f t="shared" si="0"/>
        <v>4</v>
      </c>
      <c r="M8" s="18">
        <f t="shared" si="0"/>
        <v>5</v>
      </c>
      <c r="N8" s="18">
        <f t="shared" si="0"/>
        <v>6</v>
      </c>
      <c r="O8" s="18">
        <f t="shared" si="0"/>
        <v>7</v>
      </c>
      <c r="P8" s="18">
        <f t="shared" si="0"/>
        <v>8</v>
      </c>
      <c r="Q8" s="18">
        <f t="shared" si="0"/>
        <v>9</v>
      </c>
      <c r="R8" s="18">
        <f t="shared" si="0"/>
        <v>10</v>
      </c>
      <c r="S8" s="18">
        <f t="shared" si="0"/>
        <v>11</v>
      </c>
      <c r="T8" s="18">
        <f t="shared" si="0"/>
        <v>12</v>
      </c>
      <c r="U8" s="18">
        <f t="shared" si="0"/>
        <v>13</v>
      </c>
      <c r="V8" s="18">
        <f t="shared" si="0"/>
        <v>14</v>
      </c>
      <c r="W8" s="18">
        <f t="shared" si="0"/>
        <v>15</v>
      </c>
      <c r="X8" s="18">
        <f t="shared" si="0"/>
        <v>16</v>
      </c>
      <c r="Y8" s="18">
        <f t="shared" si="0"/>
        <v>17</v>
      </c>
      <c r="Z8" s="18">
        <f t="shared" si="0"/>
        <v>18</v>
      </c>
      <c r="AA8" s="18">
        <f t="shared" si="0"/>
        <v>19</v>
      </c>
      <c r="AB8" s="18">
        <f t="shared" si="0"/>
        <v>20</v>
      </c>
      <c r="AC8" s="18">
        <f t="shared" si="0"/>
        <v>21</v>
      </c>
      <c r="AD8" s="18">
        <f t="shared" si="0"/>
        <v>22</v>
      </c>
      <c r="AE8" s="18">
        <f t="shared" si="0"/>
        <v>23</v>
      </c>
      <c r="AF8" s="18">
        <f t="shared" si="0"/>
        <v>24</v>
      </c>
      <c r="AG8" s="18">
        <f t="shared" si="0"/>
        <v>25</v>
      </c>
      <c r="AH8" s="18">
        <f t="shared" si="0"/>
        <v>26</v>
      </c>
      <c r="AI8" s="18">
        <f t="shared" si="0"/>
        <v>27</v>
      </c>
      <c r="AJ8" s="18">
        <f t="shared" si="0"/>
        <v>28</v>
      </c>
      <c r="AK8" s="18">
        <f t="shared" si="0"/>
        <v>29</v>
      </c>
      <c r="AL8" s="18">
        <f t="shared" si="0"/>
        <v>30</v>
      </c>
      <c r="AM8" s="18">
        <f t="shared" si="0"/>
        <v>31</v>
      </c>
      <c r="AN8" s="18">
        <f t="shared" si="0"/>
        <v>32</v>
      </c>
      <c r="AO8" s="18">
        <f t="shared" si="0"/>
        <v>33</v>
      </c>
      <c r="AP8" s="18">
        <f t="shared" si="0"/>
        <v>34</v>
      </c>
      <c r="AQ8" s="18">
        <f t="shared" si="0"/>
        <v>35</v>
      </c>
      <c r="AR8" s="18">
        <f t="shared" si="0"/>
        <v>36</v>
      </c>
      <c r="AS8" s="18">
        <f t="shared" si="0"/>
        <v>37</v>
      </c>
      <c r="AT8" s="18">
        <f t="shared" si="0"/>
        <v>38</v>
      </c>
      <c r="AU8" s="18">
        <f t="shared" si="0"/>
        <v>39</v>
      </c>
      <c r="AV8" s="18">
        <f t="shared" si="0"/>
        <v>40</v>
      </c>
      <c r="AW8" s="18">
        <f t="shared" si="0"/>
        <v>41</v>
      </c>
      <c r="AX8" s="18">
        <f t="shared" si="0"/>
        <v>42</v>
      </c>
      <c r="AY8" s="18">
        <f t="shared" si="0"/>
        <v>43</v>
      </c>
      <c r="AZ8" s="18">
        <f t="shared" si="0"/>
        <v>44</v>
      </c>
      <c r="BA8" s="18">
        <f t="shared" si="0"/>
        <v>45</v>
      </c>
      <c r="BB8" s="18">
        <f t="shared" si="0"/>
        <v>46</v>
      </c>
      <c r="BC8" s="18">
        <f t="shared" si="0"/>
        <v>47</v>
      </c>
      <c r="BD8" s="18">
        <f t="shared" si="0"/>
        <v>48</v>
      </c>
      <c r="BE8" s="18">
        <f t="shared" si="0"/>
        <v>49</v>
      </c>
      <c r="BF8" s="18">
        <f t="shared" si="0"/>
        <v>50</v>
      </c>
      <c r="BG8" s="18">
        <f t="shared" si="0"/>
        <v>51</v>
      </c>
      <c r="BH8" s="18">
        <f t="shared" si="0"/>
        <v>52</v>
      </c>
      <c r="BI8" s="18">
        <f t="shared" si="0"/>
        <v>53</v>
      </c>
      <c r="BJ8" s="18">
        <f t="shared" si="0"/>
        <v>54</v>
      </c>
      <c r="BK8" s="18">
        <f t="shared" si="0"/>
        <v>55</v>
      </c>
      <c r="BL8" s="18">
        <f t="shared" si="0"/>
        <v>56</v>
      </c>
      <c r="BM8" s="18">
        <f t="shared" si="0"/>
        <v>57</v>
      </c>
      <c r="BN8" s="18">
        <f t="shared" si="0"/>
        <v>58</v>
      </c>
      <c r="BO8" s="18">
        <f t="shared" si="0"/>
        <v>59</v>
      </c>
      <c r="BP8" s="18">
        <f t="shared" si="0"/>
        <v>60</v>
      </c>
      <c r="BQ8" s="18">
        <f t="shared" si="0"/>
        <v>61</v>
      </c>
      <c r="BR8" s="18">
        <f t="shared" si="0"/>
        <v>62</v>
      </c>
      <c r="BS8" s="18">
        <f t="shared" si="0"/>
        <v>63</v>
      </c>
      <c r="BT8" s="18">
        <f t="shared" si="0"/>
        <v>64</v>
      </c>
      <c r="BU8" s="18">
        <f t="shared" si="0"/>
        <v>65</v>
      </c>
      <c r="BV8" s="18">
        <f t="shared" si="0"/>
        <v>66</v>
      </c>
      <c r="BW8" s="18">
        <f t="shared" si="0"/>
        <v>67</v>
      </c>
      <c r="BX8" s="18">
        <f t="shared" si="0"/>
        <v>68</v>
      </c>
      <c r="BY8" s="18">
        <f t="shared" si="0"/>
        <v>69</v>
      </c>
      <c r="BZ8" s="18">
        <f t="shared" si="0"/>
        <v>70</v>
      </c>
      <c r="CA8" s="18">
        <f t="shared" si="0"/>
        <v>71</v>
      </c>
      <c r="CB8" s="18">
        <f t="shared" si="0"/>
        <v>72</v>
      </c>
      <c r="CC8" s="18">
        <f t="shared" si="0"/>
        <v>73</v>
      </c>
      <c r="CD8" s="18">
        <f t="shared" si="0"/>
        <v>74</v>
      </c>
      <c r="CE8" s="18">
        <f t="shared" si="0"/>
        <v>75</v>
      </c>
      <c r="CF8" s="18">
        <f t="shared" si="0"/>
        <v>76</v>
      </c>
      <c r="CG8" s="18">
        <f t="shared" si="0"/>
        <v>77</v>
      </c>
      <c r="CH8" s="18">
        <f t="shared" si="0"/>
        <v>78</v>
      </c>
      <c r="CI8" s="18">
        <f t="shared" si="0"/>
        <v>79</v>
      </c>
      <c r="CJ8" s="18">
        <f t="shared" si="0"/>
        <v>80</v>
      </c>
      <c r="CK8" s="18">
        <f t="shared" si="0"/>
        <v>81</v>
      </c>
      <c r="CL8" s="18">
        <f t="shared" si="0"/>
        <v>82</v>
      </c>
      <c r="CM8" s="18">
        <f t="shared" si="0"/>
        <v>83</v>
      </c>
      <c r="CN8" s="18">
        <f t="shared" si="0"/>
        <v>84</v>
      </c>
      <c r="CO8" s="18">
        <f t="shared" si="0"/>
        <v>85</v>
      </c>
      <c r="CP8" s="18">
        <f t="shared" si="0"/>
        <v>86</v>
      </c>
      <c r="CQ8" s="18">
        <f t="shared" si="0"/>
        <v>87</v>
      </c>
      <c r="CR8" s="18">
        <f t="shared" si="0"/>
        <v>88</v>
      </c>
      <c r="CS8" s="18">
        <f t="shared" si="0"/>
        <v>89</v>
      </c>
      <c r="CT8" s="18">
        <f t="shared" si="0"/>
        <v>90</v>
      </c>
      <c r="CU8" s="18">
        <f t="shared" si="0"/>
        <v>91</v>
      </c>
      <c r="CV8" s="18">
        <f t="shared" si="0"/>
        <v>92</v>
      </c>
      <c r="CW8" s="18">
        <f t="shared" si="0"/>
        <v>93</v>
      </c>
      <c r="CX8" s="18">
        <f t="shared" si="0"/>
        <v>94</v>
      </c>
      <c r="CY8" s="18">
        <f t="shared" si="0"/>
        <v>95</v>
      </c>
      <c r="CZ8" s="18">
        <f t="shared" si="0"/>
        <v>96</v>
      </c>
      <c r="DA8" s="18">
        <f t="shared" si="0"/>
        <v>97</v>
      </c>
      <c r="DB8" s="18">
        <f t="shared" si="0"/>
        <v>98</v>
      </c>
      <c r="DC8" s="18">
        <f t="shared" si="0"/>
        <v>99</v>
      </c>
      <c r="DD8" s="18">
        <f t="shared" si="0"/>
        <v>100</v>
      </c>
      <c r="DE8" s="18">
        <f t="shared" si="0"/>
        <v>101</v>
      </c>
      <c r="DF8" s="18">
        <f t="shared" si="0"/>
        <v>102</v>
      </c>
      <c r="DG8" s="18">
        <f t="shared" si="0"/>
        <v>103</v>
      </c>
      <c r="DH8" s="18">
        <f t="shared" si="0"/>
        <v>104</v>
      </c>
      <c r="DI8" s="18">
        <f t="shared" si="0"/>
        <v>105</v>
      </c>
      <c r="DJ8" s="18">
        <f t="shared" si="0"/>
        <v>106</v>
      </c>
      <c r="DK8" s="18">
        <f t="shared" si="0"/>
        <v>107</v>
      </c>
      <c r="DL8" s="18">
        <f t="shared" si="0"/>
        <v>108</v>
      </c>
      <c r="DM8" s="18">
        <f t="shared" si="0"/>
        <v>109</v>
      </c>
      <c r="DN8" s="18">
        <f t="shared" si="0"/>
        <v>110</v>
      </c>
      <c r="DO8" s="18">
        <f t="shared" si="0"/>
        <v>111</v>
      </c>
      <c r="DP8" s="18">
        <f t="shared" si="0"/>
        <v>112</v>
      </c>
      <c r="DQ8" s="18">
        <f t="shared" si="0"/>
        <v>113</v>
      </c>
      <c r="DR8" s="18">
        <f t="shared" si="0"/>
        <v>114</v>
      </c>
      <c r="DS8" s="18">
        <f t="shared" si="0"/>
        <v>115</v>
      </c>
      <c r="DT8" s="18">
        <f t="shared" si="0"/>
        <v>116</v>
      </c>
      <c r="DU8" s="18">
        <f t="shared" si="0"/>
        <v>117</v>
      </c>
      <c r="DV8" s="18">
        <f t="shared" si="0"/>
        <v>118</v>
      </c>
      <c r="DW8" s="18">
        <f t="shared" si="0"/>
        <v>119</v>
      </c>
      <c r="DX8" s="18">
        <f t="shared" si="0"/>
        <v>120</v>
      </c>
      <c r="DY8" s="18">
        <f t="shared" si="0"/>
        <v>121</v>
      </c>
      <c r="DZ8" s="18">
        <f t="shared" si="0"/>
        <v>122</v>
      </c>
      <c r="EA8" s="18">
        <f t="shared" si="0"/>
        <v>123</v>
      </c>
      <c r="EB8" s="18">
        <f t="shared" si="0"/>
        <v>124</v>
      </c>
      <c r="EC8" s="18">
        <f t="shared" si="0"/>
        <v>125</v>
      </c>
      <c r="ED8" s="18">
        <f t="shared" si="0"/>
        <v>126</v>
      </c>
    </row>
    <row r="9" spans="1:134" x14ac:dyDescent="0.25">
      <c r="A9" s="17" t="s">
        <v>25</v>
      </c>
      <c r="B9" s="17" t="s">
        <v>26</v>
      </c>
      <c r="C9" s="17" t="s">
        <v>27</v>
      </c>
      <c r="D9" s="17" t="s">
        <v>28</v>
      </c>
      <c r="E9" s="260"/>
      <c r="F9" s="20" t="s">
        <v>29</v>
      </c>
      <c r="G9" s="17" t="s">
        <v>30</v>
      </c>
      <c r="H9" s="18" t="s">
        <v>31</v>
      </c>
      <c r="I9" s="21" t="s">
        <v>32</v>
      </c>
      <c r="J9" s="18" t="s">
        <v>33</v>
      </c>
      <c r="K9" s="18" t="s">
        <v>34</v>
      </c>
      <c r="L9" s="18" t="s">
        <v>35</v>
      </c>
      <c r="M9" s="18" t="s">
        <v>36</v>
      </c>
      <c r="N9" s="18" t="s">
        <v>37</v>
      </c>
      <c r="O9" s="18" t="s">
        <v>38</v>
      </c>
      <c r="P9" s="18" t="s">
        <v>39</v>
      </c>
      <c r="Q9" s="18" t="s">
        <v>40</v>
      </c>
      <c r="R9" s="18" t="s">
        <v>41</v>
      </c>
      <c r="S9" s="18" t="s">
        <v>42</v>
      </c>
      <c r="T9" s="18" t="s">
        <v>43</v>
      </c>
      <c r="U9" s="18" t="s">
        <v>44</v>
      </c>
      <c r="V9" s="18" t="s">
        <v>45</v>
      </c>
      <c r="W9" s="18" t="s">
        <v>46</v>
      </c>
      <c r="X9" s="18" t="s">
        <v>47</v>
      </c>
      <c r="Y9" s="18" t="s">
        <v>48</v>
      </c>
      <c r="Z9" s="18" t="s">
        <v>49</v>
      </c>
      <c r="AA9" s="18" t="s">
        <v>50</v>
      </c>
      <c r="AB9" s="18" t="s">
        <v>51</v>
      </c>
      <c r="AC9" s="18" t="s">
        <v>52</v>
      </c>
      <c r="AD9" s="18" t="s">
        <v>53</v>
      </c>
      <c r="AE9" s="18" t="s">
        <v>54</v>
      </c>
      <c r="AF9" s="18" t="s">
        <v>55</v>
      </c>
      <c r="AG9" s="18" t="s">
        <v>56</v>
      </c>
      <c r="AH9" s="18" t="s">
        <v>57</v>
      </c>
      <c r="AI9" s="18" t="s">
        <v>58</v>
      </c>
      <c r="AJ9" s="18" t="s">
        <v>59</v>
      </c>
      <c r="AK9" s="18" t="s">
        <v>60</v>
      </c>
      <c r="AL9" s="18" t="s">
        <v>61</v>
      </c>
      <c r="AM9" s="18" t="s">
        <v>62</v>
      </c>
      <c r="AN9" s="18" t="s">
        <v>63</v>
      </c>
      <c r="AO9" s="18" t="s">
        <v>64</v>
      </c>
      <c r="AP9" s="18" t="s">
        <v>65</v>
      </c>
      <c r="AQ9" s="18" t="s">
        <v>66</v>
      </c>
      <c r="AR9" s="18" t="s">
        <v>67</v>
      </c>
      <c r="AS9" s="18" t="s">
        <v>68</v>
      </c>
      <c r="AT9" s="18" t="s">
        <v>69</v>
      </c>
      <c r="AU9" s="18" t="s">
        <v>70</v>
      </c>
      <c r="AV9" s="18" t="s">
        <v>71</v>
      </c>
      <c r="AW9" s="18" t="s">
        <v>72</v>
      </c>
      <c r="AX9" s="18" t="s">
        <v>73</v>
      </c>
      <c r="AY9" s="18" t="s">
        <v>74</v>
      </c>
      <c r="AZ9" s="18" t="s">
        <v>75</v>
      </c>
      <c r="BA9" s="18" t="s">
        <v>76</v>
      </c>
      <c r="BB9" s="18" t="s">
        <v>77</v>
      </c>
      <c r="BC9" s="18" t="s">
        <v>78</v>
      </c>
      <c r="BD9" s="18" t="s">
        <v>79</v>
      </c>
      <c r="BE9" s="18" t="s">
        <v>80</v>
      </c>
      <c r="BF9" s="18" t="s">
        <v>81</v>
      </c>
      <c r="BG9" s="18" t="s">
        <v>82</v>
      </c>
      <c r="BH9" s="18" t="s">
        <v>83</v>
      </c>
      <c r="BI9" s="18" t="s">
        <v>84</v>
      </c>
      <c r="BJ9" s="18" t="s">
        <v>85</v>
      </c>
      <c r="BK9" s="18" t="s">
        <v>86</v>
      </c>
      <c r="BL9" s="18" t="s">
        <v>87</v>
      </c>
      <c r="BM9" s="18" t="s">
        <v>88</v>
      </c>
      <c r="BN9" s="18" t="s">
        <v>89</v>
      </c>
      <c r="BO9" s="18" t="s">
        <v>90</v>
      </c>
      <c r="BP9" s="18" t="s">
        <v>91</v>
      </c>
      <c r="BQ9" s="18" t="s">
        <v>92</v>
      </c>
      <c r="BR9" s="18" t="s">
        <v>93</v>
      </c>
      <c r="BS9" s="18" t="s">
        <v>94</v>
      </c>
      <c r="BT9" s="18" t="s">
        <v>95</v>
      </c>
      <c r="BU9" s="18" t="s">
        <v>96</v>
      </c>
      <c r="BV9" s="18" t="s">
        <v>97</v>
      </c>
      <c r="BW9" s="18" t="s">
        <v>98</v>
      </c>
      <c r="BX9" s="18" t="s">
        <v>99</v>
      </c>
      <c r="BY9" s="18" t="s">
        <v>100</v>
      </c>
      <c r="BZ9" s="18" t="s">
        <v>101</v>
      </c>
      <c r="CA9" s="18" t="s">
        <v>102</v>
      </c>
      <c r="CB9" s="18" t="s">
        <v>103</v>
      </c>
      <c r="CC9" s="18" t="s">
        <v>104</v>
      </c>
      <c r="CD9" s="18" t="s">
        <v>105</v>
      </c>
      <c r="CE9" s="18" t="s">
        <v>106</v>
      </c>
      <c r="CF9" s="18" t="s">
        <v>107</v>
      </c>
      <c r="CG9" s="18" t="s">
        <v>108</v>
      </c>
      <c r="CH9" s="18" t="s">
        <v>109</v>
      </c>
      <c r="CI9" s="18" t="s">
        <v>110</v>
      </c>
      <c r="CJ9" s="18" t="s">
        <v>111</v>
      </c>
      <c r="CK9" s="18" t="s">
        <v>112</v>
      </c>
      <c r="CL9" s="18" t="s">
        <v>113</v>
      </c>
      <c r="CM9" s="18" t="s">
        <v>114</v>
      </c>
      <c r="CN9" s="18" t="s">
        <v>115</v>
      </c>
      <c r="CO9" s="18" t="s">
        <v>116</v>
      </c>
      <c r="CP9" s="18" t="s">
        <v>117</v>
      </c>
      <c r="CQ9" s="18" t="s">
        <v>118</v>
      </c>
      <c r="CR9" s="18" t="s">
        <v>119</v>
      </c>
      <c r="CS9" s="18" t="s">
        <v>120</v>
      </c>
      <c r="CT9" s="18" t="s">
        <v>121</v>
      </c>
      <c r="CU9" s="18" t="s">
        <v>122</v>
      </c>
      <c r="CV9" s="18" t="s">
        <v>123</v>
      </c>
      <c r="CW9" s="18" t="s">
        <v>124</v>
      </c>
      <c r="CX9" s="18" t="s">
        <v>125</v>
      </c>
      <c r="CY9" s="18" t="s">
        <v>126</v>
      </c>
      <c r="CZ9" s="18" t="s">
        <v>127</v>
      </c>
      <c r="DA9" s="18" t="s">
        <v>128</v>
      </c>
      <c r="DB9" s="18" t="s">
        <v>129</v>
      </c>
      <c r="DC9" s="18" t="s">
        <v>130</v>
      </c>
      <c r="DD9" s="18" t="s">
        <v>131</v>
      </c>
      <c r="DE9" s="18" t="s">
        <v>132</v>
      </c>
      <c r="DF9" s="18" t="s">
        <v>133</v>
      </c>
      <c r="DG9" s="18" t="s">
        <v>134</v>
      </c>
      <c r="DH9" s="18" t="s">
        <v>135</v>
      </c>
      <c r="DI9" s="18" t="s">
        <v>136</v>
      </c>
      <c r="DJ9" s="18" t="s">
        <v>137</v>
      </c>
      <c r="DK9" s="18" t="s">
        <v>138</v>
      </c>
      <c r="DL9" s="18" t="s">
        <v>139</v>
      </c>
      <c r="DM9" s="18" t="s">
        <v>140</v>
      </c>
      <c r="DN9" s="18" t="s">
        <v>141</v>
      </c>
      <c r="DO9" s="18" t="s">
        <v>142</v>
      </c>
      <c r="DP9" s="18" t="s">
        <v>143</v>
      </c>
      <c r="DQ9" s="18" t="s">
        <v>144</v>
      </c>
      <c r="DR9" s="18" t="s">
        <v>145</v>
      </c>
      <c r="DS9" s="18" t="s">
        <v>146</v>
      </c>
      <c r="DT9" s="18" t="s">
        <v>147</v>
      </c>
      <c r="DU9" s="18" t="s">
        <v>148</v>
      </c>
      <c r="DV9" s="18" t="s">
        <v>149</v>
      </c>
      <c r="DW9" s="18" t="s">
        <v>150</v>
      </c>
      <c r="DX9" s="18" t="s">
        <v>151</v>
      </c>
      <c r="DY9" s="18" t="s">
        <v>152</v>
      </c>
      <c r="DZ9" s="18" t="s">
        <v>153</v>
      </c>
      <c r="EA9" s="18" t="s">
        <v>154</v>
      </c>
      <c r="EB9" s="18" t="s">
        <v>155</v>
      </c>
      <c r="EC9" s="18" t="s">
        <v>156</v>
      </c>
      <c r="ED9" s="18" t="s">
        <v>157</v>
      </c>
    </row>
    <row r="10" spans="1:134" x14ac:dyDescent="0.25">
      <c r="A10" s="22"/>
      <c r="B10" s="23"/>
      <c r="C10" s="23"/>
      <c r="D10" s="23"/>
      <c r="E10" s="23"/>
      <c r="F10" s="22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</row>
    <row r="11" spans="1:134" x14ac:dyDescent="0.25">
      <c r="A11" s="26">
        <v>1</v>
      </c>
      <c r="B11" s="27" t="s">
        <v>158</v>
      </c>
      <c r="C11" s="28">
        <v>36</v>
      </c>
      <c r="D11" s="28">
        <v>90</v>
      </c>
      <c r="E11" s="29">
        <v>390000000</v>
      </c>
      <c r="F11" s="30">
        <f>E11*30%</f>
        <v>117000000</v>
      </c>
      <c r="G11" s="31" t="s">
        <v>159</v>
      </c>
      <c r="H11" s="269"/>
      <c r="I11" s="32">
        <f>E11</f>
        <v>390000000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2"/>
      <c r="U11" s="32"/>
      <c r="V11" s="32"/>
      <c r="W11" s="32"/>
      <c r="X11" s="33"/>
      <c r="Y11" s="33"/>
      <c r="Z11" s="32"/>
      <c r="AA11" s="33"/>
      <c r="AB11" s="33"/>
      <c r="AC11" s="33"/>
      <c r="AD11" s="33"/>
      <c r="AE11" s="33"/>
      <c r="AF11" s="33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</row>
    <row r="12" spans="1:134" x14ac:dyDescent="0.25">
      <c r="A12" s="26"/>
      <c r="B12" s="27"/>
      <c r="C12" s="28"/>
      <c r="D12" s="28"/>
      <c r="E12" s="29"/>
      <c r="F12" s="30"/>
      <c r="G12" s="29"/>
      <c r="H12" s="260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</row>
    <row r="13" spans="1:134" x14ac:dyDescent="0.25">
      <c r="A13" s="26">
        <v>2</v>
      </c>
      <c r="B13" s="27" t="s">
        <v>160</v>
      </c>
      <c r="C13" s="28">
        <v>36</v>
      </c>
      <c r="D13" s="28">
        <v>90</v>
      </c>
      <c r="E13" s="29">
        <v>390000000</v>
      </c>
      <c r="F13" s="30">
        <f>E13*30%</f>
        <v>117000000</v>
      </c>
      <c r="G13" s="31" t="s">
        <v>161</v>
      </c>
      <c r="H13" s="259">
        <f>SUM(I13:ED14)</f>
        <v>417300000</v>
      </c>
      <c r="I13" s="38">
        <f>F13/6</f>
        <v>19500000</v>
      </c>
      <c r="J13" s="36">
        <f t="shared" ref="J13:N13" si="1">I13</f>
        <v>19500000</v>
      </c>
      <c r="K13" s="36">
        <f t="shared" si="1"/>
        <v>19500000</v>
      </c>
      <c r="L13" s="36">
        <f t="shared" si="1"/>
        <v>19500000</v>
      </c>
      <c r="M13" s="36">
        <f t="shared" si="1"/>
        <v>19500000</v>
      </c>
      <c r="N13" s="36">
        <f t="shared" si="1"/>
        <v>19500000</v>
      </c>
      <c r="O13" s="39"/>
      <c r="P13" s="36"/>
      <c r="Q13" s="36"/>
      <c r="R13" s="36"/>
      <c r="S13" s="40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41"/>
      <c r="AE13" s="36"/>
      <c r="AF13" s="36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</row>
    <row r="14" spans="1:134" x14ac:dyDescent="0.25">
      <c r="A14" s="26"/>
      <c r="B14" s="27"/>
      <c r="C14" s="28"/>
      <c r="D14" s="28"/>
      <c r="E14" s="29"/>
      <c r="F14" s="30"/>
      <c r="G14" s="29" t="s">
        <v>162</v>
      </c>
      <c r="H14" s="260"/>
      <c r="I14" s="42"/>
      <c r="J14" s="36"/>
      <c r="K14" s="36"/>
      <c r="L14" s="36"/>
      <c r="M14" s="36"/>
      <c r="N14" s="36"/>
      <c r="O14" s="37">
        <f>((E13-F13)*110%)/12</f>
        <v>25025000</v>
      </c>
      <c r="P14" s="36">
        <f t="shared" ref="P14:Z14" si="2">O14</f>
        <v>25025000</v>
      </c>
      <c r="Q14" s="36">
        <f t="shared" si="2"/>
        <v>25025000</v>
      </c>
      <c r="R14" s="36">
        <f t="shared" si="2"/>
        <v>25025000</v>
      </c>
      <c r="S14" s="36">
        <f t="shared" si="2"/>
        <v>25025000</v>
      </c>
      <c r="T14" s="36">
        <f t="shared" si="2"/>
        <v>25025000</v>
      </c>
      <c r="U14" s="36">
        <f t="shared" si="2"/>
        <v>25025000</v>
      </c>
      <c r="V14" s="36">
        <f t="shared" si="2"/>
        <v>25025000</v>
      </c>
      <c r="W14" s="36">
        <f t="shared" si="2"/>
        <v>25025000</v>
      </c>
      <c r="X14" s="36">
        <f t="shared" si="2"/>
        <v>25025000</v>
      </c>
      <c r="Y14" s="36">
        <f t="shared" si="2"/>
        <v>25025000</v>
      </c>
      <c r="Z14" s="36">
        <f t="shared" si="2"/>
        <v>25025000</v>
      </c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</row>
    <row r="15" spans="1:134" x14ac:dyDescent="0.25">
      <c r="A15" s="26">
        <v>3</v>
      </c>
      <c r="B15" s="27" t="s">
        <v>163</v>
      </c>
      <c r="C15" s="28">
        <v>36</v>
      </c>
      <c r="D15" s="28">
        <v>90</v>
      </c>
      <c r="E15" s="29">
        <v>390000000</v>
      </c>
      <c r="F15" s="30">
        <f>E15*30%</f>
        <v>117000000</v>
      </c>
      <c r="G15" s="31" t="s">
        <v>164</v>
      </c>
      <c r="H15" s="259">
        <f>SUM(I15:ED16)</f>
        <v>444600000</v>
      </c>
      <c r="I15" s="38">
        <f>F15/6</f>
        <v>19500000</v>
      </c>
      <c r="J15" s="36">
        <f t="shared" ref="J15:N15" si="3">I15</f>
        <v>19500000</v>
      </c>
      <c r="K15" s="36">
        <f t="shared" si="3"/>
        <v>19500000</v>
      </c>
      <c r="L15" s="36">
        <f t="shared" si="3"/>
        <v>19500000</v>
      </c>
      <c r="M15" s="36">
        <f t="shared" si="3"/>
        <v>19500000</v>
      </c>
      <c r="N15" s="36">
        <f t="shared" si="3"/>
        <v>19500000</v>
      </c>
      <c r="O15" s="43"/>
      <c r="P15" s="36"/>
      <c r="Q15" s="36"/>
      <c r="R15" s="36"/>
      <c r="S15" s="36"/>
      <c r="T15" s="41"/>
      <c r="U15" s="41"/>
      <c r="V15" s="41"/>
      <c r="W15" s="41"/>
      <c r="X15" s="36"/>
      <c r="Y15" s="36"/>
      <c r="Z15" s="41"/>
      <c r="AA15" s="36"/>
      <c r="AB15" s="36"/>
      <c r="AC15" s="36"/>
      <c r="AD15" s="36"/>
      <c r="AE15" s="36"/>
      <c r="AF15" s="36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</row>
    <row r="16" spans="1:134" x14ac:dyDescent="0.25">
      <c r="A16" s="26"/>
      <c r="B16" s="27"/>
      <c r="C16" s="28"/>
      <c r="D16" s="28"/>
      <c r="E16" s="29"/>
      <c r="F16" s="30"/>
      <c r="G16" s="29" t="s">
        <v>162</v>
      </c>
      <c r="H16" s="260"/>
      <c r="I16" s="35"/>
      <c r="J16" s="36"/>
      <c r="K16" s="36"/>
      <c r="L16" s="36"/>
      <c r="M16" s="36"/>
      <c r="N16" s="36"/>
      <c r="O16" s="37">
        <f>((E15-F15)*120%)/24</f>
        <v>13650000</v>
      </c>
      <c r="P16" s="36">
        <f t="shared" ref="P16:AL16" si="4">O16</f>
        <v>13650000</v>
      </c>
      <c r="Q16" s="36">
        <f t="shared" si="4"/>
        <v>13650000</v>
      </c>
      <c r="R16" s="36">
        <f t="shared" si="4"/>
        <v>13650000</v>
      </c>
      <c r="S16" s="36">
        <f t="shared" si="4"/>
        <v>13650000</v>
      </c>
      <c r="T16" s="36">
        <f t="shared" si="4"/>
        <v>13650000</v>
      </c>
      <c r="U16" s="36">
        <f t="shared" si="4"/>
        <v>13650000</v>
      </c>
      <c r="V16" s="36">
        <f t="shared" si="4"/>
        <v>13650000</v>
      </c>
      <c r="W16" s="36">
        <f t="shared" si="4"/>
        <v>13650000</v>
      </c>
      <c r="X16" s="36">
        <f t="shared" si="4"/>
        <v>13650000</v>
      </c>
      <c r="Y16" s="36">
        <f t="shared" si="4"/>
        <v>13650000</v>
      </c>
      <c r="Z16" s="36">
        <f t="shared" si="4"/>
        <v>13650000</v>
      </c>
      <c r="AA16" s="36">
        <f t="shared" si="4"/>
        <v>13650000</v>
      </c>
      <c r="AB16" s="36">
        <f t="shared" si="4"/>
        <v>13650000</v>
      </c>
      <c r="AC16" s="36">
        <f t="shared" si="4"/>
        <v>13650000</v>
      </c>
      <c r="AD16" s="36">
        <f t="shared" si="4"/>
        <v>13650000</v>
      </c>
      <c r="AE16" s="36">
        <f t="shared" si="4"/>
        <v>13650000</v>
      </c>
      <c r="AF16" s="36">
        <f t="shared" si="4"/>
        <v>13650000</v>
      </c>
      <c r="AG16" s="36">
        <f t="shared" si="4"/>
        <v>13650000</v>
      </c>
      <c r="AH16" s="36">
        <f t="shared" si="4"/>
        <v>13650000</v>
      </c>
      <c r="AI16" s="36">
        <f t="shared" si="4"/>
        <v>13650000</v>
      </c>
      <c r="AJ16" s="36">
        <f t="shared" si="4"/>
        <v>13650000</v>
      </c>
      <c r="AK16" s="36">
        <f t="shared" si="4"/>
        <v>13650000</v>
      </c>
      <c r="AL16" s="36">
        <f t="shared" si="4"/>
        <v>13650000</v>
      </c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</row>
    <row r="17" spans="1:134" x14ac:dyDescent="0.25">
      <c r="A17" s="26">
        <v>4</v>
      </c>
      <c r="B17" s="27" t="s">
        <v>165</v>
      </c>
      <c r="C17" s="28">
        <v>36</v>
      </c>
      <c r="D17" s="28">
        <v>90</v>
      </c>
      <c r="E17" s="29">
        <v>390000000</v>
      </c>
      <c r="F17" s="30">
        <f>E17*30%</f>
        <v>117000000</v>
      </c>
      <c r="G17" s="31" t="s">
        <v>166</v>
      </c>
      <c r="H17" s="259">
        <f>SUM(I17:ED18)</f>
        <v>471899999.9999997</v>
      </c>
      <c r="I17" s="37">
        <f>F17/6</f>
        <v>19500000</v>
      </c>
      <c r="J17" s="37">
        <f t="shared" ref="J17:N17" si="5">I17</f>
        <v>19500000</v>
      </c>
      <c r="K17" s="37">
        <f t="shared" si="5"/>
        <v>19500000</v>
      </c>
      <c r="L17" s="37">
        <f t="shared" si="5"/>
        <v>19500000</v>
      </c>
      <c r="M17" s="37">
        <f t="shared" si="5"/>
        <v>19500000</v>
      </c>
      <c r="N17" s="37">
        <f t="shared" si="5"/>
        <v>19500000</v>
      </c>
      <c r="O17" s="43"/>
      <c r="P17" s="36"/>
      <c r="Q17" s="36">
        <f t="shared" ref="Q17:U17" si="6">P17</f>
        <v>0</v>
      </c>
      <c r="R17" s="36">
        <f t="shared" si="6"/>
        <v>0</v>
      </c>
      <c r="S17" s="36">
        <f t="shared" si="6"/>
        <v>0</v>
      </c>
      <c r="T17" s="36">
        <f t="shared" si="6"/>
        <v>0</v>
      </c>
      <c r="U17" s="36">
        <f t="shared" si="6"/>
        <v>0</v>
      </c>
      <c r="V17" s="36"/>
      <c r="W17" s="36"/>
      <c r="X17" s="36"/>
      <c r="Y17" s="36"/>
      <c r="Z17" s="36"/>
      <c r="AA17" s="36"/>
      <c r="AB17" s="36"/>
      <c r="AC17" s="36"/>
      <c r="AD17" s="41"/>
      <c r="AE17" s="36"/>
      <c r="AF17" s="36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</row>
    <row r="18" spans="1:134" x14ac:dyDescent="0.25">
      <c r="A18" s="26"/>
      <c r="B18" s="27"/>
      <c r="C18" s="28"/>
      <c r="D18" s="28"/>
      <c r="E18" s="29"/>
      <c r="F18" s="30"/>
      <c r="G18" s="29" t="s">
        <v>162</v>
      </c>
      <c r="H18" s="260"/>
      <c r="I18" s="37"/>
      <c r="J18" s="37"/>
      <c r="K18" s="36"/>
      <c r="L18" s="36"/>
      <c r="M18" s="36"/>
      <c r="N18" s="36"/>
      <c r="O18" s="37">
        <f>((E17-F17)*130%)/36</f>
        <v>9858333.333333334</v>
      </c>
      <c r="P18" s="36">
        <f t="shared" ref="P18:AX18" si="7">O18</f>
        <v>9858333.333333334</v>
      </c>
      <c r="Q18" s="36">
        <f t="shared" si="7"/>
        <v>9858333.333333334</v>
      </c>
      <c r="R18" s="36">
        <f t="shared" si="7"/>
        <v>9858333.333333334</v>
      </c>
      <c r="S18" s="36">
        <f t="shared" si="7"/>
        <v>9858333.333333334</v>
      </c>
      <c r="T18" s="36">
        <f t="shared" si="7"/>
        <v>9858333.333333334</v>
      </c>
      <c r="U18" s="36">
        <f t="shared" si="7"/>
        <v>9858333.333333334</v>
      </c>
      <c r="V18" s="36">
        <f t="shared" si="7"/>
        <v>9858333.333333334</v>
      </c>
      <c r="W18" s="36">
        <f t="shared" si="7"/>
        <v>9858333.333333334</v>
      </c>
      <c r="X18" s="36">
        <f t="shared" si="7"/>
        <v>9858333.333333334</v>
      </c>
      <c r="Y18" s="36">
        <f t="shared" si="7"/>
        <v>9858333.333333334</v>
      </c>
      <c r="Z18" s="36">
        <f t="shared" si="7"/>
        <v>9858333.333333334</v>
      </c>
      <c r="AA18" s="36">
        <f t="shared" si="7"/>
        <v>9858333.333333334</v>
      </c>
      <c r="AB18" s="36">
        <f t="shared" si="7"/>
        <v>9858333.333333334</v>
      </c>
      <c r="AC18" s="36">
        <f t="shared" si="7"/>
        <v>9858333.333333334</v>
      </c>
      <c r="AD18" s="36">
        <f t="shared" si="7"/>
        <v>9858333.333333334</v>
      </c>
      <c r="AE18" s="36">
        <f t="shared" si="7"/>
        <v>9858333.333333334</v>
      </c>
      <c r="AF18" s="36">
        <f t="shared" si="7"/>
        <v>9858333.333333334</v>
      </c>
      <c r="AG18" s="36">
        <f t="shared" si="7"/>
        <v>9858333.333333334</v>
      </c>
      <c r="AH18" s="36">
        <f t="shared" si="7"/>
        <v>9858333.333333334</v>
      </c>
      <c r="AI18" s="36">
        <f t="shared" si="7"/>
        <v>9858333.333333334</v>
      </c>
      <c r="AJ18" s="36">
        <f t="shared" si="7"/>
        <v>9858333.333333334</v>
      </c>
      <c r="AK18" s="36">
        <f t="shared" si="7"/>
        <v>9858333.333333334</v>
      </c>
      <c r="AL18" s="36">
        <f t="shared" si="7"/>
        <v>9858333.333333334</v>
      </c>
      <c r="AM18" s="36">
        <f t="shared" si="7"/>
        <v>9858333.333333334</v>
      </c>
      <c r="AN18" s="36">
        <f t="shared" si="7"/>
        <v>9858333.333333334</v>
      </c>
      <c r="AO18" s="36">
        <f t="shared" si="7"/>
        <v>9858333.333333334</v>
      </c>
      <c r="AP18" s="36">
        <f t="shared" si="7"/>
        <v>9858333.333333334</v>
      </c>
      <c r="AQ18" s="36">
        <f t="shared" si="7"/>
        <v>9858333.333333334</v>
      </c>
      <c r="AR18" s="36">
        <f t="shared" si="7"/>
        <v>9858333.333333334</v>
      </c>
      <c r="AS18" s="36">
        <f t="shared" si="7"/>
        <v>9858333.333333334</v>
      </c>
      <c r="AT18" s="36">
        <f t="shared" si="7"/>
        <v>9858333.333333334</v>
      </c>
      <c r="AU18" s="36">
        <f t="shared" si="7"/>
        <v>9858333.333333334</v>
      </c>
      <c r="AV18" s="36">
        <f t="shared" si="7"/>
        <v>9858333.333333334</v>
      </c>
      <c r="AW18" s="36">
        <f t="shared" si="7"/>
        <v>9858333.333333334</v>
      </c>
      <c r="AX18" s="36">
        <f t="shared" si="7"/>
        <v>9858333.333333334</v>
      </c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</row>
    <row r="19" spans="1:134" x14ac:dyDescent="0.25">
      <c r="A19" s="26">
        <v>5</v>
      </c>
      <c r="B19" s="27" t="s">
        <v>167</v>
      </c>
      <c r="C19" s="28">
        <v>36</v>
      </c>
      <c r="D19" s="28">
        <v>90</v>
      </c>
      <c r="E19" s="29">
        <v>390000000</v>
      </c>
      <c r="F19" s="30">
        <f>E19*30%</f>
        <v>117000000</v>
      </c>
      <c r="G19" s="31" t="s">
        <v>168</v>
      </c>
      <c r="H19" s="259">
        <f>SUM(I19:ED20)</f>
        <v>499200000</v>
      </c>
      <c r="I19" s="37">
        <f>F19/6</f>
        <v>19500000</v>
      </c>
      <c r="J19" s="37">
        <f t="shared" ref="J19:N19" si="8">I19</f>
        <v>19500000</v>
      </c>
      <c r="K19" s="37">
        <f t="shared" si="8"/>
        <v>19500000</v>
      </c>
      <c r="L19" s="37">
        <f t="shared" si="8"/>
        <v>19500000</v>
      </c>
      <c r="M19" s="37">
        <f t="shared" si="8"/>
        <v>19500000</v>
      </c>
      <c r="N19" s="37">
        <f t="shared" si="8"/>
        <v>19500000</v>
      </c>
      <c r="O19" s="43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41"/>
      <c r="AE19" s="36"/>
      <c r="AF19" s="36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</row>
    <row r="20" spans="1:134" x14ac:dyDescent="0.25">
      <c r="A20" s="26"/>
      <c r="B20" s="27"/>
      <c r="C20" s="28"/>
      <c r="D20" s="28"/>
      <c r="E20" s="29"/>
      <c r="F20" s="30"/>
      <c r="G20" s="29" t="s">
        <v>162</v>
      </c>
      <c r="H20" s="260"/>
      <c r="I20" s="37"/>
      <c r="J20" s="37"/>
      <c r="K20" s="36"/>
      <c r="L20" s="36"/>
      <c r="M20" s="36"/>
      <c r="N20" s="36"/>
      <c r="O20" s="37">
        <f>((E19-F19)*140%)/48</f>
        <v>7962500</v>
      </c>
      <c r="P20" s="36">
        <f t="shared" ref="P20:BJ20" si="9">O20</f>
        <v>7962500</v>
      </c>
      <c r="Q20" s="36">
        <f t="shared" si="9"/>
        <v>7962500</v>
      </c>
      <c r="R20" s="36">
        <f t="shared" si="9"/>
        <v>7962500</v>
      </c>
      <c r="S20" s="36">
        <f t="shared" si="9"/>
        <v>7962500</v>
      </c>
      <c r="T20" s="36">
        <f t="shared" si="9"/>
        <v>7962500</v>
      </c>
      <c r="U20" s="36">
        <f t="shared" si="9"/>
        <v>7962500</v>
      </c>
      <c r="V20" s="36">
        <f t="shared" si="9"/>
        <v>7962500</v>
      </c>
      <c r="W20" s="36">
        <f t="shared" si="9"/>
        <v>7962500</v>
      </c>
      <c r="X20" s="36">
        <f t="shared" si="9"/>
        <v>7962500</v>
      </c>
      <c r="Y20" s="36">
        <f t="shared" si="9"/>
        <v>7962500</v>
      </c>
      <c r="Z20" s="36">
        <f t="shared" si="9"/>
        <v>7962500</v>
      </c>
      <c r="AA20" s="36">
        <f t="shared" si="9"/>
        <v>7962500</v>
      </c>
      <c r="AB20" s="36">
        <f t="shared" si="9"/>
        <v>7962500</v>
      </c>
      <c r="AC20" s="36">
        <f t="shared" si="9"/>
        <v>7962500</v>
      </c>
      <c r="AD20" s="36">
        <f t="shared" si="9"/>
        <v>7962500</v>
      </c>
      <c r="AE20" s="36">
        <f t="shared" si="9"/>
        <v>7962500</v>
      </c>
      <c r="AF20" s="36">
        <f t="shared" si="9"/>
        <v>7962500</v>
      </c>
      <c r="AG20" s="36">
        <f t="shared" si="9"/>
        <v>7962500</v>
      </c>
      <c r="AH20" s="36">
        <f t="shared" si="9"/>
        <v>7962500</v>
      </c>
      <c r="AI20" s="36">
        <f t="shared" si="9"/>
        <v>7962500</v>
      </c>
      <c r="AJ20" s="36">
        <f t="shared" si="9"/>
        <v>7962500</v>
      </c>
      <c r="AK20" s="36">
        <f t="shared" si="9"/>
        <v>7962500</v>
      </c>
      <c r="AL20" s="36">
        <f t="shared" si="9"/>
        <v>7962500</v>
      </c>
      <c r="AM20" s="36">
        <f t="shared" si="9"/>
        <v>7962500</v>
      </c>
      <c r="AN20" s="36">
        <f t="shared" si="9"/>
        <v>7962500</v>
      </c>
      <c r="AO20" s="36">
        <f t="shared" si="9"/>
        <v>7962500</v>
      </c>
      <c r="AP20" s="36">
        <f t="shared" si="9"/>
        <v>7962500</v>
      </c>
      <c r="AQ20" s="36">
        <f t="shared" si="9"/>
        <v>7962500</v>
      </c>
      <c r="AR20" s="36">
        <f t="shared" si="9"/>
        <v>7962500</v>
      </c>
      <c r="AS20" s="36">
        <f t="shared" si="9"/>
        <v>7962500</v>
      </c>
      <c r="AT20" s="36">
        <f t="shared" si="9"/>
        <v>7962500</v>
      </c>
      <c r="AU20" s="36">
        <f t="shared" si="9"/>
        <v>7962500</v>
      </c>
      <c r="AV20" s="36">
        <f t="shared" si="9"/>
        <v>7962500</v>
      </c>
      <c r="AW20" s="36">
        <f t="shared" si="9"/>
        <v>7962500</v>
      </c>
      <c r="AX20" s="36">
        <f t="shared" si="9"/>
        <v>7962500</v>
      </c>
      <c r="AY20" s="36">
        <f t="shared" si="9"/>
        <v>7962500</v>
      </c>
      <c r="AZ20" s="36">
        <f t="shared" si="9"/>
        <v>7962500</v>
      </c>
      <c r="BA20" s="36">
        <f t="shared" si="9"/>
        <v>7962500</v>
      </c>
      <c r="BB20" s="36">
        <f t="shared" si="9"/>
        <v>7962500</v>
      </c>
      <c r="BC20" s="36">
        <f t="shared" si="9"/>
        <v>7962500</v>
      </c>
      <c r="BD20" s="36">
        <f t="shared" si="9"/>
        <v>7962500</v>
      </c>
      <c r="BE20" s="36">
        <f t="shared" si="9"/>
        <v>7962500</v>
      </c>
      <c r="BF20" s="36">
        <f t="shared" si="9"/>
        <v>7962500</v>
      </c>
      <c r="BG20" s="36">
        <f t="shared" si="9"/>
        <v>7962500</v>
      </c>
      <c r="BH20" s="36">
        <f t="shared" si="9"/>
        <v>7962500</v>
      </c>
      <c r="BI20" s="36">
        <f t="shared" si="9"/>
        <v>7962500</v>
      </c>
      <c r="BJ20" s="36">
        <f t="shared" si="9"/>
        <v>7962500</v>
      </c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</row>
    <row r="21" spans="1:134" x14ac:dyDescent="0.25">
      <c r="A21" s="26">
        <v>6</v>
      </c>
      <c r="B21" s="27" t="s">
        <v>169</v>
      </c>
      <c r="C21" s="28">
        <v>36</v>
      </c>
      <c r="D21" s="28">
        <v>90</v>
      </c>
      <c r="E21" s="29">
        <v>390000000</v>
      </c>
      <c r="F21" s="30">
        <f>E21*30%</f>
        <v>117000000</v>
      </c>
      <c r="G21" s="31" t="s">
        <v>170</v>
      </c>
      <c r="H21" s="259">
        <f>SUM(I21:ED22)</f>
        <v>526500000</v>
      </c>
      <c r="I21" s="37">
        <f>F21/6</f>
        <v>19500000</v>
      </c>
      <c r="J21" s="37">
        <f t="shared" ref="J21:N21" si="10">I21</f>
        <v>19500000</v>
      </c>
      <c r="K21" s="37">
        <f t="shared" si="10"/>
        <v>19500000</v>
      </c>
      <c r="L21" s="37">
        <f t="shared" si="10"/>
        <v>19500000</v>
      </c>
      <c r="M21" s="37">
        <f t="shared" si="10"/>
        <v>19500000</v>
      </c>
      <c r="N21" s="37">
        <f t="shared" si="10"/>
        <v>19500000</v>
      </c>
      <c r="O21" s="43"/>
      <c r="P21" s="36"/>
      <c r="Q21" s="36"/>
      <c r="R21" s="36"/>
      <c r="S21" s="36"/>
      <c r="T21" s="41"/>
      <c r="U21" s="41"/>
      <c r="V21" s="41"/>
      <c r="W21" s="41"/>
      <c r="X21" s="36"/>
      <c r="Y21" s="36"/>
      <c r="Z21" s="41"/>
      <c r="AA21" s="36"/>
      <c r="AB21" s="36"/>
      <c r="AC21" s="36"/>
      <c r="AD21" s="36"/>
      <c r="AE21" s="36"/>
      <c r="AF21" s="36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</row>
    <row r="22" spans="1:134" ht="15.75" customHeight="1" x14ac:dyDescent="0.25">
      <c r="A22" s="26"/>
      <c r="B22" s="27"/>
      <c r="C22" s="28"/>
      <c r="D22" s="28"/>
      <c r="E22" s="29"/>
      <c r="F22" s="30"/>
      <c r="G22" s="29" t="s">
        <v>162</v>
      </c>
      <c r="H22" s="260"/>
      <c r="I22" s="37"/>
      <c r="J22" s="37">
        <f t="shared" ref="J22:J23" si="11">I22</f>
        <v>0</v>
      </c>
      <c r="K22" s="36"/>
      <c r="L22" s="36"/>
      <c r="M22" s="37"/>
      <c r="N22" s="36"/>
      <c r="O22" s="37">
        <f>((E21-F21)*150%)/60</f>
        <v>6825000</v>
      </c>
      <c r="P22" s="36">
        <f t="shared" ref="P22:BV22" si="12">O22</f>
        <v>6825000</v>
      </c>
      <c r="Q22" s="36">
        <f t="shared" si="12"/>
        <v>6825000</v>
      </c>
      <c r="R22" s="36">
        <f t="shared" si="12"/>
        <v>6825000</v>
      </c>
      <c r="S22" s="36">
        <f t="shared" si="12"/>
        <v>6825000</v>
      </c>
      <c r="T22" s="36">
        <f t="shared" si="12"/>
        <v>6825000</v>
      </c>
      <c r="U22" s="36">
        <f t="shared" si="12"/>
        <v>6825000</v>
      </c>
      <c r="V22" s="36">
        <f t="shared" si="12"/>
        <v>6825000</v>
      </c>
      <c r="W22" s="36">
        <f t="shared" si="12"/>
        <v>6825000</v>
      </c>
      <c r="X22" s="36">
        <f t="shared" si="12"/>
        <v>6825000</v>
      </c>
      <c r="Y22" s="36">
        <f t="shared" si="12"/>
        <v>6825000</v>
      </c>
      <c r="Z22" s="36">
        <f t="shared" si="12"/>
        <v>6825000</v>
      </c>
      <c r="AA22" s="36">
        <f t="shared" si="12"/>
        <v>6825000</v>
      </c>
      <c r="AB22" s="36">
        <f t="shared" si="12"/>
        <v>6825000</v>
      </c>
      <c r="AC22" s="36">
        <f t="shared" si="12"/>
        <v>6825000</v>
      </c>
      <c r="AD22" s="36">
        <f t="shared" si="12"/>
        <v>6825000</v>
      </c>
      <c r="AE22" s="36">
        <f t="shared" si="12"/>
        <v>6825000</v>
      </c>
      <c r="AF22" s="36">
        <f t="shared" si="12"/>
        <v>6825000</v>
      </c>
      <c r="AG22" s="36">
        <f t="shared" si="12"/>
        <v>6825000</v>
      </c>
      <c r="AH22" s="36">
        <f t="shared" si="12"/>
        <v>6825000</v>
      </c>
      <c r="AI22" s="36">
        <f t="shared" si="12"/>
        <v>6825000</v>
      </c>
      <c r="AJ22" s="36">
        <f t="shared" si="12"/>
        <v>6825000</v>
      </c>
      <c r="AK22" s="36">
        <f t="shared" si="12"/>
        <v>6825000</v>
      </c>
      <c r="AL22" s="36">
        <f t="shared" si="12"/>
        <v>6825000</v>
      </c>
      <c r="AM22" s="36">
        <f t="shared" si="12"/>
        <v>6825000</v>
      </c>
      <c r="AN22" s="36">
        <f t="shared" si="12"/>
        <v>6825000</v>
      </c>
      <c r="AO22" s="36">
        <f t="shared" si="12"/>
        <v>6825000</v>
      </c>
      <c r="AP22" s="36">
        <f t="shared" si="12"/>
        <v>6825000</v>
      </c>
      <c r="AQ22" s="36">
        <f t="shared" si="12"/>
        <v>6825000</v>
      </c>
      <c r="AR22" s="36">
        <f t="shared" si="12"/>
        <v>6825000</v>
      </c>
      <c r="AS22" s="36">
        <f t="shared" si="12"/>
        <v>6825000</v>
      </c>
      <c r="AT22" s="36">
        <f t="shared" si="12"/>
        <v>6825000</v>
      </c>
      <c r="AU22" s="36">
        <f t="shared" si="12"/>
        <v>6825000</v>
      </c>
      <c r="AV22" s="36">
        <f t="shared" si="12"/>
        <v>6825000</v>
      </c>
      <c r="AW22" s="36">
        <f t="shared" si="12"/>
        <v>6825000</v>
      </c>
      <c r="AX22" s="36">
        <f t="shared" si="12"/>
        <v>6825000</v>
      </c>
      <c r="AY22" s="36">
        <f t="shared" si="12"/>
        <v>6825000</v>
      </c>
      <c r="AZ22" s="36">
        <f t="shared" si="12"/>
        <v>6825000</v>
      </c>
      <c r="BA22" s="36">
        <f t="shared" si="12"/>
        <v>6825000</v>
      </c>
      <c r="BB22" s="36">
        <f t="shared" si="12"/>
        <v>6825000</v>
      </c>
      <c r="BC22" s="36">
        <f t="shared" si="12"/>
        <v>6825000</v>
      </c>
      <c r="BD22" s="36">
        <f t="shared" si="12"/>
        <v>6825000</v>
      </c>
      <c r="BE22" s="36">
        <f t="shared" si="12"/>
        <v>6825000</v>
      </c>
      <c r="BF22" s="36">
        <f t="shared" si="12"/>
        <v>6825000</v>
      </c>
      <c r="BG22" s="36">
        <f t="shared" si="12"/>
        <v>6825000</v>
      </c>
      <c r="BH22" s="36">
        <f t="shared" si="12"/>
        <v>6825000</v>
      </c>
      <c r="BI22" s="36">
        <f t="shared" si="12"/>
        <v>6825000</v>
      </c>
      <c r="BJ22" s="36">
        <f t="shared" si="12"/>
        <v>6825000</v>
      </c>
      <c r="BK22" s="36">
        <f t="shared" si="12"/>
        <v>6825000</v>
      </c>
      <c r="BL22" s="36">
        <f t="shared" si="12"/>
        <v>6825000</v>
      </c>
      <c r="BM22" s="36">
        <f t="shared" si="12"/>
        <v>6825000</v>
      </c>
      <c r="BN22" s="36">
        <f t="shared" si="12"/>
        <v>6825000</v>
      </c>
      <c r="BO22" s="36">
        <f t="shared" si="12"/>
        <v>6825000</v>
      </c>
      <c r="BP22" s="36">
        <f t="shared" si="12"/>
        <v>6825000</v>
      </c>
      <c r="BQ22" s="36">
        <f t="shared" si="12"/>
        <v>6825000</v>
      </c>
      <c r="BR22" s="36">
        <f t="shared" si="12"/>
        <v>6825000</v>
      </c>
      <c r="BS22" s="36">
        <f t="shared" si="12"/>
        <v>6825000</v>
      </c>
      <c r="BT22" s="36">
        <f t="shared" si="12"/>
        <v>6825000</v>
      </c>
      <c r="BU22" s="36">
        <f t="shared" si="12"/>
        <v>6825000</v>
      </c>
      <c r="BV22" s="36">
        <f t="shared" si="12"/>
        <v>6825000</v>
      </c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7"/>
      <c r="ED22" s="37"/>
    </row>
    <row r="23" spans="1:134" ht="15.75" customHeight="1" x14ac:dyDescent="0.25">
      <c r="A23" s="26">
        <v>7</v>
      </c>
      <c r="B23" s="27" t="s">
        <v>171</v>
      </c>
      <c r="C23" s="28">
        <v>36</v>
      </c>
      <c r="D23" s="28">
        <v>90</v>
      </c>
      <c r="E23" s="29">
        <v>390000000</v>
      </c>
      <c r="F23" s="30">
        <f>E23*30%</f>
        <v>117000000</v>
      </c>
      <c r="G23" s="31" t="s">
        <v>172</v>
      </c>
      <c r="H23" s="259">
        <f>SUM(I23:ED24)</f>
        <v>553800000.0000006</v>
      </c>
      <c r="I23" s="37">
        <f>F23/6</f>
        <v>19500000</v>
      </c>
      <c r="J23" s="37">
        <f t="shared" si="11"/>
        <v>19500000</v>
      </c>
      <c r="K23" s="37">
        <f t="shared" ref="K23:N23" si="13">J23</f>
        <v>19500000</v>
      </c>
      <c r="L23" s="37">
        <f t="shared" si="13"/>
        <v>19500000</v>
      </c>
      <c r="M23" s="37">
        <f t="shared" si="13"/>
        <v>19500000</v>
      </c>
      <c r="N23" s="37">
        <f t="shared" si="13"/>
        <v>19500000</v>
      </c>
      <c r="O23" s="43"/>
      <c r="P23" s="36"/>
      <c r="Q23" s="36"/>
      <c r="R23" s="36"/>
      <c r="S23" s="36"/>
      <c r="T23" s="40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41"/>
      <c r="AF23" s="36"/>
      <c r="AG23" s="36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</row>
    <row r="24" spans="1:134" ht="15.75" customHeight="1" x14ac:dyDescent="0.25">
      <c r="A24" s="26"/>
      <c r="B24" s="27"/>
      <c r="C24" s="28"/>
      <c r="D24" s="28"/>
      <c r="E24" s="29"/>
      <c r="F24" s="30"/>
      <c r="G24" s="29" t="s">
        <v>162</v>
      </c>
      <c r="H24" s="260"/>
      <c r="I24" s="37"/>
      <c r="J24" s="37"/>
      <c r="K24" s="36"/>
      <c r="L24" s="36"/>
      <c r="M24" s="36"/>
      <c r="N24" s="36"/>
      <c r="O24" s="37">
        <f>((E23-F23)*160%)/72</f>
        <v>6066666.666666667</v>
      </c>
      <c r="P24" s="36">
        <f t="shared" ref="P24:CH24" si="14">O24</f>
        <v>6066666.666666667</v>
      </c>
      <c r="Q24" s="36">
        <f t="shared" si="14"/>
        <v>6066666.666666667</v>
      </c>
      <c r="R24" s="36">
        <f t="shared" si="14"/>
        <v>6066666.666666667</v>
      </c>
      <c r="S24" s="36">
        <f t="shared" si="14"/>
        <v>6066666.666666667</v>
      </c>
      <c r="T24" s="36">
        <f t="shared" si="14"/>
        <v>6066666.666666667</v>
      </c>
      <c r="U24" s="36">
        <f t="shared" si="14"/>
        <v>6066666.666666667</v>
      </c>
      <c r="V24" s="36">
        <f t="shared" si="14"/>
        <v>6066666.666666667</v>
      </c>
      <c r="W24" s="36">
        <f t="shared" si="14"/>
        <v>6066666.666666667</v>
      </c>
      <c r="X24" s="36">
        <f t="shared" si="14"/>
        <v>6066666.666666667</v>
      </c>
      <c r="Y24" s="36">
        <f t="shared" si="14"/>
        <v>6066666.666666667</v>
      </c>
      <c r="Z24" s="36">
        <f t="shared" si="14"/>
        <v>6066666.666666667</v>
      </c>
      <c r="AA24" s="36">
        <f t="shared" si="14"/>
        <v>6066666.666666667</v>
      </c>
      <c r="AB24" s="36">
        <f t="shared" si="14"/>
        <v>6066666.666666667</v>
      </c>
      <c r="AC24" s="36">
        <f t="shared" si="14"/>
        <v>6066666.666666667</v>
      </c>
      <c r="AD24" s="36">
        <f t="shared" si="14"/>
        <v>6066666.666666667</v>
      </c>
      <c r="AE24" s="36">
        <f t="shared" si="14"/>
        <v>6066666.666666667</v>
      </c>
      <c r="AF24" s="36">
        <f t="shared" si="14"/>
        <v>6066666.666666667</v>
      </c>
      <c r="AG24" s="36">
        <f t="shared" si="14"/>
        <v>6066666.666666667</v>
      </c>
      <c r="AH24" s="36">
        <f t="shared" si="14"/>
        <v>6066666.666666667</v>
      </c>
      <c r="AI24" s="36">
        <f t="shared" si="14"/>
        <v>6066666.666666667</v>
      </c>
      <c r="AJ24" s="36">
        <f t="shared" si="14"/>
        <v>6066666.666666667</v>
      </c>
      <c r="AK24" s="36">
        <f t="shared" si="14"/>
        <v>6066666.666666667</v>
      </c>
      <c r="AL24" s="36">
        <f t="shared" si="14"/>
        <v>6066666.666666667</v>
      </c>
      <c r="AM24" s="36">
        <f t="shared" si="14"/>
        <v>6066666.666666667</v>
      </c>
      <c r="AN24" s="36">
        <f t="shared" si="14"/>
        <v>6066666.666666667</v>
      </c>
      <c r="AO24" s="36">
        <f t="shared" si="14"/>
        <v>6066666.666666667</v>
      </c>
      <c r="AP24" s="36">
        <f t="shared" si="14"/>
        <v>6066666.666666667</v>
      </c>
      <c r="AQ24" s="36">
        <f t="shared" si="14"/>
        <v>6066666.666666667</v>
      </c>
      <c r="AR24" s="36">
        <f t="shared" si="14"/>
        <v>6066666.666666667</v>
      </c>
      <c r="AS24" s="36">
        <f t="shared" si="14"/>
        <v>6066666.666666667</v>
      </c>
      <c r="AT24" s="36">
        <f t="shared" si="14"/>
        <v>6066666.666666667</v>
      </c>
      <c r="AU24" s="36">
        <f t="shared" si="14"/>
        <v>6066666.666666667</v>
      </c>
      <c r="AV24" s="36">
        <f t="shared" si="14"/>
        <v>6066666.666666667</v>
      </c>
      <c r="AW24" s="36">
        <f t="shared" si="14"/>
        <v>6066666.666666667</v>
      </c>
      <c r="AX24" s="36">
        <f t="shared" si="14"/>
        <v>6066666.666666667</v>
      </c>
      <c r="AY24" s="36">
        <f t="shared" si="14"/>
        <v>6066666.666666667</v>
      </c>
      <c r="AZ24" s="36">
        <f t="shared" si="14"/>
        <v>6066666.666666667</v>
      </c>
      <c r="BA24" s="36">
        <f t="shared" si="14"/>
        <v>6066666.666666667</v>
      </c>
      <c r="BB24" s="36">
        <f t="shared" si="14"/>
        <v>6066666.666666667</v>
      </c>
      <c r="BC24" s="36">
        <f t="shared" si="14"/>
        <v>6066666.666666667</v>
      </c>
      <c r="BD24" s="36">
        <f t="shared" si="14"/>
        <v>6066666.666666667</v>
      </c>
      <c r="BE24" s="36">
        <f t="shared" si="14"/>
        <v>6066666.666666667</v>
      </c>
      <c r="BF24" s="36">
        <f t="shared" si="14"/>
        <v>6066666.666666667</v>
      </c>
      <c r="BG24" s="36">
        <f t="shared" si="14"/>
        <v>6066666.666666667</v>
      </c>
      <c r="BH24" s="36">
        <f t="shared" si="14"/>
        <v>6066666.666666667</v>
      </c>
      <c r="BI24" s="36">
        <f t="shared" si="14"/>
        <v>6066666.666666667</v>
      </c>
      <c r="BJ24" s="36">
        <f t="shared" si="14"/>
        <v>6066666.666666667</v>
      </c>
      <c r="BK24" s="36">
        <f t="shared" si="14"/>
        <v>6066666.666666667</v>
      </c>
      <c r="BL24" s="36">
        <f t="shared" si="14"/>
        <v>6066666.666666667</v>
      </c>
      <c r="BM24" s="36">
        <f t="shared" si="14"/>
        <v>6066666.666666667</v>
      </c>
      <c r="BN24" s="36">
        <f t="shared" si="14"/>
        <v>6066666.666666667</v>
      </c>
      <c r="BO24" s="36">
        <f t="shared" si="14"/>
        <v>6066666.666666667</v>
      </c>
      <c r="BP24" s="36">
        <f t="shared" si="14"/>
        <v>6066666.666666667</v>
      </c>
      <c r="BQ24" s="36">
        <f t="shared" si="14"/>
        <v>6066666.666666667</v>
      </c>
      <c r="BR24" s="36">
        <f t="shared" si="14"/>
        <v>6066666.666666667</v>
      </c>
      <c r="BS24" s="36">
        <f t="shared" si="14"/>
        <v>6066666.666666667</v>
      </c>
      <c r="BT24" s="36">
        <f t="shared" si="14"/>
        <v>6066666.666666667</v>
      </c>
      <c r="BU24" s="36">
        <f t="shared" si="14"/>
        <v>6066666.666666667</v>
      </c>
      <c r="BV24" s="36">
        <f t="shared" si="14"/>
        <v>6066666.666666667</v>
      </c>
      <c r="BW24" s="36">
        <f t="shared" si="14"/>
        <v>6066666.666666667</v>
      </c>
      <c r="BX24" s="36">
        <f t="shared" si="14"/>
        <v>6066666.666666667</v>
      </c>
      <c r="BY24" s="36">
        <f t="shared" si="14"/>
        <v>6066666.666666667</v>
      </c>
      <c r="BZ24" s="36">
        <f t="shared" si="14"/>
        <v>6066666.666666667</v>
      </c>
      <c r="CA24" s="36">
        <f t="shared" si="14"/>
        <v>6066666.666666667</v>
      </c>
      <c r="CB24" s="36">
        <f t="shared" si="14"/>
        <v>6066666.666666667</v>
      </c>
      <c r="CC24" s="36">
        <f t="shared" si="14"/>
        <v>6066666.666666667</v>
      </c>
      <c r="CD24" s="36">
        <f t="shared" si="14"/>
        <v>6066666.666666667</v>
      </c>
      <c r="CE24" s="36">
        <f t="shared" si="14"/>
        <v>6066666.666666667</v>
      </c>
      <c r="CF24" s="36">
        <f t="shared" si="14"/>
        <v>6066666.666666667</v>
      </c>
      <c r="CG24" s="36">
        <f t="shared" si="14"/>
        <v>6066666.666666667</v>
      </c>
      <c r="CH24" s="36">
        <f t="shared" si="14"/>
        <v>6066666.666666667</v>
      </c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7"/>
      <c r="EB24" s="37"/>
      <c r="EC24" s="37"/>
      <c r="ED24" s="37"/>
    </row>
    <row r="25" spans="1:134" ht="15.75" customHeight="1" x14ac:dyDescent="0.25">
      <c r="A25" s="26">
        <v>8</v>
      </c>
      <c r="B25" s="27" t="s">
        <v>173</v>
      </c>
      <c r="C25" s="28">
        <v>36</v>
      </c>
      <c r="D25" s="28">
        <v>90</v>
      </c>
      <c r="E25" s="29">
        <v>390000000</v>
      </c>
      <c r="F25" s="30">
        <f>E25*30%</f>
        <v>117000000</v>
      </c>
      <c r="G25" s="31" t="s">
        <v>174</v>
      </c>
      <c r="H25" s="259">
        <f>SUM(I25:ED26)</f>
        <v>581100000</v>
      </c>
      <c r="I25" s="37">
        <f>F25/6</f>
        <v>19500000</v>
      </c>
      <c r="J25" s="37">
        <f t="shared" ref="J25:N25" si="15">I25</f>
        <v>19500000</v>
      </c>
      <c r="K25" s="37">
        <f t="shared" si="15"/>
        <v>19500000</v>
      </c>
      <c r="L25" s="37">
        <f t="shared" si="15"/>
        <v>19500000</v>
      </c>
      <c r="M25" s="37">
        <f t="shared" si="15"/>
        <v>19500000</v>
      </c>
      <c r="N25" s="37">
        <f t="shared" si="15"/>
        <v>19500000</v>
      </c>
      <c r="O25" s="43"/>
      <c r="P25" s="36"/>
      <c r="Q25" s="36"/>
      <c r="R25" s="36"/>
      <c r="S25" s="36"/>
      <c r="T25" s="36"/>
      <c r="U25" s="36"/>
      <c r="V25" s="41"/>
      <c r="W25" s="41"/>
      <c r="X25" s="41"/>
      <c r="Y25" s="41"/>
      <c r="Z25" s="36"/>
      <c r="AA25" s="36"/>
      <c r="AB25" s="41"/>
      <c r="AC25" s="36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</row>
    <row r="26" spans="1:134" ht="15.75" customHeight="1" x14ac:dyDescent="0.25">
      <c r="A26" s="26"/>
      <c r="B26" s="27"/>
      <c r="C26" s="28"/>
      <c r="D26" s="28"/>
      <c r="E26" s="29"/>
      <c r="F26" s="30"/>
      <c r="G26" s="29" t="s">
        <v>162</v>
      </c>
      <c r="H26" s="260"/>
      <c r="I26" s="37"/>
      <c r="J26" s="37"/>
      <c r="K26" s="36"/>
      <c r="L26" s="36"/>
      <c r="M26" s="36"/>
      <c r="N26" s="36"/>
      <c r="O26" s="37">
        <f>((E25-F25)*170%)/84</f>
        <v>5525000</v>
      </c>
      <c r="P26" s="36">
        <f t="shared" ref="P26:CT26" si="16">O26</f>
        <v>5525000</v>
      </c>
      <c r="Q26" s="36">
        <f t="shared" si="16"/>
        <v>5525000</v>
      </c>
      <c r="R26" s="36">
        <f t="shared" si="16"/>
        <v>5525000</v>
      </c>
      <c r="S26" s="36">
        <f t="shared" si="16"/>
        <v>5525000</v>
      </c>
      <c r="T26" s="36">
        <f t="shared" si="16"/>
        <v>5525000</v>
      </c>
      <c r="U26" s="36">
        <f t="shared" si="16"/>
        <v>5525000</v>
      </c>
      <c r="V26" s="36">
        <f t="shared" si="16"/>
        <v>5525000</v>
      </c>
      <c r="W26" s="36">
        <f t="shared" si="16"/>
        <v>5525000</v>
      </c>
      <c r="X26" s="36">
        <f t="shared" si="16"/>
        <v>5525000</v>
      </c>
      <c r="Y26" s="36">
        <f t="shared" si="16"/>
        <v>5525000</v>
      </c>
      <c r="Z26" s="36">
        <f t="shared" si="16"/>
        <v>5525000</v>
      </c>
      <c r="AA26" s="36">
        <f t="shared" si="16"/>
        <v>5525000</v>
      </c>
      <c r="AB26" s="36">
        <f t="shared" si="16"/>
        <v>5525000</v>
      </c>
      <c r="AC26" s="36">
        <f t="shared" si="16"/>
        <v>5525000</v>
      </c>
      <c r="AD26" s="36">
        <f t="shared" si="16"/>
        <v>5525000</v>
      </c>
      <c r="AE26" s="36">
        <f t="shared" si="16"/>
        <v>5525000</v>
      </c>
      <c r="AF26" s="36">
        <f t="shared" si="16"/>
        <v>5525000</v>
      </c>
      <c r="AG26" s="36">
        <f t="shared" si="16"/>
        <v>5525000</v>
      </c>
      <c r="AH26" s="36">
        <f t="shared" si="16"/>
        <v>5525000</v>
      </c>
      <c r="AI26" s="36">
        <f t="shared" si="16"/>
        <v>5525000</v>
      </c>
      <c r="AJ26" s="36">
        <f t="shared" si="16"/>
        <v>5525000</v>
      </c>
      <c r="AK26" s="36">
        <f t="shared" si="16"/>
        <v>5525000</v>
      </c>
      <c r="AL26" s="36">
        <f t="shared" si="16"/>
        <v>5525000</v>
      </c>
      <c r="AM26" s="36">
        <f t="shared" si="16"/>
        <v>5525000</v>
      </c>
      <c r="AN26" s="36">
        <f t="shared" si="16"/>
        <v>5525000</v>
      </c>
      <c r="AO26" s="36">
        <f t="shared" si="16"/>
        <v>5525000</v>
      </c>
      <c r="AP26" s="36">
        <f t="shared" si="16"/>
        <v>5525000</v>
      </c>
      <c r="AQ26" s="36">
        <f t="shared" si="16"/>
        <v>5525000</v>
      </c>
      <c r="AR26" s="36">
        <f t="shared" si="16"/>
        <v>5525000</v>
      </c>
      <c r="AS26" s="36">
        <f t="shared" si="16"/>
        <v>5525000</v>
      </c>
      <c r="AT26" s="36">
        <f t="shared" si="16"/>
        <v>5525000</v>
      </c>
      <c r="AU26" s="36">
        <f t="shared" si="16"/>
        <v>5525000</v>
      </c>
      <c r="AV26" s="36">
        <f t="shared" si="16"/>
        <v>5525000</v>
      </c>
      <c r="AW26" s="36">
        <f t="shared" si="16"/>
        <v>5525000</v>
      </c>
      <c r="AX26" s="36">
        <f t="shared" si="16"/>
        <v>5525000</v>
      </c>
      <c r="AY26" s="36">
        <f t="shared" si="16"/>
        <v>5525000</v>
      </c>
      <c r="AZ26" s="36">
        <f t="shared" si="16"/>
        <v>5525000</v>
      </c>
      <c r="BA26" s="36">
        <f t="shared" si="16"/>
        <v>5525000</v>
      </c>
      <c r="BB26" s="36">
        <f t="shared" si="16"/>
        <v>5525000</v>
      </c>
      <c r="BC26" s="36">
        <f t="shared" si="16"/>
        <v>5525000</v>
      </c>
      <c r="BD26" s="36">
        <f t="shared" si="16"/>
        <v>5525000</v>
      </c>
      <c r="BE26" s="36">
        <f t="shared" si="16"/>
        <v>5525000</v>
      </c>
      <c r="BF26" s="36">
        <f t="shared" si="16"/>
        <v>5525000</v>
      </c>
      <c r="BG26" s="36">
        <f t="shared" si="16"/>
        <v>5525000</v>
      </c>
      <c r="BH26" s="36">
        <f t="shared" si="16"/>
        <v>5525000</v>
      </c>
      <c r="BI26" s="36">
        <f t="shared" si="16"/>
        <v>5525000</v>
      </c>
      <c r="BJ26" s="36">
        <f t="shared" si="16"/>
        <v>5525000</v>
      </c>
      <c r="BK26" s="36">
        <f t="shared" si="16"/>
        <v>5525000</v>
      </c>
      <c r="BL26" s="36">
        <f t="shared" si="16"/>
        <v>5525000</v>
      </c>
      <c r="BM26" s="36">
        <f t="shared" si="16"/>
        <v>5525000</v>
      </c>
      <c r="BN26" s="36">
        <f t="shared" si="16"/>
        <v>5525000</v>
      </c>
      <c r="BO26" s="36">
        <f t="shared" si="16"/>
        <v>5525000</v>
      </c>
      <c r="BP26" s="36">
        <f t="shared" si="16"/>
        <v>5525000</v>
      </c>
      <c r="BQ26" s="36">
        <f t="shared" si="16"/>
        <v>5525000</v>
      </c>
      <c r="BR26" s="36">
        <f t="shared" si="16"/>
        <v>5525000</v>
      </c>
      <c r="BS26" s="36">
        <f t="shared" si="16"/>
        <v>5525000</v>
      </c>
      <c r="BT26" s="36">
        <f t="shared" si="16"/>
        <v>5525000</v>
      </c>
      <c r="BU26" s="36">
        <f t="shared" si="16"/>
        <v>5525000</v>
      </c>
      <c r="BV26" s="36">
        <f t="shared" si="16"/>
        <v>5525000</v>
      </c>
      <c r="BW26" s="36">
        <f t="shared" si="16"/>
        <v>5525000</v>
      </c>
      <c r="BX26" s="36">
        <f t="shared" si="16"/>
        <v>5525000</v>
      </c>
      <c r="BY26" s="36">
        <f t="shared" si="16"/>
        <v>5525000</v>
      </c>
      <c r="BZ26" s="36">
        <f t="shared" si="16"/>
        <v>5525000</v>
      </c>
      <c r="CA26" s="36">
        <f t="shared" si="16"/>
        <v>5525000</v>
      </c>
      <c r="CB26" s="36">
        <f t="shared" si="16"/>
        <v>5525000</v>
      </c>
      <c r="CC26" s="36">
        <f t="shared" si="16"/>
        <v>5525000</v>
      </c>
      <c r="CD26" s="36">
        <f t="shared" si="16"/>
        <v>5525000</v>
      </c>
      <c r="CE26" s="36">
        <f t="shared" si="16"/>
        <v>5525000</v>
      </c>
      <c r="CF26" s="36">
        <f t="shared" si="16"/>
        <v>5525000</v>
      </c>
      <c r="CG26" s="36">
        <f t="shared" si="16"/>
        <v>5525000</v>
      </c>
      <c r="CH26" s="36">
        <f t="shared" si="16"/>
        <v>5525000</v>
      </c>
      <c r="CI26" s="36">
        <f t="shared" si="16"/>
        <v>5525000</v>
      </c>
      <c r="CJ26" s="36">
        <f t="shared" si="16"/>
        <v>5525000</v>
      </c>
      <c r="CK26" s="36">
        <f t="shared" si="16"/>
        <v>5525000</v>
      </c>
      <c r="CL26" s="36">
        <f t="shared" si="16"/>
        <v>5525000</v>
      </c>
      <c r="CM26" s="36">
        <f t="shared" si="16"/>
        <v>5525000</v>
      </c>
      <c r="CN26" s="36">
        <f t="shared" si="16"/>
        <v>5525000</v>
      </c>
      <c r="CO26" s="36">
        <f t="shared" si="16"/>
        <v>5525000</v>
      </c>
      <c r="CP26" s="36">
        <f t="shared" si="16"/>
        <v>5525000</v>
      </c>
      <c r="CQ26" s="36">
        <f t="shared" si="16"/>
        <v>5525000</v>
      </c>
      <c r="CR26" s="36">
        <f t="shared" si="16"/>
        <v>5525000</v>
      </c>
      <c r="CS26" s="36">
        <f t="shared" si="16"/>
        <v>5525000</v>
      </c>
      <c r="CT26" s="36">
        <f t="shared" si="16"/>
        <v>5525000</v>
      </c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</row>
    <row r="27" spans="1:134" ht="15.75" customHeight="1" x14ac:dyDescent="0.25">
      <c r="A27" s="26">
        <v>9</v>
      </c>
      <c r="B27" s="27" t="s">
        <v>175</v>
      </c>
      <c r="C27" s="28">
        <v>36</v>
      </c>
      <c r="D27" s="28">
        <v>90</v>
      </c>
      <c r="E27" s="29">
        <v>390000000</v>
      </c>
      <c r="F27" s="30">
        <f>E27*30%</f>
        <v>117000000</v>
      </c>
      <c r="G27" s="31" t="s">
        <v>176</v>
      </c>
      <c r="H27" s="259">
        <f>SUM(I27:ED28)</f>
        <v>608400000</v>
      </c>
      <c r="I27" s="37">
        <f>F27/6</f>
        <v>19500000</v>
      </c>
      <c r="J27" s="37">
        <f t="shared" ref="J27:N27" si="17">I27</f>
        <v>19500000</v>
      </c>
      <c r="K27" s="37">
        <f t="shared" si="17"/>
        <v>19500000</v>
      </c>
      <c r="L27" s="37">
        <f t="shared" si="17"/>
        <v>19500000</v>
      </c>
      <c r="M27" s="37">
        <f t="shared" si="17"/>
        <v>19500000</v>
      </c>
      <c r="N27" s="37">
        <f t="shared" si="17"/>
        <v>19500000</v>
      </c>
      <c r="O27" s="43"/>
      <c r="P27" s="36"/>
      <c r="Q27" s="36"/>
      <c r="R27" s="36"/>
      <c r="S27" s="36"/>
      <c r="T27" s="36"/>
      <c r="U27" s="36"/>
      <c r="V27" s="36"/>
      <c r="W27" s="36"/>
      <c r="X27" s="40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41"/>
      <c r="AJ27" s="36"/>
      <c r="AK27" s="36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</row>
    <row r="28" spans="1:134" ht="15.75" customHeight="1" x14ac:dyDescent="0.25">
      <c r="A28" s="26"/>
      <c r="B28" s="27"/>
      <c r="C28" s="28"/>
      <c r="D28" s="28"/>
      <c r="E28" s="29"/>
      <c r="F28" s="30"/>
      <c r="G28" s="29" t="s">
        <v>162</v>
      </c>
      <c r="H28" s="260"/>
      <c r="I28" s="37"/>
      <c r="J28" s="37"/>
      <c r="K28" s="36"/>
      <c r="L28" s="36"/>
      <c r="M28" s="36"/>
      <c r="N28" s="36"/>
      <c r="O28" s="37">
        <f>((E27-F27)*180%)/(12*8)</f>
        <v>5118750</v>
      </c>
      <c r="P28" s="36">
        <f t="shared" ref="P28:DF28" si="18">O28</f>
        <v>5118750</v>
      </c>
      <c r="Q28" s="36">
        <f t="shared" si="18"/>
        <v>5118750</v>
      </c>
      <c r="R28" s="36">
        <f t="shared" si="18"/>
        <v>5118750</v>
      </c>
      <c r="S28" s="36">
        <f t="shared" si="18"/>
        <v>5118750</v>
      </c>
      <c r="T28" s="36">
        <f t="shared" si="18"/>
        <v>5118750</v>
      </c>
      <c r="U28" s="36">
        <f t="shared" si="18"/>
        <v>5118750</v>
      </c>
      <c r="V28" s="36">
        <f t="shared" si="18"/>
        <v>5118750</v>
      </c>
      <c r="W28" s="36">
        <f t="shared" si="18"/>
        <v>5118750</v>
      </c>
      <c r="X28" s="36">
        <f t="shared" si="18"/>
        <v>5118750</v>
      </c>
      <c r="Y28" s="36">
        <f t="shared" si="18"/>
        <v>5118750</v>
      </c>
      <c r="Z28" s="36">
        <f t="shared" si="18"/>
        <v>5118750</v>
      </c>
      <c r="AA28" s="36">
        <f t="shared" si="18"/>
        <v>5118750</v>
      </c>
      <c r="AB28" s="36">
        <f t="shared" si="18"/>
        <v>5118750</v>
      </c>
      <c r="AC28" s="36">
        <f t="shared" si="18"/>
        <v>5118750</v>
      </c>
      <c r="AD28" s="36">
        <f t="shared" si="18"/>
        <v>5118750</v>
      </c>
      <c r="AE28" s="36">
        <f t="shared" si="18"/>
        <v>5118750</v>
      </c>
      <c r="AF28" s="36">
        <f t="shared" si="18"/>
        <v>5118750</v>
      </c>
      <c r="AG28" s="36">
        <f t="shared" si="18"/>
        <v>5118750</v>
      </c>
      <c r="AH28" s="36">
        <f t="shared" si="18"/>
        <v>5118750</v>
      </c>
      <c r="AI28" s="36">
        <f t="shared" si="18"/>
        <v>5118750</v>
      </c>
      <c r="AJ28" s="36">
        <f t="shared" si="18"/>
        <v>5118750</v>
      </c>
      <c r="AK28" s="36">
        <f t="shared" si="18"/>
        <v>5118750</v>
      </c>
      <c r="AL28" s="36">
        <f t="shared" si="18"/>
        <v>5118750</v>
      </c>
      <c r="AM28" s="36">
        <f t="shared" si="18"/>
        <v>5118750</v>
      </c>
      <c r="AN28" s="36">
        <f t="shared" si="18"/>
        <v>5118750</v>
      </c>
      <c r="AO28" s="36">
        <f t="shared" si="18"/>
        <v>5118750</v>
      </c>
      <c r="AP28" s="36">
        <f t="shared" si="18"/>
        <v>5118750</v>
      </c>
      <c r="AQ28" s="36">
        <f t="shared" si="18"/>
        <v>5118750</v>
      </c>
      <c r="AR28" s="36">
        <f t="shared" si="18"/>
        <v>5118750</v>
      </c>
      <c r="AS28" s="36">
        <f t="shared" si="18"/>
        <v>5118750</v>
      </c>
      <c r="AT28" s="36">
        <f t="shared" si="18"/>
        <v>5118750</v>
      </c>
      <c r="AU28" s="36">
        <f t="shared" si="18"/>
        <v>5118750</v>
      </c>
      <c r="AV28" s="36">
        <f t="shared" si="18"/>
        <v>5118750</v>
      </c>
      <c r="AW28" s="36">
        <f t="shared" si="18"/>
        <v>5118750</v>
      </c>
      <c r="AX28" s="36">
        <f t="shared" si="18"/>
        <v>5118750</v>
      </c>
      <c r="AY28" s="36">
        <f t="shared" si="18"/>
        <v>5118750</v>
      </c>
      <c r="AZ28" s="36">
        <f t="shared" si="18"/>
        <v>5118750</v>
      </c>
      <c r="BA28" s="36">
        <f t="shared" si="18"/>
        <v>5118750</v>
      </c>
      <c r="BB28" s="36">
        <f t="shared" si="18"/>
        <v>5118750</v>
      </c>
      <c r="BC28" s="36">
        <f t="shared" si="18"/>
        <v>5118750</v>
      </c>
      <c r="BD28" s="36">
        <f t="shared" si="18"/>
        <v>5118750</v>
      </c>
      <c r="BE28" s="36">
        <f t="shared" si="18"/>
        <v>5118750</v>
      </c>
      <c r="BF28" s="36">
        <f t="shared" si="18"/>
        <v>5118750</v>
      </c>
      <c r="BG28" s="36">
        <f t="shared" si="18"/>
        <v>5118750</v>
      </c>
      <c r="BH28" s="36">
        <f t="shared" si="18"/>
        <v>5118750</v>
      </c>
      <c r="BI28" s="36">
        <f t="shared" si="18"/>
        <v>5118750</v>
      </c>
      <c r="BJ28" s="36">
        <f t="shared" si="18"/>
        <v>5118750</v>
      </c>
      <c r="BK28" s="36">
        <f t="shared" si="18"/>
        <v>5118750</v>
      </c>
      <c r="BL28" s="36">
        <f t="shared" si="18"/>
        <v>5118750</v>
      </c>
      <c r="BM28" s="36">
        <f t="shared" si="18"/>
        <v>5118750</v>
      </c>
      <c r="BN28" s="36">
        <f t="shared" si="18"/>
        <v>5118750</v>
      </c>
      <c r="BO28" s="36">
        <f t="shared" si="18"/>
        <v>5118750</v>
      </c>
      <c r="BP28" s="36">
        <f t="shared" si="18"/>
        <v>5118750</v>
      </c>
      <c r="BQ28" s="36">
        <f t="shared" si="18"/>
        <v>5118750</v>
      </c>
      <c r="BR28" s="36">
        <f t="shared" si="18"/>
        <v>5118750</v>
      </c>
      <c r="BS28" s="36">
        <f t="shared" si="18"/>
        <v>5118750</v>
      </c>
      <c r="BT28" s="36">
        <f t="shared" si="18"/>
        <v>5118750</v>
      </c>
      <c r="BU28" s="36">
        <f t="shared" si="18"/>
        <v>5118750</v>
      </c>
      <c r="BV28" s="36">
        <f t="shared" si="18"/>
        <v>5118750</v>
      </c>
      <c r="BW28" s="36">
        <f t="shared" si="18"/>
        <v>5118750</v>
      </c>
      <c r="BX28" s="36">
        <f t="shared" si="18"/>
        <v>5118750</v>
      </c>
      <c r="BY28" s="36">
        <f t="shared" si="18"/>
        <v>5118750</v>
      </c>
      <c r="BZ28" s="36">
        <f t="shared" si="18"/>
        <v>5118750</v>
      </c>
      <c r="CA28" s="36">
        <f t="shared" si="18"/>
        <v>5118750</v>
      </c>
      <c r="CB28" s="36">
        <f t="shared" si="18"/>
        <v>5118750</v>
      </c>
      <c r="CC28" s="36">
        <f t="shared" si="18"/>
        <v>5118750</v>
      </c>
      <c r="CD28" s="36">
        <f t="shared" si="18"/>
        <v>5118750</v>
      </c>
      <c r="CE28" s="36">
        <f t="shared" si="18"/>
        <v>5118750</v>
      </c>
      <c r="CF28" s="36">
        <f t="shared" si="18"/>
        <v>5118750</v>
      </c>
      <c r="CG28" s="36">
        <f t="shared" si="18"/>
        <v>5118750</v>
      </c>
      <c r="CH28" s="36">
        <f t="shared" si="18"/>
        <v>5118750</v>
      </c>
      <c r="CI28" s="36">
        <f t="shared" si="18"/>
        <v>5118750</v>
      </c>
      <c r="CJ28" s="36">
        <f t="shared" si="18"/>
        <v>5118750</v>
      </c>
      <c r="CK28" s="36">
        <f t="shared" si="18"/>
        <v>5118750</v>
      </c>
      <c r="CL28" s="36">
        <f t="shared" si="18"/>
        <v>5118750</v>
      </c>
      <c r="CM28" s="36">
        <f t="shared" si="18"/>
        <v>5118750</v>
      </c>
      <c r="CN28" s="36">
        <f t="shared" si="18"/>
        <v>5118750</v>
      </c>
      <c r="CO28" s="36">
        <f t="shared" si="18"/>
        <v>5118750</v>
      </c>
      <c r="CP28" s="36">
        <f t="shared" si="18"/>
        <v>5118750</v>
      </c>
      <c r="CQ28" s="36">
        <f t="shared" si="18"/>
        <v>5118750</v>
      </c>
      <c r="CR28" s="36">
        <f t="shared" si="18"/>
        <v>5118750</v>
      </c>
      <c r="CS28" s="36">
        <f t="shared" si="18"/>
        <v>5118750</v>
      </c>
      <c r="CT28" s="36">
        <f t="shared" si="18"/>
        <v>5118750</v>
      </c>
      <c r="CU28" s="36">
        <f t="shared" si="18"/>
        <v>5118750</v>
      </c>
      <c r="CV28" s="36">
        <f t="shared" si="18"/>
        <v>5118750</v>
      </c>
      <c r="CW28" s="36">
        <f t="shared" si="18"/>
        <v>5118750</v>
      </c>
      <c r="CX28" s="36">
        <f t="shared" si="18"/>
        <v>5118750</v>
      </c>
      <c r="CY28" s="36">
        <f t="shared" si="18"/>
        <v>5118750</v>
      </c>
      <c r="CZ28" s="36">
        <f t="shared" si="18"/>
        <v>5118750</v>
      </c>
      <c r="DA28" s="36">
        <f t="shared" si="18"/>
        <v>5118750</v>
      </c>
      <c r="DB28" s="36">
        <f t="shared" si="18"/>
        <v>5118750</v>
      </c>
      <c r="DC28" s="36">
        <f t="shared" si="18"/>
        <v>5118750</v>
      </c>
      <c r="DD28" s="36">
        <f t="shared" si="18"/>
        <v>5118750</v>
      </c>
      <c r="DE28" s="36">
        <f t="shared" si="18"/>
        <v>5118750</v>
      </c>
      <c r="DF28" s="36">
        <f t="shared" si="18"/>
        <v>5118750</v>
      </c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7"/>
      <c r="EC28" s="37"/>
      <c r="ED28" s="37"/>
    </row>
    <row r="29" spans="1:134" ht="15.75" customHeight="1" x14ac:dyDescent="0.25">
      <c r="A29" s="26">
        <v>10</v>
      </c>
      <c r="B29" s="27" t="s">
        <v>177</v>
      </c>
      <c r="C29" s="28">
        <v>36</v>
      </c>
      <c r="D29" s="28">
        <v>90</v>
      </c>
      <c r="E29" s="29">
        <v>390000000</v>
      </c>
      <c r="F29" s="30">
        <f>E29*30%</f>
        <v>117000000</v>
      </c>
      <c r="G29" s="31" t="s">
        <v>178</v>
      </c>
      <c r="H29" s="259">
        <f>SUM(I29:ED30)</f>
        <v>635700000.00000131</v>
      </c>
      <c r="I29" s="37">
        <f>F29/6</f>
        <v>19500000</v>
      </c>
      <c r="J29" s="37">
        <f t="shared" ref="J29:N29" si="19">I29</f>
        <v>19500000</v>
      </c>
      <c r="K29" s="37">
        <f t="shared" si="19"/>
        <v>19500000</v>
      </c>
      <c r="L29" s="37">
        <f t="shared" si="19"/>
        <v>19500000</v>
      </c>
      <c r="M29" s="37">
        <f t="shared" si="19"/>
        <v>19500000</v>
      </c>
      <c r="N29" s="37">
        <f t="shared" si="19"/>
        <v>19500000</v>
      </c>
      <c r="O29" s="43"/>
      <c r="P29" s="36"/>
      <c r="Q29" s="36"/>
      <c r="R29" s="36"/>
      <c r="S29" s="36"/>
      <c r="T29" s="36"/>
      <c r="U29" s="40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41"/>
      <c r="AG29" s="36"/>
      <c r="AH29" s="36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</row>
    <row r="30" spans="1:134" ht="15.75" customHeight="1" x14ac:dyDescent="0.25">
      <c r="A30" s="26"/>
      <c r="B30" s="27"/>
      <c r="C30" s="28"/>
      <c r="D30" s="28"/>
      <c r="E30" s="29"/>
      <c r="F30" s="30"/>
      <c r="G30" s="29" t="s">
        <v>162</v>
      </c>
      <c r="H30" s="260"/>
      <c r="I30" s="37"/>
      <c r="J30" s="37"/>
      <c r="K30" s="36"/>
      <c r="L30" s="36"/>
      <c r="M30" s="36"/>
      <c r="N30" s="36"/>
      <c r="O30" s="37">
        <f>((E29-F29)*190%)/(12*9)</f>
        <v>4802777.777777778</v>
      </c>
      <c r="P30" s="36">
        <f t="shared" ref="P30:DR30" si="20">O30</f>
        <v>4802777.777777778</v>
      </c>
      <c r="Q30" s="36">
        <f t="shared" si="20"/>
        <v>4802777.777777778</v>
      </c>
      <c r="R30" s="36">
        <f t="shared" si="20"/>
        <v>4802777.777777778</v>
      </c>
      <c r="S30" s="36">
        <f t="shared" si="20"/>
        <v>4802777.777777778</v>
      </c>
      <c r="T30" s="36">
        <f t="shared" si="20"/>
        <v>4802777.777777778</v>
      </c>
      <c r="U30" s="36">
        <f t="shared" si="20"/>
        <v>4802777.777777778</v>
      </c>
      <c r="V30" s="36">
        <f t="shared" si="20"/>
        <v>4802777.777777778</v>
      </c>
      <c r="W30" s="36">
        <f t="shared" si="20"/>
        <v>4802777.777777778</v>
      </c>
      <c r="X30" s="36">
        <f t="shared" si="20"/>
        <v>4802777.777777778</v>
      </c>
      <c r="Y30" s="36">
        <f t="shared" si="20"/>
        <v>4802777.777777778</v>
      </c>
      <c r="Z30" s="36">
        <f t="shared" si="20"/>
        <v>4802777.777777778</v>
      </c>
      <c r="AA30" s="36">
        <f t="shared" si="20"/>
        <v>4802777.777777778</v>
      </c>
      <c r="AB30" s="36">
        <f t="shared" si="20"/>
        <v>4802777.777777778</v>
      </c>
      <c r="AC30" s="36">
        <f t="shared" si="20"/>
        <v>4802777.777777778</v>
      </c>
      <c r="AD30" s="36">
        <f t="shared" si="20"/>
        <v>4802777.777777778</v>
      </c>
      <c r="AE30" s="36">
        <f t="shared" si="20"/>
        <v>4802777.777777778</v>
      </c>
      <c r="AF30" s="36">
        <f t="shared" si="20"/>
        <v>4802777.777777778</v>
      </c>
      <c r="AG30" s="36">
        <f t="shared" si="20"/>
        <v>4802777.777777778</v>
      </c>
      <c r="AH30" s="36">
        <f t="shared" si="20"/>
        <v>4802777.777777778</v>
      </c>
      <c r="AI30" s="36">
        <f t="shared" si="20"/>
        <v>4802777.777777778</v>
      </c>
      <c r="AJ30" s="36">
        <f t="shared" si="20"/>
        <v>4802777.777777778</v>
      </c>
      <c r="AK30" s="36">
        <f t="shared" si="20"/>
        <v>4802777.777777778</v>
      </c>
      <c r="AL30" s="36">
        <f t="shared" si="20"/>
        <v>4802777.777777778</v>
      </c>
      <c r="AM30" s="36">
        <f t="shared" si="20"/>
        <v>4802777.777777778</v>
      </c>
      <c r="AN30" s="36">
        <f t="shared" si="20"/>
        <v>4802777.777777778</v>
      </c>
      <c r="AO30" s="36">
        <f t="shared" si="20"/>
        <v>4802777.777777778</v>
      </c>
      <c r="AP30" s="36">
        <f t="shared" si="20"/>
        <v>4802777.777777778</v>
      </c>
      <c r="AQ30" s="36">
        <f t="shared" si="20"/>
        <v>4802777.777777778</v>
      </c>
      <c r="AR30" s="36">
        <f t="shared" si="20"/>
        <v>4802777.777777778</v>
      </c>
      <c r="AS30" s="36">
        <f t="shared" si="20"/>
        <v>4802777.777777778</v>
      </c>
      <c r="AT30" s="36">
        <f t="shared" si="20"/>
        <v>4802777.777777778</v>
      </c>
      <c r="AU30" s="36">
        <f t="shared" si="20"/>
        <v>4802777.777777778</v>
      </c>
      <c r="AV30" s="36">
        <f t="shared" si="20"/>
        <v>4802777.777777778</v>
      </c>
      <c r="AW30" s="36">
        <f t="shared" si="20"/>
        <v>4802777.777777778</v>
      </c>
      <c r="AX30" s="36">
        <f t="shared" si="20"/>
        <v>4802777.777777778</v>
      </c>
      <c r="AY30" s="36">
        <f t="shared" si="20"/>
        <v>4802777.777777778</v>
      </c>
      <c r="AZ30" s="36">
        <f t="shared" si="20"/>
        <v>4802777.777777778</v>
      </c>
      <c r="BA30" s="36">
        <f t="shared" si="20"/>
        <v>4802777.777777778</v>
      </c>
      <c r="BB30" s="36">
        <f t="shared" si="20"/>
        <v>4802777.777777778</v>
      </c>
      <c r="BC30" s="36">
        <f t="shared" si="20"/>
        <v>4802777.777777778</v>
      </c>
      <c r="BD30" s="36">
        <f t="shared" si="20"/>
        <v>4802777.777777778</v>
      </c>
      <c r="BE30" s="36">
        <f t="shared" si="20"/>
        <v>4802777.777777778</v>
      </c>
      <c r="BF30" s="36">
        <f t="shared" si="20"/>
        <v>4802777.777777778</v>
      </c>
      <c r="BG30" s="36">
        <f t="shared" si="20"/>
        <v>4802777.777777778</v>
      </c>
      <c r="BH30" s="36">
        <f t="shared" si="20"/>
        <v>4802777.777777778</v>
      </c>
      <c r="BI30" s="36">
        <f t="shared" si="20"/>
        <v>4802777.777777778</v>
      </c>
      <c r="BJ30" s="36">
        <f t="shared" si="20"/>
        <v>4802777.777777778</v>
      </c>
      <c r="BK30" s="36">
        <f t="shared" si="20"/>
        <v>4802777.777777778</v>
      </c>
      <c r="BL30" s="36">
        <f t="shared" si="20"/>
        <v>4802777.777777778</v>
      </c>
      <c r="BM30" s="36">
        <f t="shared" si="20"/>
        <v>4802777.777777778</v>
      </c>
      <c r="BN30" s="36">
        <f t="shared" si="20"/>
        <v>4802777.777777778</v>
      </c>
      <c r="BO30" s="36">
        <f t="shared" si="20"/>
        <v>4802777.777777778</v>
      </c>
      <c r="BP30" s="36">
        <f t="shared" si="20"/>
        <v>4802777.777777778</v>
      </c>
      <c r="BQ30" s="36">
        <f t="shared" si="20"/>
        <v>4802777.777777778</v>
      </c>
      <c r="BR30" s="36">
        <f t="shared" si="20"/>
        <v>4802777.777777778</v>
      </c>
      <c r="BS30" s="36">
        <f t="shared" si="20"/>
        <v>4802777.777777778</v>
      </c>
      <c r="BT30" s="36">
        <f t="shared" si="20"/>
        <v>4802777.777777778</v>
      </c>
      <c r="BU30" s="36">
        <f t="shared" si="20"/>
        <v>4802777.777777778</v>
      </c>
      <c r="BV30" s="36">
        <f t="shared" si="20"/>
        <v>4802777.777777778</v>
      </c>
      <c r="BW30" s="36">
        <f t="shared" si="20"/>
        <v>4802777.777777778</v>
      </c>
      <c r="BX30" s="36">
        <f t="shared" si="20"/>
        <v>4802777.777777778</v>
      </c>
      <c r="BY30" s="36">
        <f t="shared" si="20"/>
        <v>4802777.777777778</v>
      </c>
      <c r="BZ30" s="36">
        <f t="shared" si="20"/>
        <v>4802777.777777778</v>
      </c>
      <c r="CA30" s="36">
        <f t="shared" si="20"/>
        <v>4802777.777777778</v>
      </c>
      <c r="CB30" s="36">
        <f t="shared" si="20"/>
        <v>4802777.777777778</v>
      </c>
      <c r="CC30" s="36">
        <f t="shared" si="20"/>
        <v>4802777.777777778</v>
      </c>
      <c r="CD30" s="36">
        <f t="shared" si="20"/>
        <v>4802777.777777778</v>
      </c>
      <c r="CE30" s="36">
        <f t="shared" si="20"/>
        <v>4802777.777777778</v>
      </c>
      <c r="CF30" s="36">
        <f t="shared" si="20"/>
        <v>4802777.777777778</v>
      </c>
      <c r="CG30" s="36">
        <f t="shared" si="20"/>
        <v>4802777.777777778</v>
      </c>
      <c r="CH30" s="36">
        <f t="shared" si="20"/>
        <v>4802777.777777778</v>
      </c>
      <c r="CI30" s="36">
        <f t="shared" si="20"/>
        <v>4802777.777777778</v>
      </c>
      <c r="CJ30" s="36">
        <f t="shared" si="20"/>
        <v>4802777.777777778</v>
      </c>
      <c r="CK30" s="36">
        <f t="shared" si="20"/>
        <v>4802777.777777778</v>
      </c>
      <c r="CL30" s="36">
        <f t="shared" si="20"/>
        <v>4802777.777777778</v>
      </c>
      <c r="CM30" s="36">
        <f t="shared" si="20"/>
        <v>4802777.777777778</v>
      </c>
      <c r="CN30" s="36">
        <f t="shared" si="20"/>
        <v>4802777.777777778</v>
      </c>
      <c r="CO30" s="36">
        <f t="shared" si="20"/>
        <v>4802777.777777778</v>
      </c>
      <c r="CP30" s="36">
        <f t="shared" si="20"/>
        <v>4802777.777777778</v>
      </c>
      <c r="CQ30" s="36">
        <f t="shared" si="20"/>
        <v>4802777.777777778</v>
      </c>
      <c r="CR30" s="36">
        <f t="shared" si="20"/>
        <v>4802777.777777778</v>
      </c>
      <c r="CS30" s="36">
        <f t="shared" si="20"/>
        <v>4802777.777777778</v>
      </c>
      <c r="CT30" s="36">
        <f t="shared" si="20"/>
        <v>4802777.777777778</v>
      </c>
      <c r="CU30" s="36">
        <f t="shared" si="20"/>
        <v>4802777.777777778</v>
      </c>
      <c r="CV30" s="36">
        <f t="shared" si="20"/>
        <v>4802777.777777778</v>
      </c>
      <c r="CW30" s="36">
        <f t="shared" si="20"/>
        <v>4802777.777777778</v>
      </c>
      <c r="CX30" s="36">
        <f t="shared" si="20"/>
        <v>4802777.777777778</v>
      </c>
      <c r="CY30" s="36">
        <f t="shared" si="20"/>
        <v>4802777.777777778</v>
      </c>
      <c r="CZ30" s="36">
        <f t="shared" si="20"/>
        <v>4802777.777777778</v>
      </c>
      <c r="DA30" s="36">
        <f t="shared" si="20"/>
        <v>4802777.777777778</v>
      </c>
      <c r="DB30" s="36">
        <f t="shared" si="20"/>
        <v>4802777.777777778</v>
      </c>
      <c r="DC30" s="36">
        <f t="shared" si="20"/>
        <v>4802777.777777778</v>
      </c>
      <c r="DD30" s="36">
        <f t="shared" si="20"/>
        <v>4802777.777777778</v>
      </c>
      <c r="DE30" s="36">
        <f t="shared" si="20"/>
        <v>4802777.777777778</v>
      </c>
      <c r="DF30" s="36">
        <f t="shared" si="20"/>
        <v>4802777.777777778</v>
      </c>
      <c r="DG30" s="36">
        <f t="shared" si="20"/>
        <v>4802777.777777778</v>
      </c>
      <c r="DH30" s="36">
        <f t="shared" si="20"/>
        <v>4802777.777777778</v>
      </c>
      <c r="DI30" s="36">
        <f t="shared" si="20"/>
        <v>4802777.777777778</v>
      </c>
      <c r="DJ30" s="36">
        <f t="shared" si="20"/>
        <v>4802777.777777778</v>
      </c>
      <c r="DK30" s="36">
        <f t="shared" si="20"/>
        <v>4802777.777777778</v>
      </c>
      <c r="DL30" s="36">
        <f t="shared" si="20"/>
        <v>4802777.777777778</v>
      </c>
      <c r="DM30" s="36">
        <f t="shared" si="20"/>
        <v>4802777.777777778</v>
      </c>
      <c r="DN30" s="36">
        <f t="shared" si="20"/>
        <v>4802777.777777778</v>
      </c>
      <c r="DO30" s="36">
        <f t="shared" si="20"/>
        <v>4802777.777777778</v>
      </c>
      <c r="DP30" s="36">
        <f t="shared" si="20"/>
        <v>4802777.777777778</v>
      </c>
      <c r="DQ30" s="36">
        <f t="shared" si="20"/>
        <v>4802777.777777778</v>
      </c>
      <c r="DR30" s="36">
        <f t="shared" si="20"/>
        <v>4802777.777777778</v>
      </c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</row>
    <row r="31" spans="1:134" ht="15.75" customHeight="1" x14ac:dyDescent="0.25">
      <c r="A31" s="26">
        <v>11</v>
      </c>
      <c r="B31" s="27" t="s">
        <v>179</v>
      </c>
      <c r="C31" s="28">
        <v>36</v>
      </c>
      <c r="D31" s="28">
        <v>90</v>
      </c>
      <c r="E31" s="29">
        <v>390000000</v>
      </c>
      <c r="F31" s="30">
        <f>E31*30%</f>
        <v>117000000</v>
      </c>
      <c r="G31" s="31" t="s">
        <v>180</v>
      </c>
      <c r="H31" s="259">
        <f>SUM(I31:ED32)</f>
        <v>663000000</v>
      </c>
      <c r="I31" s="37">
        <f>F31/6</f>
        <v>19500000</v>
      </c>
      <c r="J31" s="37">
        <f t="shared" ref="J31:N31" si="21">I31</f>
        <v>19500000</v>
      </c>
      <c r="K31" s="37">
        <f t="shared" si="21"/>
        <v>19500000</v>
      </c>
      <c r="L31" s="37">
        <f t="shared" si="21"/>
        <v>19500000</v>
      </c>
      <c r="M31" s="37">
        <f t="shared" si="21"/>
        <v>19500000</v>
      </c>
      <c r="N31" s="37">
        <f t="shared" si="21"/>
        <v>19500000</v>
      </c>
      <c r="O31" s="43"/>
      <c r="P31" s="36"/>
      <c r="Q31" s="36"/>
      <c r="R31" s="36"/>
      <c r="S31" s="36"/>
      <c r="T31" s="36"/>
      <c r="U31" s="36"/>
      <c r="V31" s="36"/>
      <c r="W31" s="41"/>
      <c r="X31" s="41"/>
      <c r="Y31" s="41"/>
      <c r="Z31" s="41"/>
      <c r="AA31" s="36"/>
      <c r="AB31" s="36"/>
      <c r="AC31" s="41"/>
      <c r="AD31" s="36"/>
      <c r="AE31" s="36"/>
      <c r="AF31" s="36"/>
      <c r="AG31" s="36"/>
      <c r="AH31" s="36"/>
      <c r="AI31" s="36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</row>
    <row r="32" spans="1:134" ht="15.75" customHeight="1" x14ac:dyDescent="0.25">
      <c r="A32" s="26"/>
      <c r="B32" s="27"/>
      <c r="C32" s="28"/>
      <c r="D32" s="28"/>
      <c r="E32" s="29"/>
      <c r="F32" s="30"/>
      <c r="G32" s="29" t="s">
        <v>162</v>
      </c>
      <c r="H32" s="260"/>
      <c r="I32" s="37"/>
      <c r="J32" s="37"/>
      <c r="K32" s="37"/>
      <c r="L32" s="36"/>
      <c r="M32" s="36"/>
      <c r="N32" s="36"/>
      <c r="O32" s="37">
        <f>((E31-F31)*200%)/(12*10)</f>
        <v>4550000</v>
      </c>
      <c r="P32" s="36">
        <f t="shared" ref="P32:ED32" si="22">O32</f>
        <v>4550000</v>
      </c>
      <c r="Q32" s="36">
        <f t="shared" si="22"/>
        <v>4550000</v>
      </c>
      <c r="R32" s="36">
        <f t="shared" si="22"/>
        <v>4550000</v>
      </c>
      <c r="S32" s="36">
        <f t="shared" si="22"/>
        <v>4550000</v>
      </c>
      <c r="T32" s="36">
        <f t="shared" si="22"/>
        <v>4550000</v>
      </c>
      <c r="U32" s="36">
        <f t="shared" si="22"/>
        <v>4550000</v>
      </c>
      <c r="V32" s="36">
        <f t="shared" si="22"/>
        <v>4550000</v>
      </c>
      <c r="W32" s="36">
        <f t="shared" si="22"/>
        <v>4550000</v>
      </c>
      <c r="X32" s="36">
        <f t="shared" si="22"/>
        <v>4550000</v>
      </c>
      <c r="Y32" s="36">
        <f t="shared" si="22"/>
        <v>4550000</v>
      </c>
      <c r="Z32" s="36">
        <f t="shared" si="22"/>
        <v>4550000</v>
      </c>
      <c r="AA32" s="36">
        <f t="shared" si="22"/>
        <v>4550000</v>
      </c>
      <c r="AB32" s="36">
        <f t="shared" si="22"/>
        <v>4550000</v>
      </c>
      <c r="AC32" s="36">
        <f t="shared" si="22"/>
        <v>4550000</v>
      </c>
      <c r="AD32" s="36">
        <f t="shared" si="22"/>
        <v>4550000</v>
      </c>
      <c r="AE32" s="36">
        <f t="shared" si="22"/>
        <v>4550000</v>
      </c>
      <c r="AF32" s="36">
        <f t="shared" si="22"/>
        <v>4550000</v>
      </c>
      <c r="AG32" s="36">
        <f t="shared" si="22"/>
        <v>4550000</v>
      </c>
      <c r="AH32" s="36">
        <f t="shared" si="22"/>
        <v>4550000</v>
      </c>
      <c r="AI32" s="36">
        <f t="shared" si="22"/>
        <v>4550000</v>
      </c>
      <c r="AJ32" s="36">
        <f t="shared" si="22"/>
        <v>4550000</v>
      </c>
      <c r="AK32" s="36">
        <f t="shared" si="22"/>
        <v>4550000</v>
      </c>
      <c r="AL32" s="36">
        <f t="shared" si="22"/>
        <v>4550000</v>
      </c>
      <c r="AM32" s="36">
        <f t="shared" si="22"/>
        <v>4550000</v>
      </c>
      <c r="AN32" s="36">
        <f t="shared" si="22"/>
        <v>4550000</v>
      </c>
      <c r="AO32" s="36">
        <f t="shared" si="22"/>
        <v>4550000</v>
      </c>
      <c r="AP32" s="36">
        <f t="shared" si="22"/>
        <v>4550000</v>
      </c>
      <c r="AQ32" s="36">
        <f t="shared" si="22"/>
        <v>4550000</v>
      </c>
      <c r="AR32" s="36">
        <f t="shared" si="22"/>
        <v>4550000</v>
      </c>
      <c r="AS32" s="36">
        <f t="shared" si="22"/>
        <v>4550000</v>
      </c>
      <c r="AT32" s="36">
        <f t="shared" si="22"/>
        <v>4550000</v>
      </c>
      <c r="AU32" s="36">
        <f t="shared" si="22"/>
        <v>4550000</v>
      </c>
      <c r="AV32" s="36">
        <f t="shared" si="22"/>
        <v>4550000</v>
      </c>
      <c r="AW32" s="36">
        <f t="shared" si="22"/>
        <v>4550000</v>
      </c>
      <c r="AX32" s="36">
        <f t="shared" si="22"/>
        <v>4550000</v>
      </c>
      <c r="AY32" s="36">
        <f t="shared" si="22"/>
        <v>4550000</v>
      </c>
      <c r="AZ32" s="36">
        <f t="shared" si="22"/>
        <v>4550000</v>
      </c>
      <c r="BA32" s="36">
        <f t="shared" si="22"/>
        <v>4550000</v>
      </c>
      <c r="BB32" s="36">
        <f t="shared" si="22"/>
        <v>4550000</v>
      </c>
      <c r="BC32" s="36">
        <f t="shared" si="22"/>
        <v>4550000</v>
      </c>
      <c r="BD32" s="36">
        <f t="shared" si="22"/>
        <v>4550000</v>
      </c>
      <c r="BE32" s="36">
        <f t="shared" si="22"/>
        <v>4550000</v>
      </c>
      <c r="BF32" s="36">
        <f t="shared" si="22"/>
        <v>4550000</v>
      </c>
      <c r="BG32" s="36">
        <f t="shared" si="22"/>
        <v>4550000</v>
      </c>
      <c r="BH32" s="36">
        <f t="shared" si="22"/>
        <v>4550000</v>
      </c>
      <c r="BI32" s="36">
        <f t="shared" si="22"/>
        <v>4550000</v>
      </c>
      <c r="BJ32" s="36">
        <f t="shared" si="22"/>
        <v>4550000</v>
      </c>
      <c r="BK32" s="36">
        <f t="shared" si="22"/>
        <v>4550000</v>
      </c>
      <c r="BL32" s="36">
        <f t="shared" si="22"/>
        <v>4550000</v>
      </c>
      <c r="BM32" s="36">
        <f t="shared" si="22"/>
        <v>4550000</v>
      </c>
      <c r="BN32" s="36">
        <f t="shared" si="22"/>
        <v>4550000</v>
      </c>
      <c r="BO32" s="36">
        <f t="shared" si="22"/>
        <v>4550000</v>
      </c>
      <c r="BP32" s="36">
        <f t="shared" si="22"/>
        <v>4550000</v>
      </c>
      <c r="BQ32" s="36">
        <f t="shared" si="22"/>
        <v>4550000</v>
      </c>
      <c r="BR32" s="36">
        <f t="shared" si="22"/>
        <v>4550000</v>
      </c>
      <c r="BS32" s="36">
        <f t="shared" si="22"/>
        <v>4550000</v>
      </c>
      <c r="BT32" s="36">
        <f t="shared" si="22"/>
        <v>4550000</v>
      </c>
      <c r="BU32" s="36">
        <f t="shared" si="22"/>
        <v>4550000</v>
      </c>
      <c r="BV32" s="36">
        <f t="shared" si="22"/>
        <v>4550000</v>
      </c>
      <c r="BW32" s="36">
        <f t="shared" si="22"/>
        <v>4550000</v>
      </c>
      <c r="BX32" s="36">
        <f t="shared" si="22"/>
        <v>4550000</v>
      </c>
      <c r="BY32" s="36">
        <f t="shared" si="22"/>
        <v>4550000</v>
      </c>
      <c r="BZ32" s="36">
        <f t="shared" si="22"/>
        <v>4550000</v>
      </c>
      <c r="CA32" s="36">
        <f t="shared" si="22"/>
        <v>4550000</v>
      </c>
      <c r="CB32" s="36">
        <f t="shared" si="22"/>
        <v>4550000</v>
      </c>
      <c r="CC32" s="36">
        <f t="shared" si="22"/>
        <v>4550000</v>
      </c>
      <c r="CD32" s="36">
        <f t="shared" si="22"/>
        <v>4550000</v>
      </c>
      <c r="CE32" s="36">
        <f t="shared" si="22"/>
        <v>4550000</v>
      </c>
      <c r="CF32" s="36">
        <f t="shared" si="22"/>
        <v>4550000</v>
      </c>
      <c r="CG32" s="36">
        <f t="shared" si="22"/>
        <v>4550000</v>
      </c>
      <c r="CH32" s="36">
        <f t="shared" si="22"/>
        <v>4550000</v>
      </c>
      <c r="CI32" s="36">
        <f t="shared" si="22"/>
        <v>4550000</v>
      </c>
      <c r="CJ32" s="36">
        <f t="shared" si="22"/>
        <v>4550000</v>
      </c>
      <c r="CK32" s="36">
        <f t="shared" si="22"/>
        <v>4550000</v>
      </c>
      <c r="CL32" s="36">
        <f t="shared" si="22"/>
        <v>4550000</v>
      </c>
      <c r="CM32" s="36">
        <f t="shared" si="22"/>
        <v>4550000</v>
      </c>
      <c r="CN32" s="36">
        <f t="shared" si="22"/>
        <v>4550000</v>
      </c>
      <c r="CO32" s="36">
        <f t="shared" si="22"/>
        <v>4550000</v>
      </c>
      <c r="CP32" s="36">
        <f t="shared" si="22"/>
        <v>4550000</v>
      </c>
      <c r="CQ32" s="36">
        <f t="shared" si="22"/>
        <v>4550000</v>
      </c>
      <c r="CR32" s="36">
        <f t="shared" si="22"/>
        <v>4550000</v>
      </c>
      <c r="CS32" s="36">
        <f t="shared" si="22"/>
        <v>4550000</v>
      </c>
      <c r="CT32" s="36">
        <f t="shared" si="22"/>
        <v>4550000</v>
      </c>
      <c r="CU32" s="36">
        <f t="shared" si="22"/>
        <v>4550000</v>
      </c>
      <c r="CV32" s="36">
        <f t="shared" si="22"/>
        <v>4550000</v>
      </c>
      <c r="CW32" s="36">
        <f t="shared" si="22"/>
        <v>4550000</v>
      </c>
      <c r="CX32" s="36">
        <f t="shared" si="22"/>
        <v>4550000</v>
      </c>
      <c r="CY32" s="36">
        <f t="shared" si="22"/>
        <v>4550000</v>
      </c>
      <c r="CZ32" s="36">
        <f t="shared" si="22"/>
        <v>4550000</v>
      </c>
      <c r="DA32" s="36">
        <f t="shared" si="22"/>
        <v>4550000</v>
      </c>
      <c r="DB32" s="36">
        <f t="shared" si="22"/>
        <v>4550000</v>
      </c>
      <c r="DC32" s="36">
        <f t="shared" si="22"/>
        <v>4550000</v>
      </c>
      <c r="DD32" s="36">
        <f t="shared" si="22"/>
        <v>4550000</v>
      </c>
      <c r="DE32" s="36">
        <f t="shared" si="22"/>
        <v>4550000</v>
      </c>
      <c r="DF32" s="36">
        <f t="shared" si="22"/>
        <v>4550000</v>
      </c>
      <c r="DG32" s="36">
        <f t="shared" si="22"/>
        <v>4550000</v>
      </c>
      <c r="DH32" s="36">
        <f t="shared" si="22"/>
        <v>4550000</v>
      </c>
      <c r="DI32" s="36">
        <f t="shared" si="22"/>
        <v>4550000</v>
      </c>
      <c r="DJ32" s="36">
        <f t="shared" si="22"/>
        <v>4550000</v>
      </c>
      <c r="DK32" s="36">
        <f t="shared" si="22"/>
        <v>4550000</v>
      </c>
      <c r="DL32" s="36">
        <f t="shared" si="22"/>
        <v>4550000</v>
      </c>
      <c r="DM32" s="36">
        <f t="shared" si="22"/>
        <v>4550000</v>
      </c>
      <c r="DN32" s="36">
        <f t="shared" si="22"/>
        <v>4550000</v>
      </c>
      <c r="DO32" s="36">
        <f t="shared" si="22"/>
        <v>4550000</v>
      </c>
      <c r="DP32" s="36">
        <f t="shared" si="22"/>
        <v>4550000</v>
      </c>
      <c r="DQ32" s="36">
        <f t="shared" si="22"/>
        <v>4550000</v>
      </c>
      <c r="DR32" s="36">
        <f t="shared" si="22"/>
        <v>4550000</v>
      </c>
      <c r="DS32" s="36">
        <f t="shared" si="22"/>
        <v>4550000</v>
      </c>
      <c r="DT32" s="36">
        <f t="shared" si="22"/>
        <v>4550000</v>
      </c>
      <c r="DU32" s="36">
        <f t="shared" si="22"/>
        <v>4550000</v>
      </c>
      <c r="DV32" s="36">
        <f t="shared" si="22"/>
        <v>4550000</v>
      </c>
      <c r="DW32" s="36">
        <f t="shared" si="22"/>
        <v>4550000</v>
      </c>
      <c r="DX32" s="36">
        <f t="shared" si="22"/>
        <v>4550000</v>
      </c>
      <c r="DY32" s="36">
        <f t="shared" si="22"/>
        <v>4550000</v>
      </c>
      <c r="DZ32" s="36">
        <f t="shared" si="22"/>
        <v>4550000</v>
      </c>
      <c r="EA32" s="36">
        <f t="shared" si="22"/>
        <v>4550000</v>
      </c>
      <c r="EB32" s="36">
        <f t="shared" si="22"/>
        <v>4550000</v>
      </c>
      <c r="EC32" s="36">
        <f t="shared" si="22"/>
        <v>4550000</v>
      </c>
      <c r="ED32" s="36">
        <f t="shared" si="22"/>
        <v>4550000</v>
      </c>
    </row>
    <row r="33" spans="1:134" ht="15.75" customHeight="1" x14ac:dyDescent="0.25">
      <c r="A33" s="26">
        <v>11</v>
      </c>
      <c r="B33" s="27" t="s">
        <v>181</v>
      </c>
      <c r="C33" s="28">
        <v>36</v>
      </c>
      <c r="D33" s="28">
        <v>90</v>
      </c>
      <c r="E33" s="29">
        <v>390000000</v>
      </c>
      <c r="F33" s="30">
        <f>E33*30%</f>
        <v>117000000</v>
      </c>
      <c r="G33" s="31" t="s">
        <v>180</v>
      </c>
      <c r="H33" s="259">
        <f>SUM(I33:ED34)</f>
        <v>663000000</v>
      </c>
      <c r="I33" s="37">
        <f>F33/6</f>
        <v>19500000</v>
      </c>
      <c r="J33" s="37">
        <f t="shared" ref="J33:N33" si="23">I33</f>
        <v>19500000</v>
      </c>
      <c r="K33" s="37">
        <f t="shared" si="23"/>
        <v>19500000</v>
      </c>
      <c r="L33" s="37">
        <f t="shared" si="23"/>
        <v>19500000</v>
      </c>
      <c r="M33" s="37">
        <f t="shared" si="23"/>
        <v>19500000</v>
      </c>
      <c r="N33" s="37">
        <f t="shared" si="23"/>
        <v>19500000</v>
      </c>
      <c r="O33" s="43"/>
      <c r="P33" s="36"/>
      <c r="Q33" s="36"/>
      <c r="R33" s="36"/>
      <c r="S33" s="36"/>
      <c r="T33" s="36"/>
      <c r="U33" s="36"/>
      <c r="V33" s="36"/>
      <c r="W33" s="41"/>
      <c r="X33" s="41"/>
      <c r="Y33" s="41"/>
      <c r="Z33" s="41"/>
      <c r="AA33" s="36"/>
      <c r="AB33" s="36"/>
      <c r="AC33" s="41"/>
      <c r="AD33" s="36"/>
      <c r="AE33" s="36"/>
      <c r="AF33" s="36"/>
      <c r="AG33" s="36"/>
      <c r="AH33" s="36"/>
      <c r="AI33" s="36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</row>
    <row r="34" spans="1:134" ht="15.75" customHeight="1" x14ac:dyDescent="0.25">
      <c r="A34" s="26"/>
      <c r="B34" s="27"/>
      <c r="C34" s="28"/>
      <c r="D34" s="28"/>
      <c r="E34" s="29"/>
      <c r="F34" s="30"/>
      <c r="G34" s="29" t="s">
        <v>162</v>
      </c>
      <c r="H34" s="260"/>
      <c r="I34" s="37"/>
      <c r="J34" s="37"/>
      <c r="K34" s="37"/>
      <c r="L34" s="36"/>
      <c r="M34" s="36"/>
      <c r="N34" s="36"/>
      <c r="O34" s="37">
        <f>((E33-F33)*200%)/(12*10)</f>
        <v>4550000</v>
      </c>
      <c r="P34" s="36">
        <f t="shared" ref="P34:ED34" si="24">O34</f>
        <v>4550000</v>
      </c>
      <c r="Q34" s="36">
        <f t="shared" si="24"/>
        <v>4550000</v>
      </c>
      <c r="R34" s="36">
        <f t="shared" si="24"/>
        <v>4550000</v>
      </c>
      <c r="S34" s="36">
        <f t="shared" si="24"/>
        <v>4550000</v>
      </c>
      <c r="T34" s="36">
        <f t="shared" si="24"/>
        <v>4550000</v>
      </c>
      <c r="U34" s="36">
        <f t="shared" si="24"/>
        <v>4550000</v>
      </c>
      <c r="V34" s="36">
        <f t="shared" si="24"/>
        <v>4550000</v>
      </c>
      <c r="W34" s="36">
        <f t="shared" si="24"/>
        <v>4550000</v>
      </c>
      <c r="X34" s="36">
        <f t="shared" si="24"/>
        <v>4550000</v>
      </c>
      <c r="Y34" s="36">
        <f t="shared" si="24"/>
        <v>4550000</v>
      </c>
      <c r="Z34" s="36">
        <f t="shared" si="24"/>
        <v>4550000</v>
      </c>
      <c r="AA34" s="36">
        <f t="shared" si="24"/>
        <v>4550000</v>
      </c>
      <c r="AB34" s="36">
        <f t="shared" si="24"/>
        <v>4550000</v>
      </c>
      <c r="AC34" s="36">
        <f t="shared" si="24"/>
        <v>4550000</v>
      </c>
      <c r="AD34" s="36">
        <f t="shared" si="24"/>
        <v>4550000</v>
      </c>
      <c r="AE34" s="36">
        <f t="shared" si="24"/>
        <v>4550000</v>
      </c>
      <c r="AF34" s="36">
        <f t="shared" si="24"/>
        <v>4550000</v>
      </c>
      <c r="AG34" s="36">
        <f t="shared" si="24"/>
        <v>4550000</v>
      </c>
      <c r="AH34" s="36">
        <f t="shared" si="24"/>
        <v>4550000</v>
      </c>
      <c r="AI34" s="36">
        <f t="shared" si="24"/>
        <v>4550000</v>
      </c>
      <c r="AJ34" s="36">
        <f t="shared" si="24"/>
        <v>4550000</v>
      </c>
      <c r="AK34" s="36">
        <f t="shared" si="24"/>
        <v>4550000</v>
      </c>
      <c r="AL34" s="36">
        <f t="shared" si="24"/>
        <v>4550000</v>
      </c>
      <c r="AM34" s="36">
        <f t="shared" si="24"/>
        <v>4550000</v>
      </c>
      <c r="AN34" s="36">
        <f t="shared" si="24"/>
        <v>4550000</v>
      </c>
      <c r="AO34" s="36">
        <f t="shared" si="24"/>
        <v>4550000</v>
      </c>
      <c r="AP34" s="36">
        <f t="shared" si="24"/>
        <v>4550000</v>
      </c>
      <c r="AQ34" s="36">
        <f t="shared" si="24"/>
        <v>4550000</v>
      </c>
      <c r="AR34" s="36">
        <f t="shared" si="24"/>
        <v>4550000</v>
      </c>
      <c r="AS34" s="36">
        <f t="shared" si="24"/>
        <v>4550000</v>
      </c>
      <c r="AT34" s="36">
        <f t="shared" si="24"/>
        <v>4550000</v>
      </c>
      <c r="AU34" s="36">
        <f t="shared" si="24"/>
        <v>4550000</v>
      </c>
      <c r="AV34" s="36">
        <f t="shared" si="24"/>
        <v>4550000</v>
      </c>
      <c r="AW34" s="36">
        <f t="shared" si="24"/>
        <v>4550000</v>
      </c>
      <c r="AX34" s="36">
        <f t="shared" si="24"/>
        <v>4550000</v>
      </c>
      <c r="AY34" s="36">
        <f t="shared" si="24"/>
        <v>4550000</v>
      </c>
      <c r="AZ34" s="36">
        <f t="shared" si="24"/>
        <v>4550000</v>
      </c>
      <c r="BA34" s="36">
        <f t="shared" si="24"/>
        <v>4550000</v>
      </c>
      <c r="BB34" s="36">
        <f t="shared" si="24"/>
        <v>4550000</v>
      </c>
      <c r="BC34" s="36">
        <f t="shared" si="24"/>
        <v>4550000</v>
      </c>
      <c r="BD34" s="36">
        <f t="shared" si="24"/>
        <v>4550000</v>
      </c>
      <c r="BE34" s="36">
        <f t="shared" si="24"/>
        <v>4550000</v>
      </c>
      <c r="BF34" s="36">
        <f t="shared" si="24"/>
        <v>4550000</v>
      </c>
      <c r="BG34" s="36">
        <f t="shared" si="24"/>
        <v>4550000</v>
      </c>
      <c r="BH34" s="36">
        <f t="shared" si="24"/>
        <v>4550000</v>
      </c>
      <c r="BI34" s="36">
        <f t="shared" si="24"/>
        <v>4550000</v>
      </c>
      <c r="BJ34" s="36">
        <f t="shared" si="24"/>
        <v>4550000</v>
      </c>
      <c r="BK34" s="36">
        <f t="shared" si="24"/>
        <v>4550000</v>
      </c>
      <c r="BL34" s="36">
        <f t="shared" si="24"/>
        <v>4550000</v>
      </c>
      <c r="BM34" s="36">
        <f t="shared" si="24"/>
        <v>4550000</v>
      </c>
      <c r="BN34" s="36">
        <f t="shared" si="24"/>
        <v>4550000</v>
      </c>
      <c r="BO34" s="36">
        <f t="shared" si="24"/>
        <v>4550000</v>
      </c>
      <c r="BP34" s="36">
        <f t="shared" si="24"/>
        <v>4550000</v>
      </c>
      <c r="BQ34" s="36">
        <f t="shared" si="24"/>
        <v>4550000</v>
      </c>
      <c r="BR34" s="36">
        <f t="shared" si="24"/>
        <v>4550000</v>
      </c>
      <c r="BS34" s="36">
        <f t="shared" si="24"/>
        <v>4550000</v>
      </c>
      <c r="BT34" s="36">
        <f t="shared" si="24"/>
        <v>4550000</v>
      </c>
      <c r="BU34" s="36">
        <f t="shared" si="24"/>
        <v>4550000</v>
      </c>
      <c r="BV34" s="36">
        <f t="shared" si="24"/>
        <v>4550000</v>
      </c>
      <c r="BW34" s="36">
        <f t="shared" si="24"/>
        <v>4550000</v>
      </c>
      <c r="BX34" s="36">
        <f t="shared" si="24"/>
        <v>4550000</v>
      </c>
      <c r="BY34" s="36">
        <f t="shared" si="24"/>
        <v>4550000</v>
      </c>
      <c r="BZ34" s="36">
        <f t="shared" si="24"/>
        <v>4550000</v>
      </c>
      <c r="CA34" s="36">
        <f t="shared" si="24"/>
        <v>4550000</v>
      </c>
      <c r="CB34" s="36">
        <f t="shared" si="24"/>
        <v>4550000</v>
      </c>
      <c r="CC34" s="36">
        <f t="shared" si="24"/>
        <v>4550000</v>
      </c>
      <c r="CD34" s="36">
        <f t="shared" si="24"/>
        <v>4550000</v>
      </c>
      <c r="CE34" s="36">
        <f t="shared" si="24"/>
        <v>4550000</v>
      </c>
      <c r="CF34" s="36">
        <f t="shared" si="24"/>
        <v>4550000</v>
      </c>
      <c r="CG34" s="36">
        <f t="shared" si="24"/>
        <v>4550000</v>
      </c>
      <c r="CH34" s="36">
        <f t="shared" si="24"/>
        <v>4550000</v>
      </c>
      <c r="CI34" s="36">
        <f t="shared" si="24"/>
        <v>4550000</v>
      </c>
      <c r="CJ34" s="36">
        <f t="shared" si="24"/>
        <v>4550000</v>
      </c>
      <c r="CK34" s="36">
        <f t="shared" si="24"/>
        <v>4550000</v>
      </c>
      <c r="CL34" s="36">
        <f t="shared" si="24"/>
        <v>4550000</v>
      </c>
      <c r="CM34" s="36">
        <f t="shared" si="24"/>
        <v>4550000</v>
      </c>
      <c r="CN34" s="36">
        <f t="shared" si="24"/>
        <v>4550000</v>
      </c>
      <c r="CO34" s="36">
        <f t="shared" si="24"/>
        <v>4550000</v>
      </c>
      <c r="CP34" s="36">
        <f t="shared" si="24"/>
        <v>4550000</v>
      </c>
      <c r="CQ34" s="36">
        <f t="shared" si="24"/>
        <v>4550000</v>
      </c>
      <c r="CR34" s="36">
        <f t="shared" si="24"/>
        <v>4550000</v>
      </c>
      <c r="CS34" s="36">
        <f t="shared" si="24"/>
        <v>4550000</v>
      </c>
      <c r="CT34" s="36">
        <f t="shared" si="24"/>
        <v>4550000</v>
      </c>
      <c r="CU34" s="36">
        <f t="shared" si="24"/>
        <v>4550000</v>
      </c>
      <c r="CV34" s="36">
        <f t="shared" si="24"/>
        <v>4550000</v>
      </c>
      <c r="CW34" s="36">
        <f t="shared" si="24"/>
        <v>4550000</v>
      </c>
      <c r="CX34" s="36">
        <f t="shared" si="24"/>
        <v>4550000</v>
      </c>
      <c r="CY34" s="36">
        <f t="shared" si="24"/>
        <v>4550000</v>
      </c>
      <c r="CZ34" s="36">
        <f t="shared" si="24"/>
        <v>4550000</v>
      </c>
      <c r="DA34" s="36">
        <f t="shared" si="24"/>
        <v>4550000</v>
      </c>
      <c r="DB34" s="36">
        <f t="shared" si="24"/>
        <v>4550000</v>
      </c>
      <c r="DC34" s="36">
        <f t="shared" si="24"/>
        <v>4550000</v>
      </c>
      <c r="DD34" s="36">
        <f t="shared" si="24"/>
        <v>4550000</v>
      </c>
      <c r="DE34" s="36">
        <f t="shared" si="24"/>
        <v>4550000</v>
      </c>
      <c r="DF34" s="36">
        <f t="shared" si="24"/>
        <v>4550000</v>
      </c>
      <c r="DG34" s="36">
        <f t="shared" si="24"/>
        <v>4550000</v>
      </c>
      <c r="DH34" s="36">
        <f t="shared" si="24"/>
        <v>4550000</v>
      </c>
      <c r="DI34" s="36">
        <f t="shared" si="24"/>
        <v>4550000</v>
      </c>
      <c r="DJ34" s="36">
        <f t="shared" si="24"/>
        <v>4550000</v>
      </c>
      <c r="DK34" s="36">
        <f t="shared" si="24"/>
        <v>4550000</v>
      </c>
      <c r="DL34" s="36">
        <f t="shared" si="24"/>
        <v>4550000</v>
      </c>
      <c r="DM34" s="36">
        <f t="shared" si="24"/>
        <v>4550000</v>
      </c>
      <c r="DN34" s="36">
        <f t="shared" si="24"/>
        <v>4550000</v>
      </c>
      <c r="DO34" s="36">
        <f t="shared" si="24"/>
        <v>4550000</v>
      </c>
      <c r="DP34" s="36">
        <f t="shared" si="24"/>
        <v>4550000</v>
      </c>
      <c r="DQ34" s="36">
        <f t="shared" si="24"/>
        <v>4550000</v>
      </c>
      <c r="DR34" s="36">
        <f t="shared" si="24"/>
        <v>4550000</v>
      </c>
      <c r="DS34" s="36">
        <f t="shared" si="24"/>
        <v>4550000</v>
      </c>
      <c r="DT34" s="36">
        <f t="shared" si="24"/>
        <v>4550000</v>
      </c>
      <c r="DU34" s="36">
        <f t="shared" si="24"/>
        <v>4550000</v>
      </c>
      <c r="DV34" s="36">
        <f t="shared" si="24"/>
        <v>4550000</v>
      </c>
      <c r="DW34" s="36">
        <f t="shared" si="24"/>
        <v>4550000</v>
      </c>
      <c r="DX34" s="36">
        <f t="shared" si="24"/>
        <v>4550000</v>
      </c>
      <c r="DY34" s="36">
        <f t="shared" si="24"/>
        <v>4550000</v>
      </c>
      <c r="DZ34" s="36">
        <f t="shared" si="24"/>
        <v>4550000</v>
      </c>
      <c r="EA34" s="36">
        <f t="shared" si="24"/>
        <v>4550000</v>
      </c>
      <c r="EB34" s="36">
        <f t="shared" si="24"/>
        <v>4550000</v>
      </c>
      <c r="EC34" s="36">
        <f t="shared" si="24"/>
        <v>4550000</v>
      </c>
      <c r="ED34" s="36">
        <f t="shared" si="24"/>
        <v>4550000</v>
      </c>
    </row>
    <row r="35" spans="1:134" ht="15.75" customHeight="1" x14ac:dyDescent="0.25">
      <c r="A35" s="26">
        <v>11</v>
      </c>
      <c r="B35" s="27" t="s">
        <v>181</v>
      </c>
      <c r="C35" s="28">
        <v>36</v>
      </c>
      <c r="D35" s="28">
        <v>90</v>
      </c>
      <c r="E35" s="29">
        <v>390000000</v>
      </c>
      <c r="F35" s="30">
        <f>E35*30%</f>
        <v>117000000</v>
      </c>
      <c r="G35" s="31" t="s">
        <v>180</v>
      </c>
      <c r="H35" s="259">
        <f>SUM(I35:ED36)</f>
        <v>663000000</v>
      </c>
      <c r="I35" s="37">
        <f>F35/6</f>
        <v>19500000</v>
      </c>
      <c r="J35" s="37">
        <f t="shared" ref="J35:N35" si="25">I35</f>
        <v>19500000</v>
      </c>
      <c r="K35" s="37">
        <f t="shared" si="25"/>
        <v>19500000</v>
      </c>
      <c r="L35" s="37">
        <f t="shared" si="25"/>
        <v>19500000</v>
      </c>
      <c r="M35" s="37">
        <f t="shared" si="25"/>
        <v>19500000</v>
      </c>
      <c r="N35" s="37">
        <f t="shared" si="25"/>
        <v>19500000</v>
      </c>
      <c r="O35" s="43"/>
      <c r="P35" s="36"/>
      <c r="Q35" s="36"/>
      <c r="R35" s="36"/>
      <c r="S35" s="36"/>
      <c r="T35" s="36"/>
      <c r="U35" s="36"/>
      <c r="V35" s="36"/>
      <c r="W35" s="41"/>
      <c r="X35" s="41"/>
      <c r="Y35" s="41"/>
      <c r="Z35" s="41"/>
      <c r="AA35" s="36"/>
      <c r="AB35" s="36"/>
      <c r="AC35" s="41"/>
      <c r="AD35" s="36"/>
      <c r="AE35" s="36"/>
      <c r="AF35" s="36"/>
      <c r="AG35" s="36"/>
      <c r="AH35" s="36"/>
      <c r="AI35" s="36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</row>
    <row r="36" spans="1:134" ht="15.75" customHeight="1" x14ac:dyDescent="0.25">
      <c r="A36" s="26"/>
      <c r="B36" s="27"/>
      <c r="C36" s="28"/>
      <c r="D36" s="28"/>
      <c r="E36" s="29"/>
      <c r="F36" s="30"/>
      <c r="G36" s="29" t="s">
        <v>162</v>
      </c>
      <c r="H36" s="260"/>
      <c r="I36" s="37"/>
      <c r="J36" s="37"/>
      <c r="K36" s="37"/>
      <c r="L36" s="36"/>
      <c r="M36" s="36"/>
      <c r="N36" s="36"/>
      <c r="O36" s="37">
        <f>((E35-F35)*200%)/(12*10)</f>
        <v>4550000</v>
      </c>
      <c r="P36" s="36">
        <f t="shared" ref="P36:ED36" si="26">O36</f>
        <v>4550000</v>
      </c>
      <c r="Q36" s="36">
        <f t="shared" si="26"/>
        <v>4550000</v>
      </c>
      <c r="R36" s="36">
        <f t="shared" si="26"/>
        <v>4550000</v>
      </c>
      <c r="S36" s="36">
        <f t="shared" si="26"/>
        <v>4550000</v>
      </c>
      <c r="T36" s="36">
        <f t="shared" si="26"/>
        <v>4550000</v>
      </c>
      <c r="U36" s="36">
        <f t="shared" si="26"/>
        <v>4550000</v>
      </c>
      <c r="V36" s="36">
        <f t="shared" si="26"/>
        <v>4550000</v>
      </c>
      <c r="W36" s="36">
        <f t="shared" si="26"/>
        <v>4550000</v>
      </c>
      <c r="X36" s="36">
        <f t="shared" si="26"/>
        <v>4550000</v>
      </c>
      <c r="Y36" s="36">
        <f t="shared" si="26"/>
        <v>4550000</v>
      </c>
      <c r="Z36" s="36">
        <f t="shared" si="26"/>
        <v>4550000</v>
      </c>
      <c r="AA36" s="36">
        <f t="shared" si="26"/>
        <v>4550000</v>
      </c>
      <c r="AB36" s="36">
        <f t="shared" si="26"/>
        <v>4550000</v>
      </c>
      <c r="AC36" s="36">
        <f t="shared" si="26"/>
        <v>4550000</v>
      </c>
      <c r="AD36" s="36">
        <f t="shared" si="26"/>
        <v>4550000</v>
      </c>
      <c r="AE36" s="36">
        <f t="shared" si="26"/>
        <v>4550000</v>
      </c>
      <c r="AF36" s="36">
        <f t="shared" si="26"/>
        <v>4550000</v>
      </c>
      <c r="AG36" s="36">
        <f t="shared" si="26"/>
        <v>4550000</v>
      </c>
      <c r="AH36" s="36">
        <f t="shared" si="26"/>
        <v>4550000</v>
      </c>
      <c r="AI36" s="36">
        <f t="shared" si="26"/>
        <v>4550000</v>
      </c>
      <c r="AJ36" s="36">
        <f t="shared" si="26"/>
        <v>4550000</v>
      </c>
      <c r="AK36" s="36">
        <f t="shared" si="26"/>
        <v>4550000</v>
      </c>
      <c r="AL36" s="36">
        <f t="shared" si="26"/>
        <v>4550000</v>
      </c>
      <c r="AM36" s="36">
        <f t="shared" si="26"/>
        <v>4550000</v>
      </c>
      <c r="AN36" s="36">
        <f t="shared" si="26"/>
        <v>4550000</v>
      </c>
      <c r="AO36" s="36">
        <f t="shared" si="26"/>
        <v>4550000</v>
      </c>
      <c r="AP36" s="36">
        <f t="shared" si="26"/>
        <v>4550000</v>
      </c>
      <c r="AQ36" s="36">
        <f t="shared" si="26"/>
        <v>4550000</v>
      </c>
      <c r="AR36" s="36">
        <f t="shared" si="26"/>
        <v>4550000</v>
      </c>
      <c r="AS36" s="36">
        <f t="shared" si="26"/>
        <v>4550000</v>
      </c>
      <c r="AT36" s="36">
        <f t="shared" si="26"/>
        <v>4550000</v>
      </c>
      <c r="AU36" s="36">
        <f t="shared" si="26"/>
        <v>4550000</v>
      </c>
      <c r="AV36" s="36">
        <f t="shared" si="26"/>
        <v>4550000</v>
      </c>
      <c r="AW36" s="36">
        <f t="shared" si="26"/>
        <v>4550000</v>
      </c>
      <c r="AX36" s="36">
        <f t="shared" si="26"/>
        <v>4550000</v>
      </c>
      <c r="AY36" s="36">
        <f t="shared" si="26"/>
        <v>4550000</v>
      </c>
      <c r="AZ36" s="36">
        <f t="shared" si="26"/>
        <v>4550000</v>
      </c>
      <c r="BA36" s="36">
        <f t="shared" si="26"/>
        <v>4550000</v>
      </c>
      <c r="BB36" s="36">
        <f t="shared" si="26"/>
        <v>4550000</v>
      </c>
      <c r="BC36" s="36">
        <f t="shared" si="26"/>
        <v>4550000</v>
      </c>
      <c r="BD36" s="36">
        <f t="shared" si="26"/>
        <v>4550000</v>
      </c>
      <c r="BE36" s="36">
        <f t="shared" si="26"/>
        <v>4550000</v>
      </c>
      <c r="BF36" s="36">
        <f t="shared" si="26"/>
        <v>4550000</v>
      </c>
      <c r="BG36" s="36">
        <f t="shared" si="26"/>
        <v>4550000</v>
      </c>
      <c r="BH36" s="36">
        <f t="shared" si="26"/>
        <v>4550000</v>
      </c>
      <c r="BI36" s="36">
        <f t="shared" si="26"/>
        <v>4550000</v>
      </c>
      <c r="BJ36" s="36">
        <f t="shared" si="26"/>
        <v>4550000</v>
      </c>
      <c r="BK36" s="36">
        <f t="shared" si="26"/>
        <v>4550000</v>
      </c>
      <c r="BL36" s="36">
        <f t="shared" si="26"/>
        <v>4550000</v>
      </c>
      <c r="BM36" s="36">
        <f t="shared" si="26"/>
        <v>4550000</v>
      </c>
      <c r="BN36" s="36">
        <f t="shared" si="26"/>
        <v>4550000</v>
      </c>
      <c r="BO36" s="36">
        <f t="shared" si="26"/>
        <v>4550000</v>
      </c>
      <c r="BP36" s="36">
        <f t="shared" si="26"/>
        <v>4550000</v>
      </c>
      <c r="BQ36" s="36">
        <f t="shared" si="26"/>
        <v>4550000</v>
      </c>
      <c r="BR36" s="36">
        <f t="shared" si="26"/>
        <v>4550000</v>
      </c>
      <c r="BS36" s="36">
        <f t="shared" si="26"/>
        <v>4550000</v>
      </c>
      <c r="BT36" s="36">
        <f t="shared" si="26"/>
        <v>4550000</v>
      </c>
      <c r="BU36" s="36">
        <f t="shared" si="26"/>
        <v>4550000</v>
      </c>
      <c r="BV36" s="36">
        <f t="shared" si="26"/>
        <v>4550000</v>
      </c>
      <c r="BW36" s="36">
        <f t="shared" si="26"/>
        <v>4550000</v>
      </c>
      <c r="BX36" s="36">
        <f t="shared" si="26"/>
        <v>4550000</v>
      </c>
      <c r="BY36" s="36">
        <f t="shared" si="26"/>
        <v>4550000</v>
      </c>
      <c r="BZ36" s="36">
        <f t="shared" si="26"/>
        <v>4550000</v>
      </c>
      <c r="CA36" s="36">
        <f t="shared" si="26"/>
        <v>4550000</v>
      </c>
      <c r="CB36" s="36">
        <f t="shared" si="26"/>
        <v>4550000</v>
      </c>
      <c r="CC36" s="36">
        <f t="shared" si="26"/>
        <v>4550000</v>
      </c>
      <c r="CD36" s="36">
        <f t="shared" si="26"/>
        <v>4550000</v>
      </c>
      <c r="CE36" s="36">
        <f t="shared" si="26"/>
        <v>4550000</v>
      </c>
      <c r="CF36" s="36">
        <f t="shared" si="26"/>
        <v>4550000</v>
      </c>
      <c r="CG36" s="36">
        <f t="shared" si="26"/>
        <v>4550000</v>
      </c>
      <c r="CH36" s="36">
        <f t="shared" si="26"/>
        <v>4550000</v>
      </c>
      <c r="CI36" s="36">
        <f t="shared" si="26"/>
        <v>4550000</v>
      </c>
      <c r="CJ36" s="36">
        <f t="shared" si="26"/>
        <v>4550000</v>
      </c>
      <c r="CK36" s="36">
        <f t="shared" si="26"/>
        <v>4550000</v>
      </c>
      <c r="CL36" s="36">
        <f t="shared" si="26"/>
        <v>4550000</v>
      </c>
      <c r="CM36" s="36">
        <f t="shared" si="26"/>
        <v>4550000</v>
      </c>
      <c r="CN36" s="36">
        <f t="shared" si="26"/>
        <v>4550000</v>
      </c>
      <c r="CO36" s="36">
        <f t="shared" si="26"/>
        <v>4550000</v>
      </c>
      <c r="CP36" s="36">
        <f t="shared" si="26"/>
        <v>4550000</v>
      </c>
      <c r="CQ36" s="36">
        <f t="shared" si="26"/>
        <v>4550000</v>
      </c>
      <c r="CR36" s="36">
        <f t="shared" si="26"/>
        <v>4550000</v>
      </c>
      <c r="CS36" s="36">
        <f t="shared" si="26"/>
        <v>4550000</v>
      </c>
      <c r="CT36" s="36">
        <f t="shared" si="26"/>
        <v>4550000</v>
      </c>
      <c r="CU36" s="36">
        <f t="shared" si="26"/>
        <v>4550000</v>
      </c>
      <c r="CV36" s="36">
        <f t="shared" si="26"/>
        <v>4550000</v>
      </c>
      <c r="CW36" s="36">
        <f t="shared" si="26"/>
        <v>4550000</v>
      </c>
      <c r="CX36" s="36">
        <f t="shared" si="26"/>
        <v>4550000</v>
      </c>
      <c r="CY36" s="36">
        <f t="shared" si="26"/>
        <v>4550000</v>
      </c>
      <c r="CZ36" s="36">
        <f t="shared" si="26"/>
        <v>4550000</v>
      </c>
      <c r="DA36" s="36">
        <f t="shared" si="26"/>
        <v>4550000</v>
      </c>
      <c r="DB36" s="36">
        <f t="shared" si="26"/>
        <v>4550000</v>
      </c>
      <c r="DC36" s="36">
        <f t="shared" si="26"/>
        <v>4550000</v>
      </c>
      <c r="DD36" s="36">
        <f t="shared" si="26"/>
        <v>4550000</v>
      </c>
      <c r="DE36" s="36">
        <f t="shared" si="26"/>
        <v>4550000</v>
      </c>
      <c r="DF36" s="36">
        <f t="shared" si="26"/>
        <v>4550000</v>
      </c>
      <c r="DG36" s="36">
        <f t="shared" si="26"/>
        <v>4550000</v>
      </c>
      <c r="DH36" s="36">
        <f t="shared" si="26"/>
        <v>4550000</v>
      </c>
      <c r="DI36" s="36">
        <f t="shared" si="26"/>
        <v>4550000</v>
      </c>
      <c r="DJ36" s="36">
        <f t="shared" si="26"/>
        <v>4550000</v>
      </c>
      <c r="DK36" s="36">
        <f t="shared" si="26"/>
        <v>4550000</v>
      </c>
      <c r="DL36" s="36">
        <f t="shared" si="26"/>
        <v>4550000</v>
      </c>
      <c r="DM36" s="36">
        <f t="shared" si="26"/>
        <v>4550000</v>
      </c>
      <c r="DN36" s="36">
        <f t="shared" si="26"/>
        <v>4550000</v>
      </c>
      <c r="DO36" s="36">
        <f t="shared" si="26"/>
        <v>4550000</v>
      </c>
      <c r="DP36" s="36">
        <f t="shared" si="26"/>
        <v>4550000</v>
      </c>
      <c r="DQ36" s="36">
        <f t="shared" si="26"/>
        <v>4550000</v>
      </c>
      <c r="DR36" s="36">
        <f t="shared" si="26"/>
        <v>4550000</v>
      </c>
      <c r="DS36" s="36">
        <f t="shared" si="26"/>
        <v>4550000</v>
      </c>
      <c r="DT36" s="36">
        <f t="shared" si="26"/>
        <v>4550000</v>
      </c>
      <c r="DU36" s="36">
        <f t="shared" si="26"/>
        <v>4550000</v>
      </c>
      <c r="DV36" s="36">
        <f t="shared" si="26"/>
        <v>4550000</v>
      </c>
      <c r="DW36" s="36">
        <f t="shared" si="26"/>
        <v>4550000</v>
      </c>
      <c r="DX36" s="36">
        <f t="shared" si="26"/>
        <v>4550000</v>
      </c>
      <c r="DY36" s="36">
        <f t="shared" si="26"/>
        <v>4550000</v>
      </c>
      <c r="DZ36" s="36">
        <f t="shared" si="26"/>
        <v>4550000</v>
      </c>
      <c r="EA36" s="36">
        <f t="shared" si="26"/>
        <v>4550000</v>
      </c>
      <c r="EB36" s="36">
        <f t="shared" si="26"/>
        <v>4550000</v>
      </c>
      <c r="EC36" s="36">
        <f t="shared" si="26"/>
        <v>4550000</v>
      </c>
      <c r="ED36" s="36">
        <f t="shared" si="26"/>
        <v>4550000</v>
      </c>
    </row>
    <row r="37" spans="1:134" ht="15.75" customHeight="1" x14ac:dyDescent="0.25">
      <c r="A37" s="26"/>
      <c r="B37" s="23"/>
      <c r="C37" s="23"/>
      <c r="D37" s="23"/>
      <c r="E37" s="29"/>
      <c r="F37" s="30"/>
      <c r="G37" s="29"/>
      <c r="H37" s="24"/>
      <c r="I37" s="44"/>
      <c r="J37" s="33"/>
      <c r="K37" s="45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>
        <v>1</v>
      </c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</row>
    <row r="38" spans="1:134" ht="15.75" customHeight="1" x14ac:dyDescent="0.25">
      <c r="A38" s="46"/>
      <c r="B38" s="47"/>
      <c r="C38" s="47"/>
      <c r="D38" s="47"/>
      <c r="E38" s="48"/>
      <c r="F38" s="48"/>
      <c r="G38" s="49" t="s">
        <v>182</v>
      </c>
      <c r="H38" s="50">
        <f t="shared" ref="H38:H39" si="27">SUM(I38:ED38)</f>
        <v>1794000000</v>
      </c>
      <c r="I38" s="51">
        <f t="shared" ref="I38:ED38" si="28">I11+I13+I15+I17+I19+I21+I23+I25+I27+I29+I31+I33+I35</f>
        <v>624000000</v>
      </c>
      <c r="J38" s="51">
        <f t="shared" si="28"/>
        <v>234000000</v>
      </c>
      <c r="K38" s="51">
        <f t="shared" si="28"/>
        <v>234000000</v>
      </c>
      <c r="L38" s="51">
        <f t="shared" si="28"/>
        <v>234000000</v>
      </c>
      <c r="M38" s="51">
        <f t="shared" si="28"/>
        <v>234000000</v>
      </c>
      <c r="N38" s="51">
        <f t="shared" si="28"/>
        <v>234000000</v>
      </c>
      <c r="O38" s="51">
        <f t="shared" si="28"/>
        <v>0</v>
      </c>
      <c r="P38" s="51">
        <f t="shared" si="28"/>
        <v>0</v>
      </c>
      <c r="Q38" s="51">
        <f t="shared" si="28"/>
        <v>0</v>
      </c>
      <c r="R38" s="51">
        <f t="shared" si="28"/>
        <v>0</v>
      </c>
      <c r="S38" s="51">
        <f t="shared" si="28"/>
        <v>0</v>
      </c>
      <c r="T38" s="51">
        <f t="shared" si="28"/>
        <v>0</v>
      </c>
      <c r="U38" s="51">
        <f t="shared" si="28"/>
        <v>0</v>
      </c>
      <c r="V38" s="51">
        <f t="shared" si="28"/>
        <v>0</v>
      </c>
      <c r="W38" s="51">
        <f t="shared" si="28"/>
        <v>0</v>
      </c>
      <c r="X38" s="51">
        <f t="shared" si="28"/>
        <v>0</v>
      </c>
      <c r="Y38" s="51">
        <f t="shared" si="28"/>
        <v>0</v>
      </c>
      <c r="Z38" s="51">
        <f t="shared" si="28"/>
        <v>0</v>
      </c>
      <c r="AA38" s="51">
        <f t="shared" si="28"/>
        <v>0</v>
      </c>
      <c r="AB38" s="51">
        <f t="shared" si="28"/>
        <v>0</v>
      </c>
      <c r="AC38" s="51">
        <f t="shared" si="28"/>
        <v>0</v>
      </c>
      <c r="AD38" s="51">
        <f t="shared" si="28"/>
        <v>0</v>
      </c>
      <c r="AE38" s="51">
        <f t="shared" si="28"/>
        <v>0</v>
      </c>
      <c r="AF38" s="51">
        <f t="shared" si="28"/>
        <v>0</v>
      </c>
      <c r="AG38" s="51">
        <f t="shared" si="28"/>
        <v>0</v>
      </c>
      <c r="AH38" s="51">
        <f t="shared" si="28"/>
        <v>0</v>
      </c>
      <c r="AI38" s="51">
        <f t="shared" si="28"/>
        <v>0</v>
      </c>
      <c r="AJ38" s="51">
        <f t="shared" si="28"/>
        <v>0</v>
      </c>
      <c r="AK38" s="51">
        <f t="shared" si="28"/>
        <v>0</v>
      </c>
      <c r="AL38" s="51">
        <f t="shared" si="28"/>
        <v>0</v>
      </c>
      <c r="AM38" s="51">
        <f t="shared" si="28"/>
        <v>0</v>
      </c>
      <c r="AN38" s="51">
        <f t="shared" si="28"/>
        <v>0</v>
      </c>
      <c r="AO38" s="51">
        <f t="shared" si="28"/>
        <v>0</v>
      </c>
      <c r="AP38" s="51">
        <f t="shared" si="28"/>
        <v>0</v>
      </c>
      <c r="AQ38" s="51">
        <f t="shared" si="28"/>
        <v>0</v>
      </c>
      <c r="AR38" s="51">
        <f t="shared" si="28"/>
        <v>0</v>
      </c>
      <c r="AS38" s="51">
        <f t="shared" si="28"/>
        <v>0</v>
      </c>
      <c r="AT38" s="51">
        <f t="shared" si="28"/>
        <v>0</v>
      </c>
      <c r="AU38" s="51">
        <f t="shared" si="28"/>
        <v>0</v>
      </c>
      <c r="AV38" s="51">
        <f t="shared" si="28"/>
        <v>0</v>
      </c>
      <c r="AW38" s="51">
        <f t="shared" si="28"/>
        <v>0</v>
      </c>
      <c r="AX38" s="51">
        <f t="shared" si="28"/>
        <v>0</v>
      </c>
      <c r="AY38" s="51">
        <f t="shared" si="28"/>
        <v>0</v>
      </c>
      <c r="AZ38" s="51">
        <f t="shared" si="28"/>
        <v>0</v>
      </c>
      <c r="BA38" s="51">
        <f t="shared" si="28"/>
        <v>0</v>
      </c>
      <c r="BB38" s="51">
        <f t="shared" si="28"/>
        <v>0</v>
      </c>
      <c r="BC38" s="51">
        <f t="shared" si="28"/>
        <v>0</v>
      </c>
      <c r="BD38" s="51">
        <f t="shared" si="28"/>
        <v>0</v>
      </c>
      <c r="BE38" s="51">
        <f t="shared" si="28"/>
        <v>0</v>
      </c>
      <c r="BF38" s="51">
        <f t="shared" si="28"/>
        <v>0</v>
      </c>
      <c r="BG38" s="51">
        <f t="shared" si="28"/>
        <v>0</v>
      </c>
      <c r="BH38" s="51">
        <f t="shared" si="28"/>
        <v>0</v>
      </c>
      <c r="BI38" s="51">
        <f t="shared" si="28"/>
        <v>0</v>
      </c>
      <c r="BJ38" s="51">
        <f t="shared" si="28"/>
        <v>0</v>
      </c>
      <c r="BK38" s="51">
        <f t="shared" si="28"/>
        <v>0</v>
      </c>
      <c r="BL38" s="51">
        <f t="shared" si="28"/>
        <v>0</v>
      </c>
      <c r="BM38" s="51">
        <f t="shared" si="28"/>
        <v>0</v>
      </c>
      <c r="BN38" s="51">
        <f t="shared" si="28"/>
        <v>0</v>
      </c>
      <c r="BO38" s="51">
        <f t="shared" si="28"/>
        <v>0</v>
      </c>
      <c r="BP38" s="51">
        <f t="shared" si="28"/>
        <v>0</v>
      </c>
      <c r="BQ38" s="51">
        <f t="shared" si="28"/>
        <v>0</v>
      </c>
      <c r="BR38" s="51">
        <f t="shared" si="28"/>
        <v>0</v>
      </c>
      <c r="BS38" s="51">
        <f t="shared" si="28"/>
        <v>0</v>
      </c>
      <c r="BT38" s="51">
        <f t="shared" si="28"/>
        <v>0</v>
      </c>
      <c r="BU38" s="51">
        <f t="shared" si="28"/>
        <v>0</v>
      </c>
      <c r="BV38" s="51">
        <f t="shared" si="28"/>
        <v>0</v>
      </c>
      <c r="BW38" s="51">
        <f t="shared" si="28"/>
        <v>0</v>
      </c>
      <c r="BX38" s="51">
        <f t="shared" si="28"/>
        <v>0</v>
      </c>
      <c r="BY38" s="51">
        <f t="shared" si="28"/>
        <v>0</v>
      </c>
      <c r="BZ38" s="51">
        <f t="shared" si="28"/>
        <v>0</v>
      </c>
      <c r="CA38" s="51">
        <f t="shared" si="28"/>
        <v>0</v>
      </c>
      <c r="CB38" s="51">
        <f t="shared" si="28"/>
        <v>0</v>
      </c>
      <c r="CC38" s="51">
        <f t="shared" si="28"/>
        <v>0</v>
      </c>
      <c r="CD38" s="51">
        <f t="shared" si="28"/>
        <v>0</v>
      </c>
      <c r="CE38" s="51">
        <f t="shared" si="28"/>
        <v>0</v>
      </c>
      <c r="CF38" s="51">
        <f t="shared" si="28"/>
        <v>0</v>
      </c>
      <c r="CG38" s="51">
        <f t="shared" si="28"/>
        <v>0</v>
      </c>
      <c r="CH38" s="51">
        <f t="shared" si="28"/>
        <v>0</v>
      </c>
      <c r="CI38" s="51">
        <f t="shared" si="28"/>
        <v>0</v>
      </c>
      <c r="CJ38" s="51">
        <f t="shared" si="28"/>
        <v>0</v>
      </c>
      <c r="CK38" s="51">
        <f t="shared" si="28"/>
        <v>0</v>
      </c>
      <c r="CL38" s="51">
        <f t="shared" si="28"/>
        <v>0</v>
      </c>
      <c r="CM38" s="51">
        <f t="shared" si="28"/>
        <v>0</v>
      </c>
      <c r="CN38" s="51">
        <f t="shared" si="28"/>
        <v>0</v>
      </c>
      <c r="CO38" s="51">
        <f t="shared" si="28"/>
        <v>0</v>
      </c>
      <c r="CP38" s="51">
        <f t="shared" si="28"/>
        <v>0</v>
      </c>
      <c r="CQ38" s="51">
        <f t="shared" si="28"/>
        <v>0</v>
      </c>
      <c r="CR38" s="51">
        <f t="shared" si="28"/>
        <v>0</v>
      </c>
      <c r="CS38" s="51">
        <f t="shared" si="28"/>
        <v>0</v>
      </c>
      <c r="CT38" s="51">
        <f t="shared" si="28"/>
        <v>0</v>
      </c>
      <c r="CU38" s="51">
        <f t="shared" si="28"/>
        <v>0</v>
      </c>
      <c r="CV38" s="51">
        <f t="shared" si="28"/>
        <v>0</v>
      </c>
      <c r="CW38" s="51">
        <f t="shared" si="28"/>
        <v>0</v>
      </c>
      <c r="CX38" s="51">
        <f t="shared" si="28"/>
        <v>0</v>
      </c>
      <c r="CY38" s="51">
        <f t="shared" si="28"/>
        <v>0</v>
      </c>
      <c r="CZ38" s="51">
        <f t="shared" si="28"/>
        <v>0</v>
      </c>
      <c r="DA38" s="51">
        <f t="shared" si="28"/>
        <v>0</v>
      </c>
      <c r="DB38" s="51">
        <f t="shared" si="28"/>
        <v>0</v>
      </c>
      <c r="DC38" s="51">
        <f t="shared" si="28"/>
        <v>0</v>
      </c>
      <c r="DD38" s="51">
        <f t="shared" si="28"/>
        <v>0</v>
      </c>
      <c r="DE38" s="51">
        <f t="shared" si="28"/>
        <v>0</v>
      </c>
      <c r="DF38" s="51">
        <f t="shared" si="28"/>
        <v>0</v>
      </c>
      <c r="DG38" s="51">
        <f t="shared" si="28"/>
        <v>0</v>
      </c>
      <c r="DH38" s="51">
        <f t="shared" si="28"/>
        <v>0</v>
      </c>
      <c r="DI38" s="51">
        <f t="shared" si="28"/>
        <v>0</v>
      </c>
      <c r="DJ38" s="51">
        <f t="shared" si="28"/>
        <v>0</v>
      </c>
      <c r="DK38" s="51">
        <f t="shared" si="28"/>
        <v>0</v>
      </c>
      <c r="DL38" s="51">
        <f t="shared" si="28"/>
        <v>0</v>
      </c>
      <c r="DM38" s="51">
        <f t="shared" si="28"/>
        <v>0</v>
      </c>
      <c r="DN38" s="51">
        <f t="shared" si="28"/>
        <v>0</v>
      </c>
      <c r="DO38" s="51">
        <f t="shared" si="28"/>
        <v>0</v>
      </c>
      <c r="DP38" s="51">
        <f t="shared" si="28"/>
        <v>0</v>
      </c>
      <c r="DQ38" s="51">
        <f t="shared" si="28"/>
        <v>0</v>
      </c>
      <c r="DR38" s="51">
        <f t="shared" si="28"/>
        <v>0</v>
      </c>
      <c r="DS38" s="51">
        <f t="shared" si="28"/>
        <v>0</v>
      </c>
      <c r="DT38" s="51">
        <f t="shared" si="28"/>
        <v>0</v>
      </c>
      <c r="DU38" s="51">
        <f t="shared" si="28"/>
        <v>0</v>
      </c>
      <c r="DV38" s="51">
        <f t="shared" si="28"/>
        <v>0</v>
      </c>
      <c r="DW38" s="51">
        <f t="shared" si="28"/>
        <v>0</v>
      </c>
      <c r="DX38" s="51">
        <f t="shared" si="28"/>
        <v>0</v>
      </c>
      <c r="DY38" s="51">
        <f t="shared" si="28"/>
        <v>0</v>
      </c>
      <c r="DZ38" s="51">
        <f t="shared" si="28"/>
        <v>0</v>
      </c>
      <c r="EA38" s="51">
        <f t="shared" si="28"/>
        <v>0</v>
      </c>
      <c r="EB38" s="51">
        <f t="shared" si="28"/>
        <v>0</v>
      </c>
      <c r="EC38" s="51">
        <f t="shared" si="28"/>
        <v>0</v>
      </c>
      <c r="ED38" s="51">
        <f t="shared" si="28"/>
        <v>0</v>
      </c>
    </row>
    <row r="39" spans="1:134" ht="15.75" customHeight="1" x14ac:dyDescent="0.25">
      <c r="A39" s="22"/>
      <c r="B39" s="23"/>
      <c r="C39" s="52"/>
      <c r="D39" s="52"/>
      <c r="E39" s="23"/>
      <c r="F39" s="22"/>
      <c r="G39" s="53" t="s">
        <v>183</v>
      </c>
      <c r="H39" s="50">
        <f t="shared" si="27"/>
        <v>5323500000.000001</v>
      </c>
      <c r="I39" s="54">
        <f t="shared" ref="I39:ED39" si="29">I12+I14+I16+I18+I20+I22+I24+I26+I28+I30+I32+I34+I36</f>
        <v>0</v>
      </c>
      <c r="J39" s="54">
        <f t="shared" si="29"/>
        <v>0</v>
      </c>
      <c r="K39" s="54">
        <f t="shared" si="29"/>
        <v>0</v>
      </c>
      <c r="L39" s="54">
        <f t="shared" si="29"/>
        <v>0</v>
      </c>
      <c r="M39" s="54">
        <f t="shared" si="29"/>
        <v>0</v>
      </c>
      <c r="N39" s="54">
        <f t="shared" si="29"/>
        <v>0</v>
      </c>
      <c r="O39" s="54">
        <f t="shared" si="29"/>
        <v>98484027.777777776</v>
      </c>
      <c r="P39" s="54">
        <f t="shared" si="29"/>
        <v>98484027.777777776</v>
      </c>
      <c r="Q39" s="54">
        <f t="shared" si="29"/>
        <v>98484027.777777776</v>
      </c>
      <c r="R39" s="54">
        <f t="shared" si="29"/>
        <v>98484027.777777776</v>
      </c>
      <c r="S39" s="54">
        <f t="shared" si="29"/>
        <v>98484027.777777776</v>
      </c>
      <c r="T39" s="54">
        <f t="shared" si="29"/>
        <v>98484027.777777776</v>
      </c>
      <c r="U39" s="54">
        <f t="shared" si="29"/>
        <v>98484027.777777776</v>
      </c>
      <c r="V39" s="54">
        <f t="shared" si="29"/>
        <v>98484027.777777776</v>
      </c>
      <c r="W39" s="54">
        <f t="shared" si="29"/>
        <v>98484027.777777776</v>
      </c>
      <c r="X39" s="54">
        <f t="shared" si="29"/>
        <v>98484027.777777776</v>
      </c>
      <c r="Y39" s="54">
        <f t="shared" si="29"/>
        <v>98484027.777777776</v>
      </c>
      <c r="Z39" s="54">
        <f t="shared" si="29"/>
        <v>98484027.777777776</v>
      </c>
      <c r="AA39" s="54">
        <f t="shared" si="29"/>
        <v>73459027.777777776</v>
      </c>
      <c r="AB39" s="54">
        <f t="shared" si="29"/>
        <v>73459027.777777776</v>
      </c>
      <c r="AC39" s="54">
        <f t="shared" si="29"/>
        <v>73459027.777777776</v>
      </c>
      <c r="AD39" s="54">
        <f t="shared" si="29"/>
        <v>73459027.777777776</v>
      </c>
      <c r="AE39" s="54">
        <f t="shared" si="29"/>
        <v>73459027.777777776</v>
      </c>
      <c r="AF39" s="54">
        <f t="shared" si="29"/>
        <v>73459027.777777776</v>
      </c>
      <c r="AG39" s="54">
        <f t="shared" si="29"/>
        <v>73459027.777777776</v>
      </c>
      <c r="AH39" s="54">
        <f t="shared" si="29"/>
        <v>73459027.777777776</v>
      </c>
      <c r="AI39" s="54">
        <f t="shared" si="29"/>
        <v>73459027.777777776</v>
      </c>
      <c r="AJ39" s="54">
        <f t="shared" si="29"/>
        <v>73459027.777777776</v>
      </c>
      <c r="AK39" s="54">
        <f t="shared" si="29"/>
        <v>73459027.777777776</v>
      </c>
      <c r="AL39" s="54">
        <f t="shared" si="29"/>
        <v>73459027.777777776</v>
      </c>
      <c r="AM39" s="54">
        <f t="shared" si="29"/>
        <v>59809027.777777776</v>
      </c>
      <c r="AN39" s="54">
        <f t="shared" si="29"/>
        <v>59809027.777777776</v>
      </c>
      <c r="AO39" s="54">
        <f t="shared" si="29"/>
        <v>59809027.777777776</v>
      </c>
      <c r="AP39" s="54">
        <f t="shared" si="29"/>
        <v>59809027.777777776</v>
      </c>
      <c r="AQ39" s="54">
        <f t="shared" si="29"/>
        <v>59809027.777777776</v>
      </c>
      <c r="AR39" s="54">
        <f t="shared" si="29"/>
        <v>59809027.777777776</v>
      </c>
      <c r="AS39" s="54">
        <f t="shared" si="29"/>
        <v>59809027.777777776</v>
      </c>
      <c r="AT39" s="54">
        <f t="shared" si="29"/>
        <v>59809027.777777776</v>
      </c>
      <c r="AU39" s="54">
        <f t="shared" si="29"/>
        <v>59809027.777777776</v>
      </c>
      <c r="AV39" s="54">
        <f t="shared" si="29"/>
        <v>59809027.777777776</v>
      </c>
      <c r="AW39" s="54">
        <f t="shared" si="29"/>
        <v>59809027.777777776</v>
      </c>
      <c r="AX39" s="54">
        <f t="shared" si="29"/>
        <v>59809027.777777776</v>
      </c>
      <c r="AY39" s="54">
        <f t="shared" si="29"/>
        <v>49950694.444444448</v>
      </c>
      <c r="AZ39" s="54">
        <f t="shared" si="29"/>
        <v>49950694.444444448</v>
      </c>
      <c r="BA39" s="54">
        <f t="shared" si="29"/>
        <v>49950694.444444448</v>
      </c>
      <c r="BB39" s="54">
        <f t="shared" si="29"/>
        <v>49950694.444444448</v>
      </c>
      <c r="BC39" s="54">
        <f t="shared" si="29"/>
        <v>49950694.444444448</v>
      </c>
      <c r="BD39" s="54">
        <f t="shared" si="29"/>
        <v>49950694.444444448</v>
      </c>
      <c r="BE39" s="54">
        <f t="shared" si="29"/>
        <v>49950694.444444448</v>
      </c>
      <c r="BF39" s="54">
        <f t="shared" si="29"/>
        <v>49950694.444444448</v>
      </c>
      <c r="BG39" s="54">
        <f t="shared" si="29"/>
        <v>49950694.444444448</v>
      </c>
      <c r="BH39" s="54">
        <f t="shared" si="29"/>
        <v>49950694.444444448</v>
      </c>
      <c r="BI39" s="54">
        <f t="shared" si="29"/>
        <v>49950694.444444448</v>
      </c>
      <c r="BJ39" s="54">
        <f t="shared" si="29"/>
        <v>49950694.444444448</v>
      </c>
      <c r="BK39" s="54">
        <f t="shared" si="29"/>
        <v>41988194.444444448</v>
      </c>
      <c r="BL39" s="54">
        <f t="shared" si="29"/>
        <v>41988194.444444448</v>
      </c>
      <c r="BM39" s="54">
        <f t="shared" si="29"/>
        <v>41988194.444444448</v>
      </c>
      <c r="BN39" s="54">
        <f t="shared" si="29"/>
        <v>41988194.444444448</v>
      </c>
      <c r="BO39" s="54">
        <f t="shared" si="29"/>
        <v>41988194.444444448</v>
      </c>
      <c r="BP39" s="54">
        <f t="shared" si="29"/>
        <v>41988194.444444448</v>
      </c>
      <c r="BQ39" s="54">
        <f t="shared" si="29"/>
        <v>41988194.444444448</v>
      </c>
      <c r="BR39" s="54">
        <f t="shared" si="29"/>
        <v>41988194.444444448</v>
      </c>
      <c r="BS39" s="54">
        <f t="shared" si="29"/>
        <v>41988194.444444448</v>
      </c>
      <c r="BT39" s="54">
        <f t="shared" si="29"/>
        <v>41988194.444444448</v>
      </c>
      <c r="BU39" s="54">
        <f t="shared" si="29"/>
        <v>41988194.444444448</v>
      </c>
      <c r="BV39" s="54">
        <f t="shared" si="29"/>
        <v>41988194.444444448</v>
      </c>
      <c r="BW39" s="54">
        <f t="shared" si="29"/>
        <v>35163194.444444448</v>
      </c>
      <c r="BX39" s="54">
        <f t="shared" si="29"/>
        <v>35163194.444444448</v>
      </c>
      <c r="BY39" s="54">
        <f t="shared" si="29"/>
        <v>35163194.444444448</v>
      </c>
      <c r="BZ39" s="54">
        <f t="shared" si="29"/>
        <v>35163194.444444448</v>
      </c>
      <c r="CA39" s="54">
        <f t="shared" si="29"/>
        <v>35163194.444444448</v>
      </c>
      <c r="CB39" s="54">
        <f t="shared" si="29"/>
        <v>35163194.444444448</v>
      </c>
      <c r="CC39" s="54">
        <f t="shared" si="29"/>
        <v>35163194.444444448</v>
      </c>
      <c r="CD39" s="54">
        <f t="shared" si="29"/>
        <v>35163194.444444448</v>
      </c>
      <c r="CE39" s="54">
        <f t="shared" si="29"/>
        <v>35163194.444444448</v>
      </c>
      <c r="CF39" s="54">
        <f t="shared" si="29"/>
        <v>35163194.444444448</v>
      </c>
      <c r="CG39" s="54">
        <f t="shared" si="29"/>
        <v>35163194.444444448</v>
      </c>
      <c r="CH39" s="54">
        <f t="shared" si="29"/>
        <v>35163194.444444448</v>
      </c>
      <c r="CI39" s="54">
        <f t="shared" si="29"/>
        <v>29096527.777777776</v>
      </c>
      <c r="CJ39" s="54">
        <f t="shared" si="29"/>
        <v>29096527.777777776</v>
      </c>
      <c r="CK39" s="54">
        <f t="shared" si="29"/>
        <v>29096527.777777776</v>
      </c>
      <c r="CL39" s="54">
        <f t="shared" si="29"/>
        <v>29096527.777777776</v>
      </c>
      <c r="CM39" s="54">
        <f t="shared" si="29"/>
        <v>29096527.777777776</v>
      </c>
      <c r="CN39" s="54">
        <f t="shared" si="29"/>
        <v>29096527.777777776</v>
      </c>
      <c r="CO39" s="54">
        <f t="shared" si="29"/>
        <v>29096527.777777776</v>
      </c>
      <c r="CP39" s="54">
        <f t="shared" si="29"/>
        <v>29096527.777777776</v>
      </c>
      <c r="CQ39" s="54">
        <f t="shared" si="29"/>
        <v>29096527.777777776</v>
      </c>
      <c r="CR39" s="54">
        <f t="shared" si="29"/>
        <v>29096527.777777776</v>
      </c>
      <c r="CS39" s="54">
        <f t="shared" si="29"/>
        <v>29096527.777777776</v>
      </c>
      <c r="CT39" s="54">
        <f t="shared" si="29"/>
        <v>29096527.777777776</v>
      </c>
      <c r="CU39" s="54">
        <f t="shared" si="29"/>
        <v>23571527.777777776</v>
      </c>
      <c r="CV39" s="54">
        <f t="shared" si="29"/>
        <v>23571527.777777776</v>
      </c>
      <c r="CW39" s="54">
        <f t="shared" si="29"/>
        <v>23571527.777777776</v>
      </c>
      <c r="CX39" s="54">
        <f t="shared" si="29"/>
        <v>23571527.777777776</v>
      </c>
      <c r="CY39" s="54">
        <f t="shared" si="29"/>
        <v>23571527.777777776</v>
      </c>
      <c r="CZ39" s="54">
        <f t="shared" si="29"/>
        <v>23571527.777777776</v>
      </c>
      <c r="DA39" s="54">
        <f t="shared" si="29"/>
        <v>23571527.777777776</v>
      </c>
      <c r="DB39" s="54">
        <f t="shared" si="29"/>
        <v>23571527.777777776</v>
      </c>
      <c r="DC39" s="54">
        <f t="shared" si="29"/>
        <v>23571527.777777776</v>
      </c>
      <c r="DD39" s="54">
        <f t="shared" si="29"/>
        <v>23571527.777777776</v>
      </c>
      <c r="DE39" s="54">
        <f t="shared" si="29"/>
        <v>23571527.777777776</v>
      </c>
      <c r="DF39" s="54">
        <f t="shared" si="29"/>
        <v>23571527.777777776</v>
      </c>
      <c r="DG39" s="54">
        <f t="shared" si="29"/>
        <v>18452777.777777776</v>
      </c>
      <c r="DH39" s="54">
        <f t="shared" si="29"/>
        <v>18452777.777777776</v>
      </c>
      <c r="DI39" s="54">
        <f t="shared" si="29"/>
        <v>18452777.777777776</v>
      </c>
      <c r="DJ39" s="54">
        <f t="shared" si="29"/>
        <v>18452777.777777776</v>
      </c>
      <c r="DK39" s="54">
        <f t="shared" si="29"/>
        <v>18452777.777777776</v>
      </c>
      <c r="DL39" s="54">
        <f t="shared" si="29"/>
        <v>18452777.777777776</v>
      </c>
      <c r="DM39" s="54">
        <f t="shared" si="29"/>
        <v>18452777.777777776</v>
      </c>
      <c r="DN39" s="54">
        <f t="shared" si="29"/>
        <v>18452777.777777776</v>
      </c>
      <c r="DO39" s="54">
        <f t="shared" si="29"/>
        <v>18452777.777777776</v>
      </c>
      <c r="DP39" s="54">
        <f t="shared" si="29"/>
        <v>18452777.777777776</v>
      </c>
      <c r="DQ39" s="54">
        <f t="shared" si="29"/>
        <v>18452777.777777776</v>
      </c>
      <c r="DR39" s="54">
        <f t="shared" si="29"/>
        <v>18452777.777777776</v>
      </c>
      <c r="DS39" s="54">
        <f t="shared" si="29"/>
        <v>13650000</v>
      </c>
      <c r="DT39" s="54">
        <f t="shared" si="29"/>
        <v>13650000</v>
      </c>
      <c r="DU39" s="54">
        <f t="shared" si="29"/>
        <v>13650000</v>
      </c>
      <c r="DV39" s="54">
        <f t="shared" si="29"/>
        <v>13650000</v>
      </c>
      <c r="DW39" s="54">
        <f t="shared" si="29"/>
        <v>13650000</v>
      </c>
      <c r="DX39" s="54">
        <f t="shared" si="29"/>
        <v>13650000</v>
      </c>
      <c r="DY39" s="54">
        <f t="shared" si="29"/>
        <v>13650000</v>
      </c>
      <c r="DZ39" s="54">
        <f t="shared" si="29"/>
        <v>13650000</v>
      </c>
      <c r="EA39" s="54">
        <f t="shared" si="29"/>
        <v>13650000</v>
      </c>
      <c r="EB39" s="54">
        <f t="shared" si="29"/>
        <v>13650000</v>
      </c>
      <c r="EC39" s="54">
        <f t="shared" si="29"/>
        <v>13650000</v>
      </c>
      <c r="ED39" s="54">
        <f t="shared" si="29"/>
        <v>13650000</v>
      </c>
    </row>
    <row r="40" spans="1:134" ht="15.75" customHeight="1" x14ac:dyDescent="0.25">
      <c r="A40" s="55"/>
      <c r="B40" s="56"/>
      <c r="C40" s="57"/>
      <c r="D40" s="57"/>
      <c r="E40" s="57"/>
      <c r="F40" s="58"/>
      <c r="G40" s="59" t="s">
        <v>184</v>
      </c>
      <c r="H40" s="60">
        <f t="shared" ref="H40:ED40" si="30">SUM(H38:H39)</f>
        <v>7117500000.000001</v>
      </c>
      <c r="I40" s="60">
        <f t="shared" si="30"/>
        <v>624000000</v>
      </c>
      <c r="J40" s="60">
        <f t="shared" si="30"/>
        <v>234000000</v>
      </c>
      <c r="K40" s="60">
        <f t="shared" si="30"/>
        <v>234000000</v>
      </c>
      <c r="L40" s="60">
        <f t="shared" si="30"/>
        <v>234000000</v>
      </c>
      <c r="M40" s="60">
        <f t="shared" si="30"/>
        <v>234000000</v>
      </c>
      <c r="N40" s="60">
        <f t="shared" si="30"/>
        <v>234000000</v>
      </c>
      <c r="O40" s="60">
        <f t="shared" si="30"/>
        <v>98484027.777777776</v>
      </c>
      <c r="P40" s="60">
        <f t="shared" si="30"/>
        <v>98484027.777777776</v>
      </c>
      <c r="Q40" s="60">
        <f t="shared" si="30"/>
        <v>98484027.777777776</v>
      </c>
      <c r="R40" s="60">
        <f t="shared" si="30"/>
        <v>98484027.777777776</v>
      </c>
      <c r="S40" s="60">
        <f t="shared" si="30"/>
        <v>98484027.777777776</v>
      </c>
      <c r="T40" s="60">
        <f t="shared" si="30"/>
        <v>98484027.777777776</v>
      </c>
      <c r="U40" s="60">
        <f t="shared" si="30"/>
        <v>98484027.777777776</v>
      </c>
      <c r="V40" s="60">
        <f t="shared" si="30"/>
        <v>98484027.777777776</v>
      </c>
      <c r="W40" s="60">
        <f t="shared" si="30"/>
        <v>98484027.777777776</v>
      </c>
      <c r="X40" s="60">
        <f t="shared" si="30"/>
        <v>98484027.777777776</v>
      </c>
      <c r="Y40" s="60">
        <f t="shared" si="30"/>
        <v>98484027.777777776</v>
      </c>
      <c r="Z40" s="60">
        <f t="shared" si="30"/>
        <v>98484027.777777776</v>
      </c>
      <c r="AA40" s="60">
        <f t="shared" si="30"/>
        <v>73459027.777777776</v>
      </c>
      <c r="AB40" s="60">
        <f t="shared" si="30"/>
        <v>73459027.777777776</v>
      </c>
      <c r="AC40" s="60">
        <f t="shared" si="30"/>
        <v>73459027.777777776</v>
      </c>
      <c r="AD40" s="60">
        <f t="shared" si="30"/>
        <v>73459027.777777776</v>
      </c>
      <c r="AE40" s="60">
        <f t="shared" si="30"/>
        <v>73459027.777777776</v>
      </c>
      <c r="AF40" s="60">
        <f t="shared" si="30"/>
        <v>73459027.777777776</v>
      </c>
      <c r="AG40" s="60">
        <f t="shared" si="30"/>
        <v>73459027.777777776</v>
      </c>
      <c r="AH40" s="60">
        <f t="shared" si="30"/>
        <v>73459027.777777776</v>
      </c>
      <c r="AI40" s="60">
        <f t="shared" si="30"/>
        <v>73459027.777777776</v>
      </c>
      <c r="AJ40" s="60">
        <f t="shared" si="30"/>
        <v>73459027.777777776</v>
      </c>
      <c r="AK40" s="60">
        <f t="shared" si="30"/>
        <v>73459027.777777776</v>
      </c>
      <c r="AL40" s="60">
        <f t="shared" si="30"/>
        <v>73459027.777777776</v>
      </c>
      <c r="AM40" s="60">
        <f t="shared" si="30"/>
        <v>59809027.777777776</v>
      </c>
      <c r="AN40" s="60">
        <f t="shared" si="30"/>
        <v>59809027.777777776</v>
      </c>
      <c r="AO40" s="60">
        <f t="shared" si="30"/>
        <v>59809027.777777776</v>
      </c>
      <c r="AP40" s="60">
        <f t="shared" si="30"/>
        <v>59809027.777777776</v>
      </c>
      <c r="AQ40" s="60">
        <f t="shared" si="30"/>
        <v>59809027.777777776</v>
      </c>
      <c r="AR40" s="60">
        <f t="shared" si="30"/>
        <v>59809027.777777776</v>
      </c>
      <c r="AS40" s="60">
        <f t="shared" si="30"/>
        <v>59809027.777777776</v>
      </c>
      <c r="AT40" s="60">
        <f t="shared" si="30"/>
        <v>59809027.777777776</v>
      </c>
      <c r="AU40" s="60">
        <f t="shared" si="30"/>
        <v>59809027.777777776</v>
      </c>
      <c r="AV40" s="60">
        <f t="shared" si="30"/>
        <v>59809027.777777776</v>
      </c>
      <c r="AW40" s="60">
        <f t="shared" si="30"/>
        <v>59809027.777777776</v>
      </c>
      <c r="AX40" s="60">
        <f t="shared" si="30"/>
        <v>59809027.777777776</v>
      </c>
      <c r="AY40" s="60">
        <f t="shared" si="30"/>
        <v>49950694.444444448</v>
      </c>
      <c r="AZ40" s="60">
        <f t="shared" si="30"/>
        <v>49950694.444444448</v>
      </c>
      <c r="BA40" s="60">
        <f t="shared" si="30"/>
        <v>49950694.444444448</v>
      </c>
      <c r="BB40" s="60">
        <f t="shared" si="30"/>
        <v>49950694.444444448</v>
      </c>
      <c r="BC40" s="60">
        <f t="shared" si="30"/>
        <v>49950694.444444448</v>
      </c>
      <c r="BD40" s="60">
        <f t="shared" si="30"/>
        <v>49950694.444444448</v>
      </c>
      <c r="BE40" s="60">
        <f t="shared" si="30"/>
        <v>49950694.444444448</v>
      </c>
      <c r="BF40" s="60">
        <f t="shared" si="30"/>
        <v>49950694.444444448</v>
      </c>
      <c r="BG40" s="60">
        <f t="shared" si="30"/>
        <v>49950694.444444448</v>
      </c>
      <c r="BH40" s="60">
        <f t="shared" si="30"/>
        <v>49950694.444444448</v>
      </c>
      <c r="BI40" s="60">
        <f t="shared" si="30"/>
        <v>49950694.444444448</v>
      </c>
      <c r="BJ40" s="60">
        <f t="shared" si="30"/>
        <v>49950694.444444448</v>
      </c>
      <c r="BK40" s="60">
        <f t="shared" si="30"/>
        <v>41988194.444444448</v>
      </c>
      <c r="BL40" s="60">
        <f t="shared" si="30"/>
        <v>41988194.444444448</v>
      </c>
      <c r="BM40" s="60">
        <f t="shared" si="30"/>
        <v>41988194.444444448</v>
      </c>
      <c r="BN40" s="60">
        <f t="shared" si="30"/>
        <v>41988194.444444448</v>
      </c>
      <c r="BO40" s="60">
        <f t="shared" si="30"/>
        <v>41988194.444444448</v>
      </c>
      <c r="BP40" s="60">
        <f t="shared" si="30"/>
        <v>41988194.444444448</v>
      </c>
      <c r="BQ40" s="60">
        <f t="shared" si="30"/>
        <v>41988194.444444448</v>
      </c>
      <c r="BR40" s="60">
        <f t="shared" si="30"/>
        <v>41988194.444444448</v>
      </c>
      <c r="BS40" s="60">
        <f t="shared" si="30"/>
        <v>41988194.444444448</v>
      </c>
      <c r="BT40" s="60">
        <f t="shared" si="30"/>
        <v>41988194.444444448</v>
      </c>
      <c r="BU40" s="60">
        <f t="shared" si="30"/>
        <v>41988194.444444448</v>
      </c>
      <c r="BV40" s="60">
        <f t="shared" si="30"/>
        <v>41988194.444444448</v>
      </c>
      <c r="BW40" s="60">
        <f t="shared" si="30"/>
        <v>35163194.444444448</v>
      </c>
      <c r="BX40" s="60">
        <f t="shared" si="30"/>
        <v>35163194.444444448</v>
      </c>
      <c r="BY40" s="60">
        <f t="shared" si="30"/>
        <v>35163194.444444448</v>
      </c>
      <c r="BZ40" s="60">
        <f t="shared" si="30"/>
        <v>35163194.444444448</v>
      </c>
      <c r="CA40" s="60">
        <f t="shared" si="30"/>
        <v>35163194.444444448</v>
      </c>
      <c r="CB40" s="60">
        <f t="shared" si="30"/>
        <v>35163194.444444448</v>
      </c>
      <c r="CC40" s="60">
        <f t="shared" si="30"/>
        <v>35163194.444444448</v>
      </c>
      <c r="CD40" s="60">
        <f t="shared" si="30"/>
        <v>35163194.444444448</v>
      </c>
      <c r="CE40" s="60">
        <f t="shared" si="30"/>
        <v>35163194.444444448</v>
      </c>
      <c r="CF40" s="60">
        <f t="shared" si="30"/>
        <v>35163194.444444448</v>
      </c>
      <c r="CG40" s="60">
        <f t="shared" si="30"/>
        <v>35163194.444444448</v>
      </c>
      <c r="CH40" s="60">
        <f t="shared" si="30"/>
        <v>35163194.444444448</v>
      </c>
      <c r="CI40" s="60">
        <f t="shared" si="30"/>
        <v>29096527.777777776</v>
      </c>
      <c r="CJ40" s="60">
        <f t="shared" si="30"/>
        <v>29096527.777777776</v>
      </c>
      <c r="CK40" s="60">
        <f t="shared" si="30"/>
        <v>29096527.777777776</v>
      </c>
      <c r="CL40" s="60">
        <f t="shared" si="30"/>
        <v>29096527.777777776</v>
      </c>
      <c r="CM40" s="60">
        <f t="shared" si="30"/>
        <v>29096527.777777776</v>
      </c>
      <c r="CN40" s="60">
        <f t="shared" si="30"/>
        <v>29096527.777777776</v>
      </c>
      <c r="CO40" s="60">
        <f t="shared" si="30"/>
        <v>29096527.777777776</v>
      </c>
      <c r="CP40" s="60">
        <f t="shared" si="30"/>
        <v>29096527.777777776</v>
      </c>
      <c r="CQ40" s="60">
        <f t="shared" si="30"/>
        <v>29096527.777777776</v>
      </c>
      <c r="CR40" s="60">
        <f t="shared" si="30"/>
        <v>29096527.777777776</v>
      </c>
      <c r="CS40" s="60">
        <f t="shared" si="30"/>
        <v>29096527.777777776</v>
      </c>
      <c r="CT40" s="60">
        <f t="shared" si="30"/>
        <v>29096527.777777776</v>
      </c>
      <c r="CU40" s="60">
        <f t="shared" si="30"/>
        <v>23571527.777777776</v>
      </c>
      <c r="CV40" s="60">
        <f t="shared" si="30"/>
        <v>23571527.777777776</v>
      </c>
      <c r="CW40" s="60">
        <f t="shared" si="30"/>
        <v>23571527.777777776</v>
      </c>
      <c r="CX40" s="60">
        <f t="shared" si="30"/>
        <v>23571527.777777776</v>
      </c>
      <c r="CY40" s="60">
        <f t="shared" si="30"/>
        <v>23571527.777777776</v>
      </c>
      <c r="CZ40" s="60">
        <f t="shared" si="30"/>
        <v>23571527.777777776</v>
      </c>
      <c r="DA40" s="60">
        <f t="shared" si="30"/>
        <v>23571527.777777776</v>
      </c>
      <c r="DB40" s="60">
        <f t="shared" si="30"/>
        <v>23571527.777777776</v>
      </c>
      <c r="DC40" s="60">
        <f t="shared" si="30"/>
        <v>23571527.777777776</v>
      </c>
      <c r="DD40" s="60">
        <f t="shared" si="30"/>
        <v>23571527.777777776</v>
      </c>
      <c r="DE40" s="60">
        <f t="shared" si="30"/>
        <v>23571527.777777776</v>
      </c>
      <c r="DF40" s="60">
        <f t="shared" si="30"/>
        <v>23571527.777777776</v>
      </c>
      <c r="DG40" s="60">
        <f t="shared" si="30"/>
        <v>18452777.777777776</v>
      </c>
      <c r="DH40" s="60">
        <f t="shared" si="30"/>
        <v>18452777.777777776</v>
      </c>
      <c r="DI40" s="60">
        <f t="shared" si="30"/>
        <v>18452777.777777776</v>
      </c>
      <c r="DJ40" s="60">
        <f t="shared" si="30"/>
        <v>18452777.777777776</v>
      </c>
      <c r="DK40" s="60">
        <f t="shared" si="30"/>
        <v>18452777.777777776</v>
      </c>
      <c r="DL40" s="60">
        <f t="shared" si="30"/>
        <v>18452777.777777776</v>
      </c>
      <c r="DM40" s="60">
        <f t="shared" si="30"/>
        <v>18452777.777777776</v>
      </c>
      <c r="DN40" s="60">
        <f t="shared" si="30"/>
        <v>18452777.777777776</v>
      </c>
      <c r="DO40" s="60">
        <f t="shared" si="30"/>
        <v>18452777.777777776</v>
      </c>
      <c r="DP40" s="60">
        <f t="shared" si="30"/>
        <v>18452777.777777776</v>
      </c>
      <c r="DQ40" s="60">
        <f t="shared" si="30"/>
        <v>18452777.777777776</v>
      </c>
      <c r="DR40" s="60">
        <f t="shared" si="30"/>
        <v>18452777.777777776</v>
      </c>
      <c r="DS40" s="60">
        <f t="shared" si="30"/>
        <v>13650000</v>
      </c>
      <c r="DT40" s="60">
        <f t="shared" si="30"/>
        <v>13650000</v>
      </c>
      <c r="DU40" s="60">
        <f t="shared" si="30"/>
        <v>13650000</v>
      </c>
      <c r="DV40" s="60">
        <f t="shared" si="30"/>
        <v>13650000</v>
      </c>
      <c r="DW40" s="60">
        <f t="shared" si="30"/>
        <v>13650000</v>
      </c>
      <c r="DX40" s="60">
        <f t="shared" si="30"/>
        <v>13650000</v>
      </c>
      <c r="DY40" s="60">
        <f t="shared" si="30"/>
        <v>13650000</v>
      </c>
      <c r="DZ40" s="60">
        <f t="shared" si="30"/>
        <v>13650000</v>
      </c>
      <c r="EA40" s="60">
        <f t="shared" si="30"/>
        <v>13650000</v>
      </c>
      <c r="EB40" s="60">
        <f t="shared" si="30"/>
        <v>13650000</v>
      </c>
      <c r="EC40" s="60">
        <f t="shared" si="30"/>
        <v>13650000</v>
      </c>
      <c r="ED40" s="60">
        <f t="shared" si="30"/>
        <v>13650000</v>
      </c>
    </row>
    <row r="41" spans="1:134" ht="15.75" customHeight="1" x14ac:dyDescent="0.25">
      <c r="A41" s="22"/>
      <c r="B41" s="23"/>
      <c r="C41" s="23"/>
      <c r="D41" s="23"/>
      <c r="E41" s="23"/>
      <c r="F41" s="22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</row>
    <row r="42" spans="1:134" ht="15.75" customHeight="1" x14ac:dyDescent="0.25">
      <c r="A42" s="22"/>
      <c r="B42" s="23"/>
      <c r="C42" s="23"/>
      <c r="D42" s="23"/>
      <c r="E42" s="23"/>
      <c r="F42" s="22"/>
      <c r="G42" s="52" t="s">
        <v>185</v>
      </c>
      <c r="H42" s="61"/>
      <c r="I42" s="62" t="s">
        <v>186</v>
      </c>
      <c r="J42" s="62" t="s">
        <v>187</v>
      </c>
      <c r="K42" s="62" t="s">
        <v>188</v>
      </c>
      <c r="L42" s="62" t="s">
        <v>189</v>
      </c>
      <c r="M42" s="62" t="s">
        <v>190</v>
      </c>
      <c r="N42" s="62" t="s">
        <v>191</v>
      </c>
      <c r="O42" s="62" t="s">
        <v>192</v>
      </c>
      <c r="P42" s="62" t="s">
        <v>193</v>
      </c>
      <c r="Q42" s="62" t="s">
        <v>194</v>
      </c>
      <c r="R42" s="62" t="s">
        <v>195</v>
      </c>
      <c r="S42" s="62" t="s">
        <v>196</v>
      </c>
      <c r="T42" s="62" t="s">
        <v>197</v>
      </c>
      <c r="U42" s="62" t="s">
        <v>198</v>
      </c>
      <c r="V42" s="62" t="s">
        <v>199</v>
      </c>
      <c r="W42" s="62" t="s">
        <v>200</v>
      </c>
      <c r="X42" s="62" t="s">
        <v>201</v>
      </c>
      <c r="Y42" s="62" t="s">
        <v>202</v>
      </c>
      <c r="Z42" s="62" t="s">
        <v>203</v>
      </c>
      <c r="AA42" s="62" t="s">
        <v>204</v>
      </c>
      <c r="AB42" s="62" t="s">
        <v>205</v>
      </c>
      <c r="AC42" s="62" t="s">
        <v>206</v>
      </c>
      <c r="AD42" s="62" t="s">
        <v>207</v>
      </c>
      <c r="AE42" s="62" t="s">
        <v>208</v>
      </c>
      <c r="AF42" s="62" t="s">
        <v>209</v>
      </c>
      <c r="AG42" s="62" t="s">
        <v>210</v>
      </c>
      <c r="AH42" s="62" t="s">
        <v>211</v>
      </c>
      <c r="AI42" s="62" t="s">
        <v>212</v>
      </c>
      <c r="AJ42" s="62" t="s">
        <v>213</v>
      </c>
      <c r="AK42" s="62" t="s">
        <v>214</v>
      </c>
      <c r="AL42" s="62" t="s">
        <v>215</v>
      </c>
      <c r="AM42" s="62" t="s">
        <v>216</v>
      </c>
      <c r="AN42" s="62" t="s">
        <v>217</v>
      </c>
      <c r="AO42" s="62" t="s">
        <v>218</v>
      </c>
      <c r="AP42" s="62" t="s">
        <v>219</v>
      </c>
      <c r="AQ42" s="62" t="s">
        <v>220</v>
      </c>
      <c r="AR42" s="62" t="s">
        <v>221</v>
      </c>
      <c r="AS42" s="62" t="s">
        <v>222</v>
      </c>
      <c r="AT42" s="62" t="s">
        <v>223</v>
      </c>
      <c r="AU42" s="62" t="s">
        <v>224</v>
      </c>
      <c r="AV42" s="62" t="s">
        <v>225</v>
      </c>
      <c r="AW42" s="62" t="s">
        <v>226</v>
      </c>
      <c r="AX42" s="62" t="s">
        <v>227</v>
      </c>
      <c r="AY42" s="62" t="s">
        <v>228</v>
      </c>
      <c r="AZ42" s="62" t="s">
        <v>229</v>
      </c>
      <c r="BA42" s="62" t="s">
        <v>230</v>
      </c>
      <c r="BB42" s="62" t="s">
        <v>231</v>
      </c>
      <c r="BC42" s="62" t="s">
        <v>232</v>
      </c>
      <c r="BD42" s="62" t="s">
        <v>233</v>
      </c>
      <c r="BE42" s="62" t="s">
        <v>234</v>
      </c>
      <c r="BF42" s="62" t="s">
        <v>235</v>
      </c>
      <c r="BG42" s="62" t="s">
        <v>236</v>
      </c>
      <c r="BH42" s="62" t="s">
        <v>237</v>
      </c>
      <c r="BI42" s="62" t="s">
        <v>238</v>
      </c>
      <c r="BJ42" s="62" t="s">
        <v>239</v>
      </c>
      <c r="BK42" s="62" t="s">
        <v>240</v>
      </c>
      <c r="BL42" s="62" t="s">
        <v>241</v>
      </c>
      <c r="BM42" s="62" t="s">
        <v>242</v>
      </c>
      <c r="BN42" s="62" t="s">
        <v>243</v>
      </c>
      <c r="BO42" s="62" t="s">
        <v>244</v>
      </c>
      <c r="BP42" s="62" t="s">
        <v>245</v>
      </c>
      <c r="BQ42" s="62" t="s">
        <v>246</v>
      </c>
      <c r="BR42" s="62" t="s">
        <v>247</v>
      </c>
      <c r="BS42" s="62" t="s">
        <v>248</v>
      </c>
      <c r="BT42" s="62" t="s">
        <v>249</v>
      </c>
      <c r="BU42" s="62" t="s">
        <v>250</v>
      </c>
      <c r="BV42" s="62" t="s">
        <v>251</v>
      </c>
      <c r="BW42" s="62" t="s">
        <v>252</v>
      </c>
      <c r="BX42" s="62" t="s">
        <v>253</v>
      </c>
      <c r="BY42" s="62" t="s">
        <v>254</v>
      </c>
      <c r="BZ42" s="62" t="s">
        <v>255</v>
      </c>
      <c r="CA42" s="62" t="s">
        <v>256</v>
      </c>
      <c r="CB42" s="62" t="s">
        <v>257</v>
      </c>
      <c r="CC42" s="62" t="s">
        <v>258</v>
      </c>
      <c r="CD42" s="62" t="s">
        <v>259</v>
      </c>
      <c r="CE42" s="62" t="s">
        <v>260</v>
      </c>
      <c r="CF42" s="62" t="s">
        <v>261</v>
      </c>
      <c r="CG42" s="62" t="s">
        <v>262</v>
      </c>
      <c r="CH42" s="62" t="s">
        <v>263</v>
      </c>
      <c r="CI42" s="62" t="s">
        <v>264</v>
      </c>
      <c r="CJ42" s="62" t="s">
        <v>265</v>
      </c>
      <c r="CK42" s="62" t="s">
        <v>266</v>
      </c>
      <c r="CL42" s="62" t="s">
        <v>267</v>
      </c>
      <c r="CM42" s="62" t="s">
        <v>268</v>
      </c>
      <c r="CN42" s="62" t="s">
        <v>269</v>
      </c>
      <c r="CO42" s="62" t="s">
        <v>270</v>
      </c>
      <c r="CP42" s="62" t="s">
        <v>271</v>
      </c>
      <c r="CQ42" s="62" t="s">
        <v>272</v>
      </c>
      <c r="CR42" s="62" t="s">
        <v>273</v>
      </c>
      <c r="CS42" s="62" t="s">
        <v>274</v>
      </c>
      <c r="CT42" s="62" t="s">
        <v>275</v>
      </c>
      <c r="CU42" s="62" t="s">
        <v>276</v>
      </c>
      <c r="CV42" s="62" t="s">
        <v>277</v>
      </c>
      <c r="CW42" s="62" t="s">
        <v>278</v>
      </c>
      <c r="CX42" s="62" t="s">
        <v>279</v>
      </c>
      <c r="CY42" s="62" t="s">
        <v>280</v>
      </c>
      <c r="CZ42" s="62" t="s">
        <v>281</v>
      </c>
      <c r="DA42" s="62" t="s">
        <v>282</v>
      </c>
      <c r="DB42" s="62" t="s">
        <v>283</v>
      </c>
      <c r="DC42" s="62" t="s">
        <v>284</v>
      </c>
      <c r="DD42" s="62" t="s">
        <v>285</v>
      </c>
      <c r="DE42" s="62" t="s">
        <v>286</v>
      </c>
      <c r="DF42" s="62" t="s">
        <v>287</v>
      </c>
      <c r="DG42" s="62" t="s">
        <v>288</v>
      </c>
      <c r="DH42" s="62" t="s">
        <v>289</v>
      </c>
      <c r="DI42" s="62" t="s">
        <v>290</v>
      </c>
      <c r="DJ42" s="62" t="s">
        <v>291</v>
      </c>
      <c r="DK42" s="62" t="s">
        <v>292</v>
      </c>
      <c r="DL42" s="62" t="s">
        <v>293</v>
      </c>
      <c r="DM42" s="62" t="s">
        <v>294</v>
      </c>
      <c r="DN42" s="62" t="s">
        <v>295</v>
      </c>
      <c r="DO42" s="62" t="s">
        <v>296</v>
      </c>
      <c r="DP42" s="62" t="s">
        <v>297</v>
      </c>
      <c r="DQ42" s="62" t="s">
        <v>298</v>
      </c>
      <c r="DR42" s="62" t="s">
        <v>299</v>
      </c>
      <c r="DS42" s="62" t="s">
        <v>300</v>
      </c>
      <c r="DT42" s="62" t="s">
        <v>301</v>
      </c>
      <c r="DU42" s="62" t="s">
        <v>302</v>
      </c>
      <c r="DV42" s="62" t="s">
        <v>303</v>
      </c>
      <c r="DW42" s="62" t="s">
        <v>304</v>
      </c>
      <c r="DX42" s="62" t="s">
        <v>305</v>
      </c>
      <c r="DY42" s="62" t="s">
        <v>306</v>
      </c>
      <c r="DZ42" s="62" t="s">
        <v>307</v>
      </c>
      <c r="EA42" s="62" t="s">
        <v>308</v>
      </c>
      <c r="EB42" s="62" t="s">
        <v>309</v>
      </c>
      <c r="EC42" s="62" t="s">
        <v>310</v>
      </c>
      <c r="ED42" s="62" t="s">
        <v>311</v>
      </c>
    </row>
    <row r="43" spans="1:134" ht="15.75" customHeight="1" x14ac:dyDescent="0.25">
      <c r="A43" s="63"/>
      <c r="B43" s="64"/>
      <c r="C43" s="64"/>
      <c r="D43" s="64"/>
      <c r="E43" s="64"/>
      <c r="F43" s="63"/>
      <c r="G43" s="52" t="s">
        <v>312</v>
      </c>
      <c r="H43" s="61"/>
      <c r="I43" s="65">
        <f>I40</f>
        <v>624000000</v>
      </c>
      <c r="J43" s="65">
        <f t="shared" ref="J43:ED43" si="31">I43+J40</f>
        <v>858000000</v>
      </c>
      <c r="K43" s="65">
        <f t="shared" si="31"/>
        <v>1092000000</v>
      </c>
      <c r="L43" s="65">
        <f t="shared" si="31"/>
        <v>1326000000</v>
      </c>
      <c r="M43" s="65">
        <f t="shared" si="31"/>
        <v>1560000000</v>
      </c>
      <c r="N43" s="65">
        <f t="shared" si="31"/>
        <v>1794000000</v>
      </c>
      <c r="O43" s="65">
        <f t="shared" si="31"/>
        <v>1892484027.7777777</v>
      </c>
      <c r="P43" s="65">
        <f t="shared" si="31"/>
        <v>1990968055.5555553</v>
      </c>
      <c r="Q43" s="65">
        <f t="shared" si="31"/>
        <v>2089452083.333333</v>
      </c>
      <c r="R43" s="65">
        <f t="shared" si="31"/>
        <v>2187936111.1111107</v>
      </c>
      <c r="S43" s="65">
        <f t="shared" si="31"/>
        <v>2286420138.8888884</v>
      </c>
      <c r="T43" s="65">
        <f t="shared" si="31"/>
        <v>2384904166.666666</v>
      </c>
      <c r="U43" s="65">
        <f t="shared" si="31"/>
        <v>2483388194.4444437</v>
      </c>
      <c r="V43" s="65">
        <f t="shared" si="31"/>
        <v>2581872222.2222214</v>
      </c>
      <c r="W43" s="65">
        <f t="shared" si="31"/>
        <v>2680356249.999999</v>
      </c>
      <c r="X43" s="65">
        <f t="shared" si="31"/>
        <v>2778840277.7777767</v>
      </c>
      <c r="Y43" s="65">
        <f t="shared" si="31"/>
        <v>2877324305.5555544</v>
      </c>
      <c r="Z43" s="65">
        <f t="shared" si="31"/>
        <v>2975808333.3333321</v>
      </c>
      <c r="AA43" s="65">
        <f t="shared" si="31"/>
        <v>3049267361.1111097</v>
      </c>
      <c r="AB43" s="65">
        <f t="shared" si="31"/>
        <v>3122726388.8888874</v>
      </c>
      <c r="AC43" s="65">
        <f t="shared" si="31"/>
        <v>3196185416.6666651</v>
      </c>
      <c r="AD43" s="65">
        <f t="shared" si="31"/>
        <v>3269644444.4444427</v>
      </c>
      <c r="AE43" s="65">
        <f t="shared" si="31"/>
        <v>3343103472.2222204</v>
      </c>
      <c r="AF43" s="65">
        <f t="shared" si="31"/>
        <v>3416562499.9999981</v>
      </c>
      <c r="AG43" s="65">
        <f t="shared" si="31"/>
        <v>3490021527.7777758</v>
      </c>
      <c r="AH43" s="65">
        <f t="shared" si="31"/>
        <v>3563480555.5555534</v>
      </c>
      <c r="AI43" s="65">
        <f t="shared" si="31"/>
        <v>3636939583.3333311</v>
      </c>
      <c r="AJ43" s="65">
        <f t="shared" si="31"/>
        <v>3710398611.1111088</v>
      </c>
      <c r="AK43" s="65">
        <f t="shared" si="31"/>
        <v>3783857638.8888865</v>
      </c>
      <c r="AL43" s="65">
        <f t="shared" si="31"/>
        <v>3857316666.6666641</v>
      </c>
      <c r="AM43" s="65">
        <f t="shared" si="31"/>
        <v>3917125694.4444418</v>
      </c>
      <c r="AN43" s="65">
        <f t="shared" si="31"/>
        <v>3976934722.2222195</v>
      </c>
      <c r="AO43" s="65">
        <f t="shared" si="31"/>
        <v>4036743749.9999971</v>
      </c>
      <c r="AP43" s="65">
        <f t="shared" si="31"/>
        <v>4096552777.7777748</v>
      </c>
      <c r="AQ43" s="65">
        <f t="shared" si="31"/>
        <v>4156361805.5555525</v>
      </c>
      <c r="AR43" s="65">
        <f t="shared" si="31"/>
        <v>4216170833.3333302</v>
      </c>
      <c r="AS43" s="65">
        <f t="shared" si="31"/>
        <v>4275979861.1111078</v>
      </c>
      <c r="AT43" s="65">
        <f t="shared" si="31"/>
        <v>4335788888.8888855</v>
      </c>
      <c r="AU43" s="65">
        <f t="shared" si="31"/>
        <v>4395597916.6666632</v>
      </c>
      <c r="AV43" s="65">
        <f t="shared" si="31"/>
        <v>4455406944.4444408</v>
      </c>
      <c r="AW43" s="65">
        <f t="shared" si="31"/>
        <v>4515215972.2222185</v>
      </c>
      <c r="AX43" s="65">
        <f t="shared" si="31"/>
        <v>4575024999.9999962</v>
      </c>
      <c r="AY43" s="65">
        <f t="shared" si="31"/>
        <v>4624975694.4444408</v>
      </c>
      <c r="AZ43" s="65">
        <f t="shared" si="31"/>
        <v>4674926388.8888855</v>
      </c>
      <c r="BA43" s="65">
        <f t="shared" si="31"/>
        <v>4724877083.3333302</v>
      </c>
      <c r="BB43" s="65">
        <f t="shared" si="31"/>
        <v>4774827777.7777748</v>
      </c>
      <c r="BC43" s="65">
        <f t="shared" si="31"/>
        <v>4824778472.2222195</v>
      </c>
      <c r="BD43" s="65">
        <f t="shared" si="31"/>
        <v>4874729166.6666641</v>
      </c>
      <c r="BE43" s="65">
        <f t="shared" si="31"/>
        <v>4924679861.1111088</v>
      </c>
      <c r="BF43" s="65">
        <f t="shared" si="31"/>
        <v>4974630555.5555534</v>
      </c>
      <c r="BG43" s="65">
        <f t="shared" si="31"/>
        <v>5024581249.9999981</v>
      </c>
      <c r="BH43" s="65">
        <f t="shared" si="31"/>
        <v>5074531944.4444427</v>
      </c>
      <c r="BI43" s="65">
        <f t="shared" si="31"/>
        <v>5124482638.8888874</v>
      </c>
      <c r="BJ43" s="65">
        <f t="shared" si="31"/>
        <v>5174433333.3333321</v>
      </c>
      <c r="BK43" s="65">
        <f t="shared" si="31"/>
        <v>5216421527.7777767</v>
      </c>
      <c r="BL43" s="65">
        <f t="shared" si="31"/>
        <v>5258409722.2222214</v>
      </c>
      <c r="BM43" s="65">
        <f t="shared" si="31"/>
        <v>5300397916.666666</v>
      </c>
      <c r="BN43" s="65">
        <f t="shared" si="31"/>
        <v>5342386111.1111107</v>
      </c>
      <c r="BO43" s="65">
        <f t="shared" si="31"/>
        <v>5384374305.5555553</v>
      </c>
      <c r="BP43" s="65">
        <f t="shared" si="31"/>
        <v>5426362500</v>
      </c>
      <c r="BQ43" s="65">
        <f t="shared" si="31"/>
        <v>5468350694.4444447</v>
      </c>
      <c r="BR43" s="65">
        <f t="shared" si="31"/>
        <v>5510338888.8888893</v>
      </c>
      <c r="BS43" s="65">
        <f t="shared" si="31"/>
        <v>5552327083.333334</v>
      </c>
      <c r="BT43" s="65">
        <f t="shared" si="31"/>
        <v>5594315277.7777786</v>
      </c>
      <c r="BU43" s="65">
        <f t="shared" si="31"/>
        <v>5636303472.2222233</v>
      </c>
      <c r="BV43" s="65">
        <f t="shared" si="31"/>
        <v>5678291666.6666679</v>
      </c>
      <c r="BW43" s="65">
        <f t="shared" si="31"/>
        <v>5713454861.1111126</v>
      </c>
      <c r="BX43" s="65">
        <f t="shared" si="31"/>
        <v>5748618055.5555573</v>
      </c>
      <c r="BY43" s="65">
        <f t="shared" si="31"/>
        <v>5783781250.0000019</v>
      </c>
      <c r="BZ43" s="65">
        <f t="shared" si="31"/>
        <v>5818944444.4444466</v>
      </c>
      <c r="CA43" s="65">
        <f t="shared" si="31"/>
        <v>5854107638.8888912</v>
      </c>
      <c r="CB43" s="65">
        <f t="shared" si="31"/>
        <v>5889270833.3333359</v>
      </c>
      <c r="CC43" s="65">
        <f t="shared" si="31"/>
        <v>5924434027.7777805</v>
      </c>
      <c r="CD43" s="65">
        <f t="shared" si="31"/>
        <v>5959597222.2222252</v>
      </c>
      <c r="CE43" s="65">
        <f t="shared" si="31"/>
        <v>5994760416.6666698</v>
      </c>
      <c r="CF43" s="65">
        <f t="shared" si="31"/>
        <v>6029923611.1111145</v>
      </c>
      <c r="CG43" s="65">
        <f t="shared" si="31"/>
        <v>6065086805.5555592</v>
      </c>
      <c r="CH43" s="65">
        <f t="shared" si="31"/>
        <v>6100250000.0000038</v>
      </c>
      <c r="CI43" s="65">
        <f t="shared" si="31"/>
        <v>6129346527.7777815</v>
      </c>
      <c r="CJ43" s="65">
        <f t="shared" si="31"/>
        <v>6158443055.5555592</v>
      </c>
      <c r="CK43" s="65">
        <f t="shared" si="31"/>
        <v>6187539583.3333368</v>
      </c>
      <c r="CL43" s="65">
        <f t="shared" si="31"/>
        <v>6216636111.1111145</v>
      </c>
      <c r="CM43" s="65">
        <f t="shared" si="31"/>
        <v>6245732638.8888922</v>
      </c>
      <c r="CN43" s="65">
        <f t="shared" si="31"/>
        <v>6274829166.6666698</v>
      </c>
      <c r="CO43" s="65">
        <f t="shared" si="31"/>
        <v>6303925694.4444475</v>
      </c>
      <c r="CP43" s="65">
        <f t="shared" si="31"/>
        <v>6333022222.2222252</v>
      </c>
      <c r="CQ43" s="65">
        <f t="shared" si="31"/>
        <v>6362118750.0000029</v>
      </c>
      <c r="CR43" s="65">
        <f t="shared" si="31"/>
        <v>6391215277.7777805</v>
      </c>
      <c r="CS43" s="65">
        <f t="shared" si="31"/>
        <v>6420311805.5555582</v>
      </c>
      <c r="CT43" s="65">
        <f t="shared" si="31"/>
        <v>6449408333.3333359</v>
      </c>
      <c r="CU43" s="65">
        <f t="shared" si="31"/>
        <v>6472979861.1111135</v>
      </c>
      <c r="CV43" s="65">
        <f t="shared" si="31"/>
        <v>6496551388.8888912</v>
      </c>
      <c r="CW43" s="65">
        <f t="shared" si="31"/>
        <v>6520122916.6666689</v>
      </c>
      <c r="CX43" s="65">
        <f t="shared" si="31"/>
        <v>6543694444.4444466</v>
      </c>
      <c r="CY43" s="65">
        <f t="shared" si="31"/>
        <v>6567265972.2222242</v>
      </c>
      <c r="CZ43" s="65">
        <f t="shared" si="31"/>
        <v>6590837500.0000019</v>
      </c>
      <c r="DA43" s="65">
        <f t="shared" si="31"/>
        <v>6614409027.7777796</v>
      </c>
      <c r="DB43" s="65">
        <f t="shared" si="31"/>
        <v>6637980555.5555573</v>
      </c>
      <c r="DC43" s="65">
        <f t="shared" si="31"/>
        <v>6661552083.3333349</v>
      </c>
      <c r="DD43" s="65">
        <f t="shared" si="31"/>
        <v>6685123611.1111126</v>
      </c>
      <c r="DE43" s="65">
        <f t="shared" si="31"/>
        <v>6708695138.8888903</v>
      </c>
      <c r="DF43" s="65">
        <f t="shared" si="31"/>
        <v>6732266666.6666679</v>
      </c>
      <c r="DG43" s="65">
        <f t="shared" si="31"/>
        <v>6750719444.4444456</v>
      </c>
      <c r="DH43" s="65">
        <f t="shared" si="31"/>
        <v>6769172222.2222233</v>
      </c>
      <c r="DI43" s="65">
        <f t="shared" si="31"/>
        <v>6787625000.000001</v>
      </c>
      <c r="DJ43" s="65">
        <f t="shared" si="31"/>
        <v>6806077777.7777786</v>
      </c>
      <c r="DK43" s="65">
        <f t="shared" si="31"/>
        <v>6824530555.5555563</v>
      </c>
      <c r="DL43" s="65">
        <f t="shared" si="31"/>
        <v>6842983333.333334</v>
      </c>
      <c r="DM43" s="65">
        <f t="shared" si="31"/>
        <v>6861436111.1111116</v>
      </c>
      <c r="DN43" s="65">
        <f t="shared" si="31"/>
        <v>6879888888.8888893</v>
      </c>
      <c r="DO43" s="65">
        <f t="shared" si="31"/>
        <v>6898341666.666667</v>
      </c>
      <c r="DP43" s="65">
        <f t="shared" si="31"/>
        <v>6916794444.4444447</v>
      </c>
      <c r="DQ43" s="65">
        <f t="shared" si="31"/>
        <v>6935247222.2222223</v>
      </c>
      <c r="DR43" s="65">
        <f t="shared" si="31"/>
        <v>6953700000</v>
      </c>
      <c r="DS43" s="65">
        <f t="shared" si="31"/>
        <v>6967350000</v>
      </c>
      <c r="DT43" s="65">
        <f t="shared" si="31"/>
        <v>6981000000</v>
      </c>
      <c r="DU43" s="65">
        <f t="shared" si="31"/>
        <v>6994650000</v>
      </c>
      <c r="DV43" s="65">
        <f t="shared" si="31"/>
        <v>7008300000</v>
      </c>
      <c r="DW43" s="65">
        <f t="shared" si="31"/>
        <v>7021950000</v>
      </c>
      <c r="DX43" s="65">
        <f t="shared" si="31"/>
        <v>7035600000</v>
      </c>
      <c r="DY43" s="65">
        <f t="shared" si="31"/>
        <v>7049250000</v>
      </c>
      <c r="DZ43" s="65">
        <f t="shared" si="31"/>
        <v>7062900000</v>
      </c>
      <c r="EA43" s="65">
        <f t="shared" si="31"/>
        <v>7076550000</v>
      </c>
      <c r="EB43" s="65">
        <f t="shared" si="31"/>
        <v>7090200000</v>
      </c>
      <c r="EC43" s="65">
        <f t="shared" si="31"/>
        <v>7103850000</v>
      </c>
      <c r="ED43" s="65">
        <f t="shared" si="31"/>
        <v>7117500000</v>
      </c>
    </row>
    <row r="44" spans="1:134" ht="15.75" customHeight="1" x14ac:dyDescent="0.25">
      <c r="A44" s="5"/>
      <c r="F44" s="5"/>
      <c r="H44" s="7"/>
      <c r="I44" s="7"/>
      <c r="J44" s="7"/>
      <c r="K44" s="7"/>
      <c r="L44" s="7"/>
      <c r="M44" s="7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</row>
    <row r="45" spans="1:134" ht="15.75" customHeight="1" x14ac:dyDescent="0.25">
      <c r="A45" s="5"/>
      <c r="F45" s="5"/>
      <c r="H45" s="7"/>
      <c r="I45" s="7"/>
      <c r="J45" s="7"/>
      <c r="K45" s="7"/>
      <c r="L45" s="7"/>
      <c r="M45" s="7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</row>
    <row r="46" spans="1:134" ht="15.75" customHeight="1" x14ac:dyDescent="0.25">
      <c r="A46" s="5"/>
      <c r="F46" s="5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</row>
    <row r="47" spans="1:134" ht="15.75" customHeight="1" x14ac:dyDescent="0.25">
      <c r="A47" s="5"/>
      <c r="F47" s="5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</row>
    <row r="48" spans="1:134" ht="15.75" customHeight="1" x14ac:dyDescent="0.25">
      <c r="A48" s="5"/>
      <c r="F48" s="5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</row>
    <row r="49" spans="1:134" ht="15.75" customHeight="1" x14ac:dyDescent="0.25">
      <c r="A49" s="5"/>
      <c r="F49" s="5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</row>
    <row r="50" spans="1:134" ht="15.75" customHeight="1" x14ac:dyDescent="0.25">
      <c r="A50" s="5"/>
      <c r="F50" s="5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</row>
    <row r="51" spans="1:134" ht="15.75" customHeight="1" x14ac:dyDescent="0.25">
      <c r="A51" s="5"/>
      <c r="F51" s="5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</row>
    <row r="52" spans="1:134" ht="15.75" customHeight="1" x14ac:dyDescent="0.25">
      <c r="A52" s="5"/>
      <c r="F52" s="5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</row>
    <row r="53" spans="1:134" ht="15.75" customHeight="1" x14ac:dyDescent="0.25">
      <c r="A53" s="5"/>
      <c r="F53" s="5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</row>
    <row r="54" spans="1:134" ht="15.75" customHeight="1" x14ac:dyDescent="0.25">
      <c r="A54" s="5"/>
      <c r="F54" s="5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</row>
    <row r="55" spans="1:134" ht="15.75" customHeight="1" x14ac:dyDescent="0.25">
      <c r="A55" s="5"/>
      <c r="F55" s="5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</row>
    <row r="56" spans="1:134" ht="15.75" customHeight="1" x14ac:dyDescent="0.25">
      <c r="A56" s="5"/>
      <c r="F56" s="5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</row>
    <row r="57" spans="1:134" ht="15.75" customHeight="1" x14ac:dyDescent="0.25">
      <c r="A57" s="5"/>
      <c r="F57" s="5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</row>
    <row r="58" spans="1:134" ht="15.75" customHeight="1" x14ac:dyDescent="0.25">
      <c r="A58" s="5"/>
      <c r="F58" s="5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</row>
    <row r="59" spans="1:134" ht="15.75" customHeight="1" x14ac:dyDescent="0.25">
      <c r="A59" s="5"/>
      <c r="F59" s="5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</row>
    <row r="60" spans="1:134" ht="15.75" customHeight="1" x14ac:dyDescent="0.25">
      <c r="A60" s="5"/>
      <c r="F60" s="5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</row>
    <row r="61" spans="1:134" ht="15.75" customHeight="1" x14ac:dyDescent="0.25">
      <c r="A61" s="5"/>
      <c r="F61" s="5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</row>
    <row r="62" spans="1:134" ht="15.75" customHeight="1" x14ac:dyDescent="0.25">
      <c r="A62" s="5"/>
      <c r="F62" s="5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</row>
    <row r="63" spans="1:134" ht="15.75" customHeight="1" x14ac:dyDescent="0.25">
      <c r="A63" s="5"/>
      <c r="F63" s="5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</row>
    <row r="64" spans="1:134" ht="15.75" customHeight="1" x14ac:dyDescent="0.25">
      <c r="A64" s="5"/>
      <c r="F64" s="5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</row>
    <row r="65" spans="1:134" ht="15.75" customHeight="1" x14ac:dyDescent="0.25">
      <c r="A65" s="5"/>
      <c r="F65" s="5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</row>
    <row r="66" spans="1:134" ht="15.75" customHeight="1" x14ac:dyDescent="0.25">
      <c r="A66" s="5"/>
      <c r="F66" s="5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</row>
    <row r="67" spans="1:134" ht="15.75" customHeight="1" x14ac:dyDescent="0.25">
      <c r="A67" s="5"/>
      <c r="F67" s="5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</row>
    <row r="68" spans="1:134" ht="15.75" customHeight="1" x14ac:dyDescent="0.25">
      <c r="A68" s="5"/>
      <c r="F68" s="5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</row>
    <row r="69" spans="1:134" ht="15.75" customHeight="1" x14ac:dyDescent="0.25">
      <c r="A69" s="5"/>
      <c r="F69" s="5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</row>
    <row r="70" spans="1:134" ht="15.75" customHeight="1" x14ac:dyDescent="0.25">
      <c r="A70" s="5"/>
      <c r="F70" s="5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</row>
    <row r="71" spans="1:134" ht="15.75" customHeight="1" x14ac:dyDescent="0.25">
      <c r="A71" s="5"/>
      <c r="F71" s="5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</row>
    <row r="72" spans="1:134" ht="15.75" customHeight="1" x14ac:dyDescent="0.25">
      <c r="A72" s="5"/>
      <c r="F72" s="5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</row>
    <row r="73" spans="1:134" ht="15.75" customHeight="1" x14ac:dyDescent="0.25">
      <c r="A73" s="5"/>
      <c r="F73" s="5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</row>
    <row r="74" spans="1:134" ht="15.75" customHeight="1" x14ac:dyDescent="0.25">
      <c r="A74" s="5"/>
      <c r="F74" s="5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</row>
    <row r="75" spans="1:134" ht="15.75" customHeight="1" x14ac:dyDescent="0.25">
      <c r="A75" s="5"/>
      <c r="F75" s="5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</row>
    <row r="76" spans="1:134" ht="15.75" customHeight="1" x14ac:dyDescent="0.25">
      <c r="A76" s="5"/>
      <c r="F76" s="5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</row>
    <row r="77" spans="1:134" ht="15.75" customHeight="1" x14ac:dyDescent="0.25">
      <c r="A77" s="5"/>
      <c r="F77" s="5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</row>
    <row r="78" spans="1:134" ht="15.75" customHeight="1" x14ac:dyDescent="0.25">
      <c r="A78" s="5"/>
      <c r="F78" s="5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</row>
    <row r="79" spans="1:134" ht="15.75" customHeight="1" x14ac:dyDescent="0.25">
      <c r="A79" s="5"/>
      <c r="F79" s="5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</row>
    <row r="80" spans="1:134" ht="15.75" customHeight="1" x14ac:dyDescent="0.25">
      <c r="A80" s="5"/>
      <c r="F80" s="5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</row>
    <row r="81" spans="1:134" ht="15.75" customHeight="1" x14ac:dyDescent="0.25">
      <c r="A81" s="5"/>
      <c r="F81" s="5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</row>
    <row r="82" spans="1:134" ht="15.75" customHeight="1" x14ac:dyDescent="0.25">
      <c r="A82" s="5"/>
      <c r="F82" s="5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</row>
    <row r="83" spans="1:134" ht="15.75" customHeight="1" x14ac:dyDescent="0.25">
      <c r="A83" s="5"/>
      <c r="F83" s="5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</row>
    <row r="84" spans="1:134" ht="15.75" customHeight="1" x14ac:dyDescent="0.25">
      <c r="A84" s="5"/>
      <c r="F84" s="5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</row>
    <row r="85" spans="1:134" ht="15.75" customHeight="1" x14ac:dyDescent="0.25">
      <c r="A85" s="5"/>
      <c r="F85" s="5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</row>
    <row r="86" spans="1:134" ht="15.75" customHeight="1" x14ac:dyDescent="0.25">
      <c r="A86" s="5"/>
      <c r="F86" s="5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</row>
    <row r="87" spans="1:134" ht="15.75" customHeight="1" x14ac:dyDescent="0.25">
      <c r="A87" s="5"/>
      <c r="F87" s="5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</row>
    <row r="88" spans="1:134" ht="15.75" customHeight="1" x14ac:dyDescent="0.25">
      <c r="A88" s="5"/>
      <c r="F88" s="5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</row>
    <row r="89" spans="1:134" ht="15.75" customHeight="1" x14ac:dyDescent="0.25">
      <c r="A89" s="5"/>
      <c r="F89" s="5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</row>
    <row r="90" spans="1:134" ht="15.75" customHeight="1" x14ac:dyDescent="0.25">
      <c r="A90" s="5"/>
      <c r="F90" s="5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</row>
    <row r="91" spans="1:134" ht="15.75" customHeight="1" x14ac:dyDescent="0.25">
      <c r="A91" s="5"/>
      <c r="F91" s="5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</row>
    <row r="92" spans="1:134" ht="15.75" customHeight="1" x14ac:dyDescent="0.25">
      <c r="A92" s="5"/>
      <c r="F92" s="5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</row>
    <row r="93" spans="1:134" ht="15.75" customHeight="1" x14ac:dyDescent="0.25">
      <c r="A93" s="5"/>
      <c r="F93" s="5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</row>
    <row r="94" spans="1:134" ht="15.75" customHeight="1" x14ac:dyDescent="0.25">
      <c r="A94" s="5"/>
      <c r="F94" s="5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</row>
    <row r="95" spans="1:134" ht="15.75" customHeight="1" x14ac:dyDescent="0.25">
      <c r="A95" s="5"/>
      <c r="F95" s="5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</row>
    <row r="96" spans="1:134" ht="15.75" customHeight="1" x14ac:dyDescent="0.25">
      <c r="A96" s="5"/>
      <c r="F96" s="5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</row>
    <row r="97" spans="1:134" ht="15.75" customHeight="1" x14ac:dyDescent="0.25">
      <c r="A97" s="5"/>
      <c r="F97" s="5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</row>
    <row r="98" spans="1:134" ht="15.75" customHeight="1" x14ac:dyDescent="0.25">
      <c r="A98" s="5"/>
      <c r="F98" s="5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</row>
    <row r="99" spans="1:134" ht="15.75" customHeight="1" x14ac:dyDescent="0.25">
      <c r="A99" s="5"/>
      <c r="F99" s="5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</row>
    <row r="100" spans="1:134" ht="15.75" customHeight="1" x14ac:dyDescent="0.25">
      <c r="A100" s="5"/>
      <c r="F100" s="5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</row>
    <row r="101" spans="1:134" ht="15.75" customHeight="1" x14ac:dyDescent="0.25">
      <c r="A101" s="5"/>
      <c r="F101" s="5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</row>
    <row r="102" spans="1:134" ht="15.75" customHeight="1" x14ac:dyDescent="0.25">
      <c r="A102" s="5"/>
      <c r="F102" s="5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</row>
    <row r="103" spans="1:134" ht="15.75" customHeight="1" x14ac:dyDescent="0.25">
      <c r="A103" s="5"/>
      <c r="F103" s="5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</row>
    <row r="104" spans="1:134" ht="15.75" customHeight="1" x14ac:dyDescent="0.25">
      <c r="A104" s="5"/>
      <c r="F104" s="5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</row>
    <row r="105" spans="1:134" ht="15.75" customHeight="1" x14ac:dyDescent="0.25">
      <c r="A105" s="5"/>
      <c r="F105" s="5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</row>
    <row r="106" spans="1:134" ht="15.75" customHeight="1" x14ac:dyDescent="0.25">
      <c r="A106" s="5"/>
      <c r="F106" s="5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</row>
    <row r="107" spans="1:134" ht="15.75" customHeight="1" x14ac:dyDescent="0.25">
      <c r="A107" s="5"/>
      <c r="F107" s="5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</row>
    <row r="108" spans="1:134" ht="15.75" customHeight="1" x14ac:dyDescent="0.25">
      <c r="A108" s="5"/>
      <c r="F108" s="5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</row>
    <row r="109" spans="1:134" ht="15.75" customHeight="1" x14ac:dyDescent="0.25">
      <c r="A109" s="5"/>
      <c r="F109" s="5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</row>
    <row r="110" spans="1:134" ht="15.75" customHeight="1" x14ac:dyDescent="0.25">
      <c r="A110" s="5"/>
      <c r="F110" s="5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</row>
    <row r="111" spans="1:134" ht="15.75" customHeight="1" x14ac:dyDescent="0.25">
      <c r="A111" s="5"/>
      <c r="F111" s="5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</row>
    <row r="112" spans="1:134" ht="15.75" customHeight="1" x14ac:dyDescent="0.25">
      <c r="A112" s="5"/>
      <c r="F112" s="5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</row>
    <row r="113" spans="1:134" ht="15.75" customHeight="1" x14ac:dyDescent="0.25">
      <c r="A113" s="5"/>
      <c r="F113" s="5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</row>
    <row r="114" spans="1:134" ht="15.75" customHeight="1" x14ac:dyDescent="0.25">
      <c r="A114" s="5"/>
      <c r="F114" s="5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</row>
    <row r="115" spans="1:134" ht="15.75" customHeight="1" x14ac:dyDescent="0.25">
      <c r="A115" s="5"/>
      <c r="F115" s="5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</row>
    <row r="116" spans="1:134" ht="15.75" customHeight="1" x14ac:dyDescent="0.25">
      <c r="A116" s="5"/>
      <c r="F116" s="5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</row>
    <row r="117" spans="1:134" ht="15.75" customHeight="1" x14ac:dyDescent="0.25">
      <c r="A117" s="5"/>
      <c r="F117" s="5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</row>
    <row r="118" spans="1:134" ht="15.75" customHeight="1" x14ac:dyDescent="0.25">
      <c r="A118" s="5"/>
      <c r="F118" s="5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</row>
    <row r="119" spans="1:134" ht="15.75" customHeight="1" x14ac:dyDescent="0.25">
      <c r="A119" s="5"/>
      <c r="F119" s="5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</row>
    <row r="120" spans="1:134" ht="15.75" customHeight="1" x14ac:dyDescent="0.25">
      <c r="A120" s="5"/>
      <c r="F120" s="5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</row>
    <row r="121" spans="1:134" ht="15.75" customHeight="1" x14ac:dyDescent="0.25">
      <c r="A121" s="5"/>
      <c r="F121" s="5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</row>
    <row r="122" spans="1:134" ht="15.75" customHeight="1" x14ac:dyDescent="0.25">
      <c r="A122" s="5"/>
      <c r="F122" s="5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</row>
    <row r="123" spans="1:134" ht="15.75" customHeight="1" x14ac:dyDescent="0.25">
      <c r="A123" s="5"/>
      <c r="F123" s="5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</row>
    <row r="124" spans="1:134" ht="15.75" customHeight="1" x14ac:dyDescent="0.25">
      <c r="A124" s="5"/>
      <c r="F124" s="5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</row>
    <row r="125" spans="1:134" ht="15.75" customHeight="1" x14ac:dyDescent="0.25">
      <c r="A125" s="5"/>
      <c r="F125" s="5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</row>
    <row r="126" spans="1:134" ht="15.75" customHeight="1" x14ac:dyDescent="0.25">
      <c r="A126" s="5"/>
      <c r="F126" s="5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</row>
    <row r="127" spans="1:134" ht="15.75" customHeight="1" x14ac:dyDescent="0.25">
      <c r="A127" s="5"/>
      <c r="F127" s="5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</row>
    <row r="128" spans="1:134" ht="15.75" customHeight="1" x14ac:dyDescent="0.25">
      <c r="A128" s="5"/>
      <c r="F128" s="5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</row>
    <row r="129" spans="1:134" ht="15.75" customHeight="1" x14ac:dyDescent="0.25">
      <c r="A129" s="5"/>
      <c r="F129" s="5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</row>
    <row r="130" spans="1:134" ht="15.75" customHeight="1" x14ac:dyDescent="0.25">
      <c r="A130" s="5"/>
      <c r="F130" s="5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</row>
    <row r="131" spans="1:134" ht="15.75" customHeight="1" x14ac:dyDescent="0.25">
      <c r="A131" s="5"/>
      <c r="F131" s="5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</row>
    <row r="132" spans="1:134" ht="15.75" customHeight="1" x14ac:dyDescent="0.25">
      <c r="A132" s="5"/>
      <c r="F132" s="5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</row>
    <row r="133" spans="1:134" ht="15.75" customHeight="1" x14ac:dyDescent="0.25">
      <c r="A133" s="5"/>
      <c r="F133" s="5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</row>
    <row r="134" spans="1:134" ht="15.75" customHeight="1" x14ac:dyDescent="0.25">
      <c r="A134" s="5"/>
      <c r="F134" s="5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</row>
    <row r="135" spans="1:134" ht="15.75" customHeight="1" x14ac:dyDescent="0.25">
      <c r="A135" s="5"/>
      <c r="F135" s="5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</row>
    <row r="136" spans="1:134" ht="15.75" customHeight="1" x14ac:dyDescent="0.25">
      <c r="A136" s="5"/>
      <c r="F136" s="5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</row>
    <row r="137" spans="1:134" ht="15.75" customHeight="1" x14ac:dyDescent="0.25">
      <c r="A137" s="5"/>
      <c r="F137" s="5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</row>
    <row r="138" spans="1:134" ht="15.75" customHeight="1" x14ac:dyDescent="0.25">
      <c r="A138" s="5"/>
      <c r="F138" s="5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</row>
    <row r="139" spans="1:134" ht="15.75" customHeight="1" x14ac:dyDescent="0.25">
      <c r="A139" s="5"/>
      <c r="F139" s="5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</row>
    <row r="140" spans="1:134" ht="15.75" customHeight="1" x14ac:dyDescent="0.25">
      <c r="A140" s="5"/>
      <c r="F140" s="5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</row>
    <row r="141" spans="1:134" ht="15.75" customHeight="1" x14ac:dyDescent="0.25">
      <c r="A141" s="5"/>
      <c r="F141" s="5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</row>
    <row r="142" spans="1:134" ht="15.75" customHeight="1" x14ac:dyDescent="0.25">
      <c r="A142" s="5"/>
      <c r="F142" s="5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</row>
    <row r="143" spans="1:134" ht="15.75" customHeight="1" x14ac:dyDescent="0.25">
      <c r="A143" s="5"/>
      <c r="F143" s="5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</row>
    <row r="144" spans="1:134" ht="15.75" customHeight="1" x14ac:dyDescent="0.25">
      <c r="A144" s="5"/>
      <c r="F144" s="5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</row>
    <row r="145" spans="1:134" ht="15.75" customHeight="1" x14ac:dyDescent="0.25">
      <c r="A145" s="5"/>
      <c r="F145" s="5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</row>
    <row r="146" spans="1:134" ht="15.75" customHeight="1" x14ac:dyDescent="0.25">
      <c r="A146" s="5"/>
      <c r="F146" s="5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</row>
    <row r="147" spans="1:134" ht="15.75" customHeight="1" x14ac:dyDescent="0.25">
      <c r="A147" s="5"/>
      <c r="F147" s="5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</row>
    <row r="148" spans="1:134" ht="15.75" customHeight="1" x14ac:dyDescent="0.25">
      <c r="A148" s="5"/>
      <c r="F148" s="5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</row>
    <row r="149" spans="1:134" ht="15.75" customHeight="1" x14ac:dyDescent="0.25">
      <c r="A149" s="5"/>
      <c r="F149" s="5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</row>
    <row r="150" spans="1:134" ht="15.75" customHeight="1" x14ac:dyDescent="0.25">
      <c r="A150" s="5"/>
      <c r="F150" s="5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</row>
    <row r="151" spans="1:134" ht="15.75" customHeight="1" x14ac:dyDescent="0.25">
      <c r="A151" s="5"/>
      <c r="F151" s="5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</row>
    <row r="152" spans="1:134" ht="15.75" customHeight="1" x14ac:dyDescent="0.25">
      <c r="A152" s="5"/>
      <c r="F152" s="5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</row>
    <row r="153" spans="1:134" ht="15.75" customHeight="1" x14ac:dyDescent="0.25">
      <c r="A153" s="5"/>
      <c r="F153" s="5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</row>
    <row r="154" spans="1:134" ht="15.75" customHeight="1" x14ac:dyDescent="0.25">
      <c r="A154" s="5"/>
      <c r="F154" s="5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</row>
    <row r="155" spans="1:134" ht="15.75" customHeight="1" x14ac:dyDescent="0.25">
      <c r="A155" s="5"/>
      <c r="F155" s="5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</row>
    <row r="156" spans="1:134" ht="15.75" customHeight="1" x14ac:dyDescent="0.25">
      <c r="A156" s="5"/>
      <c r="F156" s="5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</row>
    <row r="157" spans="1:134" ht="15.75" customHeight="1" x14ac:dyDescent="0.25">
      <c r="A157" s="5"/>
      <c r="F157" s="5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</row>
    <row r="158" spans="1:134" ht="15.75" customHeight="1" x14ac:dyDescent="0.25">
      <c r="A158" s="5"/>
      <c r="F158" s="5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</row>
    <row r="159" spans="1:134" ht="15.75" customHeight="1" x14ac:dyDescent="0.25">
      <c r="A159" s="5"/>
      <c r="F159" s="5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</row>
    <row r="160" spans="1:134" ht="15.75" customHeight="1" x14ac:dyDescent="0.25">
      <c r="A160" s="5"/>
      <c r="F160" s="5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</row>
    <row r="161" spans="1:134" ht="15.75" customHeight="1" x14ac:dyDescent="0.25">
      <c r="A161" s="5"/>
      <c r="F161" s="5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</row>
    <row r="162" spans="1:134" ht="15.75" customHeight="1" x14ac:dyDescent="0.25">
      <c r="A162" s="5"/>
      <c r="F162" s="5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</row>
    <row r="163" spans="1:134" ht="15.75" customHeight="1" x14ac:dyDescent="0.25">
      <c r="A163" s="5"/>
      <c r="F163" s="5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</row>
    <row r="164" spans="1:134" ht="15.75" customHeight="1" x14ac:dyDescent="0.25">
      <c r="A164" s="5"/>
      <c r="F164" s="5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</row>
    <row r="165" spans="1:134" ht="15.75" customHeight="1" x14ac:dyDescent="0.25">
      <c r="A165" s="5"/>
      <c r="F165" s="5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</row>
    <row r="166" spans="1:134" ht="15.75" customHeight="1" x14ac:dyDescent="0.25">
      <c r="A166" s="5"/>
      <c r="F166" s="5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</row>
    <row r="167" spans="1:134" ht="15.75" customHeight="1" x14ac:dyDescent="0.25">
      <c r="A167" s="5"/>
      <c r="F167" s="5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</row>
    <row r="168" spans="1:134" ht="15.75" customHeight="1" x14ac:dyDescent="0.25">
      <c r="A168" s="5"/>
      <c r="F168" s="5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</row>
    <row r="169" spans="1:134" ht="15.75" customHeight="1" x14ac:dyDescent="0.25">
      <c r="A169" s="5"/>
      <c r="F169" s="5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</row>
    <row r="170" spans="1:134" ht="15.75" customHeight="1" x14ac:dyDescent="0.25">
      <c r="A170" s="5"/>
      <c r="F170" s="5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</row>
    <row r="171" spans="1:134" ht="15.75" customHeight="1" x14ac:dyDescent="0.25">
      <c r="A171" s="5"/>
      <c r="F171" s="5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</row>
    <row r="172" spans="1:134" ht="15.75" customHeight="1" x14ac:dyDescent="0.25">
      <c r="A172" s="5"/>
      <c r="F172" s="5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</row>
    <row r="173" spans="1:134" ht="15.75" customHeight="1" x14ac:dyDescent="0.25">
      <c r="A173" s="5"/>
      <c r="F173" s="5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</row>
    <row r="174" spans="1:134" ht="15.75" customHeight="1" x14ac:dyDescent="0.25">
      <c r="A174" s="5"/>
      <c r="F174" s="5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</row>
    <row r="175" spans="1:134" ht="15.75" customHeight="1" x14ac:dyDescent="0.25">
      <c r="A175" s="5"/>
      <c r="F175" s="5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</row>
    <row r="176" spans="1:134" ht="15.75" customHeight="1" x14ac:dyDescent="0.25">
      <c r="A176" s="5"/>
      <c r="F176" s="5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</row>
    <row r="177" spans="1:134" ht="15.75" customHeight="1" x14ac:dyDescent="0.25">
      <c r="A177" s="5"/>
      <c r="F177" s="5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</row>
    <row r="178" spans="1:134" ht="15.75" customHeight="1" x14ac:dyDescent="0.25">
      <c r="A178" s="5"/>
      <c r="F178" s="5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</row>
    <row r="179" spans="1:134" ht="15.75" customHeight="1" x14ac:dyDescent="0.25">
      <c r="A179" s="5"/>
      <c r="F179" s="5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</row>
    <row r="180" spans="1:134" ht="15.75" customHeight="1" x14ac:dyDescent="0.25">
      <c r="A180" s="5"/>
      <c r="F180" s="5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</row>
    <row r="181" spans="1:134" ht="15.75" customHeight="1" x14ac:dyDescent="0.25">
      <c r="A181" s="5"/>
      <c r="F181" s="5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</row>
    <row r="182" spans="1:134" ht="15.75" customHeight="1" x14ac:dyDescent="0.25">
      <c r="A182" s="5"/>
      <c r="F182" s="5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</row>
    <row r="183" spans="1:134" ht="15.75" customHeight="1" x14ac:dyDescent="0.25">
      <c r="A183" s="5"/>
      <c r="F183" s="5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</row>
    <row r="184" spans="1:134" ht="15.75" customHeight="1" x14ac:dyDescent="0.25">
      <c r="A184" s="5"/>
      <c r="F184" s="5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</row>
    <row r="185" spans="1:134" ht="15.75" customHeight="1" x14ac:dyDescent="0.25">
      <c r="A185" s="5"/>
      <c r="F185" s="5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</row>
    <row r="186" spans="1:134" ht="15.75" customHeight="1" x14ac:dyDescent="0.25">
      <c r="A186" s="5"/>
      <c r="F186" s="5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</row>
    <row r="187" spans="1:134" ht="15.75" customHeight="1" x14ac:dyDescent="0.25">
      <c r="A187" s="5"/>
      <c r="F187" s="5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</row>
    <row r="188" spans="1:134" ht="15.75" customHeight="1" x14ac:dyDescent="0.25">
      <c r="A188" s="5"/>
      <c r="F188" s="5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</row>
    <row r="189" spans="1:134" ht="15.75" customHeight="1" x14ac:dyDescent="0.25">
      <c r="A189" s="5"/>
      <c r="F189" s="5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</row>
    <row r="190" spans="1:134" ht="15.75" customHeight="1" x14ac:dyDescent="0.25">
      <c r="A190" s="5"/>
      <c r="F190" s="5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</row>
    <row r="191" spans="1:134" ht="15.75" customHeight="1" x14ac:dyDescent="0.25">
      <c r="A191" s="5"/>
      <c r="F191" s="5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</row>
    <row r="192" spans="1:134" ht="15.75" customHeight="1" x14ac:dyDescent="0.25">
      <c r="A192" s="5"/>
      <c r="F192" s="5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</row>
    <row r="193" spans="1:134" ht="15.75" customHeight="1" x14ac:dyDescent="0.25">
      <c r="A193" s="5"/>
      <c r="F193" s="5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</row>
    <row r="194" spans="1:134" ht="15.75" customHeight="1" x14ac:dyDescent="0.25">
      <c r="A194" s="5"/>
      <c r="F194" s="5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</row>
    <row r="195" spans="1:134" ht="15.75" customHeight="1" x14ac:dyDescent="0.25">
      <c r="A195" s="5"/>
      <c r="F195" s="5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</row>
    <row r="196" spans="1:134" ht="15.75" customHeight="1" x14ac:dyDescent="0.25">
      <c r="A196" s="5"/>
      <c r="F196" s="5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</row>
    <row r="197" spans="1:134" ht="15.75" customHeight="1" x14ac:dyDescent="0.25">
      <c r="A197" s="5"/>
      <c r="F197" s="5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</row>
    <row r="198" spans="1:134" ht="15.75" customHeight="1" x14ac:dyDescent="0.25">
      <c r="A198" s="5"/>
      <c r="F198" s="5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</row>
    <row r="199" spans="1:134" ht="15.75" customHeight="1" x14ac:dyDescent="0.25">
      <c r="A199" s="5"/>
      <c r="F199" s="5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</row>
    <row r="200" spans="1:134" ht="15.75" customHeight="1" x14ac:dyDescent="0.25">
      <c r="A200" s="5"/>
      <c r="F200" s="5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</row>
    <row r="201" spans="1:134" ht="15.75" customHeight="1" x14ac:dyDescent="0.25">
      <c r="A201" s="5"/>
      <c r="F201" s="5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</row>
    <row r="202" spans="1:134" ht="15.75" customHeight="1" x14ac:dyDescent="0.25">
      <c r="A202" s="5"/>
      <c r="F202" s="5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</row>
    <row r="203" spans="1:134" ht="15.75" customHeight="1" x14ac:dyDescent="0.25">
      <c r="A203" s="5"/>
      <c r="F203" s="5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</row>
    <row r="204" spans="1:134" ht="15.75" customHeight="1" x14ac:dyDescent="0.25">
      <c r="A204" s="5"/>
      <c r="F204" s="5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</row>
    <row r="205" spans="1:134" ht="15.75" customHeight="1" x14ac:dyDescent="0.25">
      <c r="A205" s="5"/>
      <c r="F205" s="5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</row>
    <row r="206" spans="1:134" ht="15.75" customHeight="1" x14ac:dyDescent="0.25">
      <c r="A206" s="5"/>
      <c r="F206" s="5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</row>
    <row r="207" spans="1:134" ht="15.75" customHeight="1" x14ac:dyDescent="0.25">
      <c r="A207" s="5"/>
      <c r="F207" s="5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</row>
    <row r="208" spans="1:134" ht="15.75" customHeight="1" x14ac:dyDescent="0.25">
      <c r="A208" s="5"/>
      <c r="F208" s="5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</row>
    <row r="209" spans="1:134" ht="15.75" customHeight="1" x14ac:dyDescent="0.25">
      <c r="A209" s="5"/>
      <c r="F209" s="5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</row>
    <row r="210" spans="1:134" ht="15.75" customHeight="1" x14ac:dyDescent="0.25">
      <c r="A210" s="5"/>
      <c r="F210" s="5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</row>
    <row r="211" spans="1:134" ht="15.75" customHeight="1" x14ac:dyDescent="0.25">
      <c r="A211" s="5"/>
      <c r="F211" s="5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</row>
    <row r="212" spans="1:134" ht="15.75" customHeight="1" x14ac:dyDescent="0.25">
      <c r="A212" s="5"/>
      <c r="F212" s="5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</row>
    <row r="213" spans="1:134" ht="15.75" customHeight="1" x14ac:dyDescent="0.25">
      <c r="A213" s="5"/>
      <c r="F213" s="5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</row>
    <row r="214" spans="1:134" ht="15.75" customHeight="1" x14ac:dyDescent="0.25">
      <c r="A214" s="5"/>
      <c r="F214" s="5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</row>
    <row r="215" spans="1:134" ht="15.75" customHeight="1" x14ac:dyDescent="0.25">
      <c r="A215" s="5"/>
      <c r="F215" s="5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</row>
    <row r="216" spans="1:134" ht="15.75" customHeight="1" x14ac:dyDescent="0.25">
      <c r="A216" s="5"/>
      <c r="F216" s="5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</row>
    <row r="217" spans="1:134" ht="15.75" customHeight="1" x14ac:dyDescent="0.25">
      <c r="A217" s="5"/>
      <c r="F217" s="5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</row>
    <row r="218" spans="1:134" ht="15.75" customHeight="1" x14ac:dyDescent="0.25">
      <c r="A218" s="5"/>
      <c r="F218" s="5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</row>
    <row r="219" spans="1:134" ht="15.75" customHeight="1" x14ac:dyDescent="0.25">
      <c r="A219" s="5"/>
      <c r="F219" s="5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</row>
    <row r="220" spans="1:134" ht="15.75" customHeight="1" x14ac:dyDescent="0.25">
      <c r="A220" s="5"/>
      <c r="F220" s="5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</row>
    <row r="221" spans="1:134" ht="15.75" customHeight="1" x14ac:dyDescent="0.25">
      <c r="A221" s="5"/>
      <c r="F221" s="5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</row>
    <row r="222" spans="1:134" ht="15.75" customHeight="1" x14ac:dyDescent="0.25">
      <c r="A222" s="5"/>
      <c r="F222" s="5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</row>
    <row r="223" spans="1:134" ht="15.75" customHeight="1" x14ac:dyDescent="0.25">
      <c r="A223" s="5"/>
      <c r="F223" s="5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</row>
    <row r="224" spans="1:134" ht="15.75" customHeight="1" x14ac:dyDescent="0.25">
      <c r="A224" s="5"/>
      <c r="F224" s="5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</row>
    <row r="225" spans="1:134" ht="15.75" customHeight="1" x14ac:dyDescent="0.25">
      <c r="A225" s="5"/>
      <c r="F225" s="5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</row>
    <row r="226" spans="1:134" ht="15.75" customHeight="1" x14ac:dyDescent="0.25">
      <c r="A226" s="5"/>
      <c r="F226" s="5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</row>
    <row r="227" spans="1:134" ht="15.75" customHeight="1" x14ac:dyDescent="0.25">
      <c r="A227" s="5"/>
      <c r="F227" s="5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</row>
    <row r="228" spans="1:134" ht="15.75" customHeight="1" x14ac:dyDescent="0.25">
      <c r="A228" s="5"/>
      <c r="F228" s="5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</row>
    <row r="229" spans="1:134" ht="15.75" customHeight="1" x14ac:dyDescent="0.25">
      <c r="A229" s="5"/>
      <c r="F229" s="5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</row>
    <row r="230" spans="1:134" ht="15.75" customHeight="1" x14ac:dyDescent="0.25">
      <c r="A230" s="5"/>
      <c r="F230" s="5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</row>
    <row r="231" spans="1:134" ht="15.75" customHeight="1" x14ac:dyDescent="0.25">
      <c r="A231" s="5"/>
      <c r="F231" s="5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</row>
    <row r="232" spans="1:134" ht="15.75" customHeight="1" x14ac:dyDescent="0.25">
      <c r="A232" s="5"/>
      <c r="F232" s="5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</row>
    <row r="233" spans="1:134" ht="15.75" customHeight="1" x14ac:dyDescent="0.25">
      <c r="A233" s="5"/>
      <c r="F233" s="5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</row>
    <row r="234" spans="1:134" ht="15.75" customHeight="1" x14ac:dyDescent="0.25">
      <c r="A234" s="5"/>
      <c r="F234" s="5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</row>
    <row r="235" spans="1:134" ht="15.75" customHeight="1" x14ac:dyDescent="0.25">
      <c r="A235" s="5"/>
      <c r="F235" s="5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</row>
    <row r="236" spans="1:134" ht="15.75" customHeight="1" x14ac:dyDescent="0.25">
      <c r="A236" s="5"/>
      <c r="F236" s="5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</row>
    <row r="237" spans="1:134" ht="15.75" customHeight="1" x14ac:dyDescent="0.25">
      <c r="A237" s="5"/>
      <c r="F237" s="5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</row>
    <row r="238" spans="1:134" ht="15.75" customHeight="1" x14ac:dyDescent="0.25">
      <c r="A238" s="5"/>
      <c r="F238" s="5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</row>
    <row r="239" spans="1:134" ht="15.75" customHeight="1" x14ac:dyDescent="0.25">
      <c r="A239" s="5"/>
      <c r="F239" s="5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</row>
    <row r="240" spans="1:134" ht="15.75" customHeight="1" x14ac:dyDescent="0.25">
      <c r="A240" s="5"/>
      <c r="F240" s="5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</row>
    <row r="241" spans="1:134" ht="15.75" customHeight="1" x14ac:dyDescent="0.25">
      <c r="A241" s="5"/>
      <c r="F241" s="5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</row>
    <row r="242" spans="1:134" ht="15.75" customHeight="1" x14ac:dyDescent="0.25">
      <c r="A242" s="5"/>
      <c r="F242" s="5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</row>
    <row r="243" spans="1:134" ht="15.75" customHeight="1" x14ac:dyDescent="0.25">
      <c r="A243" s="5"/>
      <c r="F243" s="5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</row>
    <row r="244" spans="1:134" ht="15.75" customHeight="1" x14ac:dyDescent="0.25">
      <c r="A244" s="5"/>
      <c r="F244" s="5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</row>
    <row r="245" spans="1:134" ht="15.75" customHeight="1" x14ac:dyDescent="0.25">
      <c r="A245" s="5"/>
      <c r="F245" s="5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</row>
    <row r="246" spans="1:134" ht="15.75" customHeight="1" x14ac:dyDescent="0.25">
      <c r="A246" s="5"/>
      <c r="F246" s="5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</row>
    <row r="247" spans="1:134" ht="15.75" customHeight="1" x14ac:dyDescent="0.25">
      <c r="A247" s="5"/>
      <c r="F247" s="5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</row>
    <row r="248" spans="1:134" ht="15.75" customHeight="1" x14ac:dyDescent="0.25">
      <c r="A248" s="5"/>
      <c r="F248" s="5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</row>
    <row r="249" spans="1:134" ht="15.75" customHeight="1" x14ac:dyDescent="0.25">
      <c r="A249" s="5"/>
      <c r="F249" s="5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</row>
    <row r="250" spans="1:134" ht="15.75" customHeight="1" x14ac:dyDescent="0.25">
      <c r="A250" s="5"/>
      <c r="F250" s="5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</row>
    <row r="251" spans="1:134" ht="15.75" customHeight="1" x14ac:dyDescent="0.25">
      <c r="A251" s="5"/>
      <c r="F251" s="5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</row>
    <row r="252" spans="1:134" ht="15.75" customHeight="1" x14ac:dyDescent="0.25">
      <c r="A252" s="5"/>
      <c r="F252" s="5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</row>
    <row r="253" spans="1:134" ht="15.75" customHeight="1" x14ac:dyDescent="0.25">
      <c r="A253" s="5"/>
      <c r="F253" s="5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</row>
    <row r="254" spans="1:134" ht="15.75" customHeight="1" x14ac:dyDescent="0.25">
      <c r="A254" s="5"/>
      <c r="F254" s="5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</row>
    <row r="255" spans="1:134" ht="15.75" customHeight="1" x14ac:dyDescent="0.25">
      <c r="A255" s="5"/>
      <c r="F255" s="5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</row>
    <row r="256" spans="1:134" ht="15.75" customHeight="1" x14ac:dyDescent="0.25">
      <c r="A256" s="5"/>
      <c r="F256" s="5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</row>
    <row r="257" spans="1:134" ht="15.75" customHeight="1" x14ac:dyDescent="0.25">
      <c r="A257" s="5"/>
      <c r="F257" s="5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</row>
    <row r="258" spans="1:134" ht="15.75" customHeight="1" x14ac:dyDescent="0.25">
      <c r="A258" s="5"/>
      <c r="F258" s="5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</row>
    <row r="259" spans="1:134" ht="15.75" customHeight="1" x14ac:dyDescent="0.25">
      <c r="A259" s="5"/>
      <c r="F259" s="5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</row>
    <row r="260" spans="1:134" ht="15.75" customHeight="1" x14ac:dyDescent="0.25">
      <c r="A260" s="5"/>
      <c r="F260" s="5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</row>
    <row r="261" spans="1:134" ht="15.75" customHeight="1" x14ac:dyDescent="0.25">
      <c r="A261" s="5"/>
      <c r="F261" s="5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</row>
    <row r="262" spans="1:134" ht="15.75" customHeight="1" x14ac:dyDescent="0.25">
      <c r="A262" s="5"/>
      <c r="F262" s="5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</row>
    <row r="263" spans="1:134" ht="15.75" customHeight="1" x14ac:dyDescent="0.25">
      <c r="A263" s="5"/>
      <c r="F263" s="5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</row>
    <row r="264" spans="1:134" ht="15.75" customHeight="1" x14ac:dyDescent="0.25">
      <c r="A264" s="5"/>
      <c r="F264" s="5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</row>
    <row r="265" spans="1:134" ht="15.75" customHeight="1" x14ac:dyDescent="0.25">
      <c r="A265" s="5"/>
      <c r="F265" s="5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</row>
    <row r="266" spans="1:134" ht="15.75" customHeight="1" x14ac:dyDescent="0.25">
      <c r="A266" s="5"/>
      <c r="F266" s="5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</row>
    <row r="267" spans="1:134" ht="15.75" customHeight="1" x14ac:dyDescent="0.25">
      <c r="A267" s="5"/>
      <c r="F267" s="5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</row>
    <row r="268" spans="1:134" ht="15.75" customHeight="1" x14ac:dyDescent="0.25">
      <c r="A268" s="5"/>
      <c r="F268" s="5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</row>
    <row r="269" spans="1:134" ht="15.75" customHeight="1" x14ac:dyDescent="0.25">
      <c r="A269" s="5"/>
      <c r="F269" s="5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</row>
    <row r="270" spans="1:134" ht="15.75" customHeight="1" x14ac:dyDescent="0.25">
      <c r="A270" s="5"/>
      <c r="F270" s="5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</row>
    <row r="271" spans="1:134" ht="15.75" customHeight="1" x14ac:dyDescent="0.25">
      <c r="A271" s="5"/>
      <c r="F271" s="5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</row>
    <row r="272" spans="1:134" ht="15.75" customHeight="1" x14ac:dyDescent="0.25">
      <c r="A272" s="5"/>
      <c r="F272" s="5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</row>
    <row r="273" spans="1:134" ht="15.75" customHeight="1" x14ac:dyDescent="0.25">
      <c r="A273" s="5"/>
      <c r="F273" s="5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</row>
    <row r="274" spans="1:134" ht="15.75" customHeight="1" x14ac:dyDescent="0.25">
      <c r="A274" s="5"/>
      <c r="F274" s="5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</row>
    <row r="275" spans="1:134" ht="15.75" customHeight="1" x14ac:dyDescent="0.25">
      <c r="A275" s="5"/>
      <c r="F275" s="5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</row>
    <row r="276" spans="1:134" ht="15.75" customHeight="1" x14ac:dyDescent="0.25">
      <c r="A276" s="5"/>
      <c r="F276" s="5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</row>
    <row r="277" spans="1:134" ht="15.75" customHeight="1" x14ac:dyDescent="0.25">
      <c r="A277" s="5"/>
      <c r="F277" s="5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</row>
    <row r="278" spans="1:134" ht="15.75" customHeight="1" x14ac:dyDescent="0.25">
      <c r="A278" s="5"/>
      <c r="F278" s="5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</row>
    <row r="279" spans="1:134" ht="15.75" customHeight="1" x14ac:dyDescent="0.25">
      <c r="A279" s="5"/>
      <c r="F279" s="5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</row>
    <row r="280" spans="1:134" ht="15.75" customHeight="1" x14ac:dyDescent="0.25">
      <c r="A280" s="5"/>
      <c r="F280" s="5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</row>
    <row r="281" spans="1:134" ht="15.75" customHeight="1" x14ac:dyDescent="0.25">
      <c r="A281" s="5"/>
      <c r="F281" s="5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</row>
    <row r="282" spans="1:134" ht="15.75" customHeight="1" x14ac:dyDescent="0.25">
      <c r="A282" s="5"/>
      <c r="F282" s="5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</row>
    <row r="283" spans="1:134" ht="15.75" customHeight="1" x14ac:dyDescent="0.25">
      <c r="A283" s="5"/>
      <c r="F283" s="5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</row>
    <row r="284" spans="1:134" ht="15.75" customHeight="1" x14ac:dyDescent="0.25">
      <c r="A284" s="5"/>
      <c r="F284" s="5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</row>
    <row r="285" spans="1:134" ht="15.75" customHeight="1" x14ac:dyDescent="0.25">
      <c r="A285" s="5"/>
      <c r="F285" s="5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</row>
    <row r="286" spans="1:134" ht="15.75" customHeight="1" x14ac:dyDescent="0.25">
      <c r="A286" s="5"/>
      <c r="F286" s="5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</row>
    <row r="287" spans="1:134" ht="15.75" customHeight="1" x14ac:dyDescent="0.25">
      <c r="A287" s="5"/>
      <c r="F287" s="5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</row>
    <row r="288" spans="1:134" ht="15.75" customHeight="1" x14ac:dyDescent="0.25">
      <c r="A288" s="5"/>
      <c r="F288" s="5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</row>
    <row r="289" spans="1:134" ht="15.75" customHeight="1" x14ac:dyDescent="0.25">
      <c r="A289" s="5"/>
      <c r="F289" s="5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</row>
    <row r="290" spans="1:134" ht="15.75" customHeight="1" x14ac:dyDescent="0.25">
      <c r="A290" s="5"/>
      <c r="F290" s="5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</row>
    <row r="291" spans="1:134" ht="15.75" customHeight="1" x14ac:dyDescent="0.25">
      <c r="A291" s="5"/>
      <c r="F291" s="5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</row>
    <row r="292" spans="1:134" ht="15.75" customHeight="1" x14ac:dyDescent="0.25">
      <c r="A292" s="5"/>
      <c r="F292" s="5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</row>
    <row r="293" spans="1:134" ht="15.75" customHeight="1" x14ac:dyDescent="0.25">
      <c r="A293" s="5"/>
      <c r="F293" s="5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</row>
    <row r="294" spans="1:134" ht="15.75" customHeight="1" x14ac:dyDescent="0.25">
      <c r="A294" s="5"/>
      <c r="F294" s="5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</row>
    <row r="295" spans="1:134" ht="15.75" customHeight="1" x14ac:dyDescent="0.25">
      <c r="A295" s="5"/>
      <c r="F295" s="5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</row>
    <row r="296" spans="1:134" ht="15.75" customHeight="1" x14ac:dyDescent="0.25">
      <c r="A296" s="5"/>
      <c r="F296" s="5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</row>
    <row r="297" spans="1:134" ht="15.75" customHeight="1" x14ac:dyDescent="0.25">
      <c r="A297" s="5"/>
      <c r="F297" s="5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</row>
    <row r="298" spans="1:134" ht="15.75" customHeight="1" x14ac:dyDescent="0.25">
      <c r="A298" s="5"/>
      <c r="F298" s="5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</row>
    <row r="299" spans="1:134" ht="15.75" customHeight="1" x14ac:dyDescent="0.25">
      <c r="A299" s="5"/>
      <c r="F299" s="5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</row>
    <row r="300" spans="1:134" ht="15.75" customHeight="1" x14ac:dyDescent="0.25">
      <c r="A300" s="5"/>
      <c r="F300" s="5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</row>
    <row r="301" spans="1:134" ht="15.75" customHeight="1" x14ac:dyDescent="0.25">
      <c r="A301" s="5"/>
      <c r="F301" s="5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</row>
    <row r="302" spans="1:134" ht="15.75" customHeight="1" x14ac:dyDescent="0.25">
      <c r="A302" s="5"/>
      <c r="F302" s="5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</row>
    <row r="303" spans="1:134" ht="15.75" customHeight="1" x14ac:dyDescent="0.25">
      <c r="A303" s="5"/>
      <c r="F303" s="5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</row>
    <row r="304" spans="1:134" ht="15.75" customHeight="1" x14ac:dyDescent="0.25">
      <c r="A304" s="5"/>
      <c r="F304" s="5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</row>
    <row r="305" spans="1:134" ht="15.75" customHeight="1" x14ac:dyDescent="0.25">
      <c r="A305" s="5"/>
      <c r="F305" s="5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</row>
    <row r="306" spans="1:134" ht="15.75" customHeight="1" x14ac:dyDescent="0.25">
      <c r="A306" s="5"/>
      <c r="F306" s="5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</row>
    <row r="307" spans="1:134" ht="15.75" customHeight="1" x14ac:dyDescent="0.25">
      <c r="A307" s="5"/>
      <c r="F307" s="5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</row>
    <row r="308" spans="1:134" ht="15.75" customHeight="1" x14ac:dyDescent="0.25">
      <c r="A308" s="5"/>
      <c r="F308" s="5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</row>
    <row r="309" spans="1:134" ht="15.75" customHeight="1" x14ac:dyDescent="0.25">
      <c r="A309" s="5"/>
      <c r="F309" s="5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</row>
    <row r="310" spans="1:134" ht="15.75" customHeight="1" x14ac:dyDescent="0.25">
      <c r="A310" s="5"/>
      <c r="F310" s="5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</row>
    <row r="311" spans="1:134" ht="15.75" customHeight="1" x14ac:dyDescent="0.25">
      <c r="A311" s="5"/>
      <c r="F311" s="5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</row>
    <row r="312" spans="1:134" ht="15.75" customHeight="1" x14ac:dyDescent="0.25">
      <c r="A312" s="5"/>
      <c r="F312" s="5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</row>
    <row r="313" spans="1:134" ht="15.75" customHeight="1" x14ac:dyDescent="0.25">
      <c r="A313" s="5"/>
      <c r="F313" s="5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</row>
    <row r="314" spans="1:134" ht="15.75" customHeight="1" x14ac:dyDescent="0.25">
      <c r="A314" s="5"/>
      <c r="F314" s="5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</row>
    <row r="315" spans="1:134" ht="15.75" customHeight="1" x14ac:dyDescent="0.25">
      <c r="A315" s="5"/>
      <c r="F315" s="5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</row>
    <row r="316" spans="1:134" ht="15.75" customHeight="1" x14ac:dyDescent="0.25">
      <c r="A316" s="5"/>
      <c r="F316" s="5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</row>
    <row r="317" spans="1:134" ht="15.75" customHeight="1" x14ac:dyDescent="0.25">
      <c r="A317" s="5"/>
      <c r="F317" s="5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</row>
    <row r="318" spans="1:134" ht="15.75" customHeight="1" x14ac:dyDescent="0.25">
      <c r="A318" s="5"/>
      <c r="F318" s="5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</row>
    <row r="319" spans="1:134" ht="15.75" customHeight="1" x14ac:dyDescent="0.25">
      <c r="A319" s="5"/>
      <c r="F319" s="5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</row>
    <row r="320" spans="1:134" ht="15.75" customHeight="1" x14ac:dyDescent="0.25">
      <c r="A320" s="5"/>
      <c r="F320" s="5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</row>
    <row r="321" spans="1:134" ht="15.75" customHeight="1" x14ac:dyDescent="0.25">
      <c r="A321" s="5"/>
      <c r="F321" s="5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</row>
    <row r="322" spans="1:134" ht="15.75" customHeight="1" x14ac:dyDescent="0.25">
      <c r="A322" s="5"/>
      <c r="F322" s="5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</row>
    <row r="323" spans="1:134" ht="15.75" customHeight="1" x14ac:dyDescent="0.25">
      <c r="A323" s="5"/>
      <c r="F323" s="5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</row>
    <row r="324" spans="1:134" ht="15.75" customHeight="1" x14ac:dyDescent="0.25">
      <c r="A324" s="5"/>
      <c r="F324" s="5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</row>
    <row r="325" spans="1:134" ht="15.75" customHeight="1" x14ac:dyDescent="0.25">
      <c r="A325" s="5"/>
      <c r="F325" s="5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</row>
    <row r="326" spans="1:134" ht="15.75" customHeight="1" x14ac:dyDescent="0.25">
      <c r="A326" s="5"/>
      <c r="F326" s="5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</row>
    <row r="327" spans="1:134" ht="15.75" customHeight="1" x14ac:dyDescent="0.25">
      <c r="A327" s="5"/>
      <c r="F327" s="5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</row>
    <row r="328" spans="1:134" ht="15.75" customHeight="1" x14ac:dyDescent="0.25">
      <c r="A328" s="5"/>
      <c r="F328" s="5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</row>
    <row r="329" spans="1:134" ht="15.75" customHeight="1" x14ac:dyDescent="0.25">
      <c r="A329" s="5"/>
      <c r="F329" s="5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</row>
    <row r="330" spans="1:134" ht="15.75" customHeight="1" x14ac:dyDescent="0.25">
      <c r="A330" s="5"/>
      <c r="F330" s="5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</row>
    <row r="331" spans="1:134" ht="15.75" customHeight="1" x14ac:dyDescent="0.25">
      <c r="A331" s="5"/>
      <c r="F331" s="5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</row>
    <row r="332" spans="1:134" ht="15.75" customHeight="1" x14ac:dyDescent="0.25">
      <c r="A332" s="5"/>
      <c r="F332" s="5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</row>
    <row r="333" spans="1:134" ht="15.75" customHeight="1" x14ac:dyDescent="0.25">
      <c r="A333" s="5"/>
      <c r="F333" s="5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</row>
    <row r="334" spans="1:134" ht="15.75" customHeight="1" x14ac:dyDescent="0.25">
      <c r="A334" s="5"/>
      <c r="F334" s="5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</row>
    <row r="335" spans="1:134" ht="15.75" customHeight="1" x14ac:dyDescent="0.25">
      <c r="A335" s="5"/>
      <c r="F335" s="5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</row>
    <row r="336" spans="1:134" ht="15.75" customHeight="1" x14ac:dyDescent="0.25">
      <c r="A336" s="5"/>
      <c r="F336" s="5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</row>
    <row r="337" spans="1:134" ht="15.75" customHeight="1" x14ac:dyDescent="0.25">
      <c r="A337" s="5"/>
      <c r="F337" s="5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</row>
    <row r="338" spans="1:134" ht="15.75" customHeight="1" x14ac:dyDescent="0.25">
      <c r="A338" s="5"/>
      <c r="F338" s="5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</row>
    <row r="339" spans="1:134" ht="15.75" customHeight="1" x14ac:dyDescent="0.25">
      <c r="A339" s="5"/>
      <c r="F339" s="5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</row>
    <row r="340" spans="1:134" ht="15.75" customHeight="1" x14ac:dyDescent="0.25">
      <c r="A340" s="5"/>
      <c r="F340" s="5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</row>
    <row r="341" spans="1:134" ht="15.75" customHeight="1" x14ac:dyDescent="0.25">
      <c r="A341" s="5"/>
      <c r="F341" s="5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</row>
    <row r="342" spans="1:134" ht="15.75" customHeight="1" x14ac:dyDescent="0.25">
      <c r="A342" s="5"/>
      <c r="F342" s="5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</row>
    <row r="343" spans="1:134" ht="15.75" customHeight="1" x14ac:dyDescent="0.25">
      <c r="A343" s="5"/>
      <c r="F343" s="5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</row>
    <row r="344" spans="1:134" ht="15.75" customHeight="1" x14ac:dyDescent="0.25">
      <c r="A344" s="5"/>
      <c r="F344" s="5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</row>
    <row r="345" spans="1:134" ht="15.75" customHeight="1" x14ac:dyDescent="0.25">
      <c r="A345" s="5"/>
      <c r="F345" s="5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</row>
    <row r="346" spans="1:134" ht="15.75" customHeight="1" x14ac:dyDescent="0.25">
      <c r="A346" s="5"/>
      <c r="F346" s="5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</row>
    <row r="347" spans="1:134" ht="15.75" customHeight="1" x14ac:dyDescent="0.25">
      <c r="A347" s="5"/>
      <c r="F347" s="5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</row>
    <row r="348" spans="1:134" ht="15.75" customHeight="1" x14ac:dyDescent="0.25">
      <c r="A348" s="5"/>
      <c r="F348" s="5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</row>
    <row r="349" spans="1:134" ht="15.75" customHeight="1" x14ac:dyDescent="0.25">
      <c r="A349" s="5"/>
      <c r="F349" s="5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</row>
    <row r="350" spans="1:134" ht="15.75" customHeight="1" x14ac:dyDescent="0.25">
      <c r="A350" s="5"/>
      <c r="F350" s="5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</row>
    <row r="351" spans="1:134" ht="15.75" customHeight="1" x14ac:dyDescent="0.25">
      <c r="A351" s="5"/>
      <c r="F351" s="5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</row>
    <row r="352" spans="1:134" ht="15.75" customHeight="1" x14ac:dyDescent="0.25">
      <c r="A352" s="5"/>
      <c r="F352" s="5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</row>
    <row r="353" spans="1:134" ht="15.75" customHeight="1" x14ac:dyDescent="0.25">
      <c r="A353" s="5"/>
      <c r="F353" s="5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</row>
    <row r="354" spans="1:134" ht="15.75" customHeight="1" x14ac:dyDescent="0.25">
      <c r="A354" s="5"/>
      <c r="F354" s="5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</row>
    <row r="355" spans="1:134" ht="15.75" customHeight="1" x14ac:dyDescent="0.25">
      <c r="A355" s="5"/>
      <c r="F355" s="5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</row>
    <row r="356" spans="1:134" ht="15.75" customHeight="1" x14ac:dyDescent="0.25">
      <c r="A356" s="5"/>
      <c r="F356" s="5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</row>
    <row r="357" spans="1:134" ht="15.75" customHeight="1" x14ac:dyDescent="0.25">
      <c r="A357" s="5"/>
      <c r="F357" s="5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</row>
    <row r="358" spans="1:134" ht="15.75" customHeight="1" x14ac:dyDescent="0.25">
      <c r="A358" s="5"/>
      <c r="F358" s="5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</row>
    <row r="359" spans="1:134" ht="15.75" customHeight="1" x14ac:dyDescent="0.25">
      <c r="A359" s="5"/>
      <c r="F359" s="5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</row>
    <row r="360" spans="1:134" ht="15.75" customHeight="1" x14ac:dyDescent="0.25">
      <c r="A360" s="5"/>
      <c r="F360" s="5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</row>
    <row r="361" spans="1:134" ht="15.75" customHeight="1" x14ac:dyDescent="0.25">
      <c r="A361" s="5"/>
      <c r="F361" s="5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</row>
    <row r="362" spans="1:134" ht="15.75" customHeight="1" x14ac:dyDescent="0.25">
      <c r="A362" s="5"/>
      <c r="F362" s="5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</row>
    <row r="363" spans="1:134" ht="15.75" customHeight="1" x14ac:dyDescent="0.25">
      <c r="A363" s="5"/>
      <c r="F363" s="5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</row>
    <row r="364" spans="1:134" ht="15.75" customHeight="1" x14ac:dyDescent="0.25">
      <c r="A364" s="5"/>
      <c r="F364" s="5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</row>
    <row r="365" spans="1:134" ht="15.75" customHeight="1" x14ac:dyDescent="0.25">
      <c r="A365" s="5"/>
      <c r="F365" s="5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</row>
    <row r="366" spans="1:134" ht="15.75" customHeight="1" x14ac:dyDescent="0.25">
      <c r="A366" s="5"/>
      <c r="F366" s="5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</row>
    <row r="367" spans="1:134" ht="15.75" customHeight="1" x14ac:dyDescent="0.25">
      <c r="A367" s="5"/>
      <c r="F367" s="5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</row>
    <row r="368" spans="1:134" ht="15.75" customHeight="1" x14ac:dyDescent="0.25">
      <c r="A368" s="5"/>
      <c r="F368" s="5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</row>
    <row r="369" spans="1:134" ht="15.75" customHeight="1" x14ac:dyDescent="0.25">
      <c r="A369" s="5"/>
      <c r="F369" s="5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</row>
    <row r="370" spans="1:134" ht="15.75" customHeight="1" x14ac:dyDescent="0.25">
      <c r="A370" s="5"/>
      <c r="F370" s="5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</row>
    <row r="371" spans="1:134" ht="15.75" customHeight="1" x14ac:dyDescent="0.25">
      <c r="A371" s="5"/>
      <c r="F371" s="5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</row>
    <row r="372" spans="1:134" ht="15.75" customHeight="1" x14ac:dyDescent="0.25">
      <c r="A372" s="5"/>
      <c r="F372" s="5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</row>
    <row r="373" spans="1:134" ht="15.75" customHeight="1" x14ac:dyDescent="0.25">
      <c r="A373" s="5"/>
      <c r="F373" s="5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</row>
    <row r="374" spans="1:134" ht="15.75" customHeight="1" x14ac:dyDescent="0.25">
      <c r="A374" s="5"/>
      <c r="F374" s="5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</row>
    <row r="375" spans="1:134" ht="15.75" customHeight="1" x14ac:dyDescent="0.25">
      <c r="A375" s="5"/>
      <c r="F375" s="5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</row>
    <row r="376" spans="1:134" ht="15.75" customHeight="1" x14ac:dyDescent="0.25">
      <c r="A376" s="5"/>
      <c r="F376" s="5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</row>
    <row r="377" spans="1:134" ht="15.75" customHeight="1" x14ac:dyDescent="0.25">
      <c r="A377" s="5"/>
      <c r="F377" s="5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</row>
    <row r="378" spans="1:134" ht="15.75" customHeight="1" x14ac:dyDescent="0.25">
      <c r="A378" s="5"/>
      <c r="F378" s="5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</row>
    <row r="379" spans="1:134" ht="15.75" customHeight="1" x14ac:dyDescent="0.25">
      <c r="A379" s="5"/>
      <c r="F379" s="5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</row>
    <row r="380" spans="1:134" ht="15.75" customHeight="1" x14ac:dyDescent="0.25">
      <c r="A380" s="5"/>
      <c r="F380" s="5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</row>
    <row r="381" spans="1:134" ht="15.75" customHeight="1" x14ac:dyDescent="0.25">
      <c r="A381" s="5"/>
      <c r="F381" s="5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</row>
    <row r="382" spans="1:134" ht="15.75" customHeight="1" x14ac:dyDescent="0.25">
      <c r="A382" s="5"/>
      <c r="F382" s="5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</row>
    <row r="383" spans="1:134" ht="15.75" customHeight="1" x14ac:dyDescent="0.25">
      <c r="A383" s="5"/>
      <c r="F383" s="5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</row>
    <row r="384" spans="1:134" ht="15.75" customHeight="1" x14ac:dyDescent="0.25">
      <c r="A384" s="5"/>
      <c r="F384" s="5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</row>
    <row r="385" spans="1:134" ht="15.75" customHeight="1" x14ac:dyDescent="0.25">
      <c r="A385" s="5"/>
      <c r="F385" s="5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</row>
    <row r="386" spans="1:134" ht="15.75" customHeight="1" x14ac:dyDescent="0.25">
      <c r="A386" s="5"/>
      <c r="F386" s="5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</row>
    <row r="387" spans="1:134" ht="15.75" customHeight="1" x14ac:dyDescent="0.25">
      <c r="A387" s="5"/>
      <c r="F387" s="5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</row>
    <row r="388" spans="1:134" ht="15.75" customHeight="1" x14ac:dyDescent="0.25">
      <c r="A388" s="5"/>
      <c r="F388" s="5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</row>
    <row r="389" spans="1:134" ht="15.75" customHeight="1" x14ac:dyDescent="0.25">
      <c r="A389" s="5"/>
      <c r="F389" s="5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</row>
    <row r="390" spans="1:134" ht="15.75" customHeight="1" x14ac:dyDescent="0.25">
      <c r="A390" s="5"/>
      <c r="F390" s="5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</row>
    <row r="391" spans="1:134" ht="15.75" customHeight="1" x14ac:dyDescent="0.25">
      <c r="A391" s="5"/>
      <c r="F391" s="5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</row>
    <row r="392" spans="1:134" ht="15.75" customHeight="1" x14ac:dyDescent="0.25">
      <c r="A392" s="5"/>
      <c r="F392" s="5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</row>
    <row r="393" spans="1:134" ht="15.75" customHeight="1" x14ac:dyDescent="0.25">
      <c r="A393" s="5"/>
      <c r="F393" s="5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</row>
    <row r="394" spans="1:134" ht="15.75" customHeight="1" x14ac:dyDescent="0.25">
      <c r="A394" s="5"/>
      <c r="F394" s="5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</row>
    <row r="395" spans="1:134" ht="15.75" customHeight="1" x14ac:dyDescent="0.25">
      <c r="A395" s="5"/>
      <c r="F395" s="5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</row>
    <row r="396" spans="1:134" ht="15.75" customHeight="1" x14ac:dyDescent="0.25">
      <c r="A396" s="5"/>
      <c r="F396" s="5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</row>
    <row r="397" spans="1:134" ht="15.75" customHeight="1" x14ac:dyDescent="0.25">
      <c r="A397" s="5"/>
      <c r="F397" s="5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</row>
    <row r="398" spans="1:134" ht="15.75" customHeight="1" x14ac:dyDescent="0.25">
      <c r="A398" s="5"/>
      <c r="F398" s="5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</row>
    <row r="399" spans="1:134" ht="15.75" customHeight="1" x14ac:dyDescent="0.25">
      <c r="A399" s="5"/>
      <c r="F399" s="5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</row>
    <row r="400" spans="1:134" ht="15.75" customHeight="1" x14ac:dyDescent="0.25">
      <c r="A400" s="5"/>
      <c r="F400" s="5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</row>
    <row r="401" spans="1:134" ht="15.75" customHeight="1" x14ac:dyDescent="0.25">
      <c r="A401" s="5"/>
      <c r="F401" s="5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</row>
    <row r="402" spans="1:134" ht="15.75" customHeight="1" x14ac:dyDescent="0.25">
      <c r="A402" s="5"/>
      <c r="F402" s="5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</row>
    <row r="403" spans="1:134" ht="15.75" customHeight="1" x14ac:dyDescent="0.25">
      <c r="A403" s="5"/>
      <c r="F403" s="5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</row>
    <row r="404" spans="1:134" ht="15.75" customHeight="1" x14ac:dyDescent="0.25">
      <c r="A404" s="5"/>
      <c r="F404" s="5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</row>
    <row r="405" spans="1:134" ht="15.75" customHeight="1" x14ac:dyDescent="0.25">
      <c r="A405" s="5"/>
      <c r="F405" s="5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</row>
    <row r="406" spans="1:134" ht="15.75" customHeight="1" x14ac:dyDescent="0.25">
      <c r="A406" s="5"/>
      <c r="F406" s="5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</row>
    <row r="407" spans="1:134" ht="15.75" customHeight="1" x14ac:dyDescent="0.25">
      <c r="A407" s="5"/>
      <c r="F407" s="5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</row>
    <row r="408" spans="1:134" ht="15.75" customHeight="1" x14ac:dyDescent="0.25">
      <c r="A408" s="5"/>
      <c r="F408" s="5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</row>
    <row r="409" spans="1:134" ht="15.75" customHeight="1" x14ac:dyDescent="0.25">
      <c r="A409" s="5"/>
      <c r="F409" s="5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</row>
    <row r="410" spans="1:134" ht="15.75" customHeight="1" x14ac:dyDescent="0.25">
      <c r="A410" s="5"/>
      <c r="F410" s="5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</row>
    <row r="411" spans="1:134" ht="15.75" customHeight="1" x14ac:dyDescent="0.25">
      <c r="A411" s="5"/>
      <c r="F411" s="5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</row>
    <row r="412" spans="1:134" ht="15.75" customHeight="1" x14ac:dyDescent="0.25">
      <c r="A412" s="5"/>
      <c r="F412" s="5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</row>
    <row r="413" spans="1:134" ht="15.75" customHeight="1" x14ac:dyDescent="0.25">
      <c r="A413" s="5"/>
      <c r="F413" s="5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</row>
    <row r="414" spans="1:134" ht="15.75" customHeight="1" x14ac:dyDescent="0.25">
      <c r="A414" s="5"/>
      <c r="F414" s="5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</row>
    <row r="415" spans="1:134" ht="15.75" customHeight="1" x14ac:dyDescent="0.25">
      <c r="A415" s="5"/>
      <c r="F415" s="5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</row>
    <row r="416" spans="1:134" ht="15.75" customHeight="1" x14ac:dyDescent="0.25">
      <c r="A416" s="5"/>
      <c r="F416" s="5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</row>
    <row r="417" spans="1:134" ht="15.75" customHeight="1" x14ac:dyDescent="0.25">
      <c r="A417" s="5"/>
      <c r="F417" s="5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</row>
    <row r="418" spans="1:134" ht="15.75" customHeight="1" x14ac:dyDescent="0.25">
      <c r="A418" s="5"/>
      <c r="F418" s="5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</row>
    <row r="419" spans="1:134" ht="15.75" customHeight="1" x14ac:dyDescent="0.25">
      <c r="A419" s="5"/>
      <c r="F419" s="5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</row>
    <row r="420" spans="1:134" ht="15.75" customHeight="1" x14ac:dyDescent="0.25">
      <c r="A420" s="5"/>
      <c r="F420" s="5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</row>
    <row r="421" spans="1:134" ht="15.75" customHeight="1" x14ac:dyDescent="0.25">
      <c r="A421" s="5"/>
      <c r="F421" s="5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</row>
    <row r="422" spans="1:134" ht="15.75" customHeight="1" x14ac:dyDescent="0.25">
      <c r="A422" s="5"/>
      <c r="F422" s="5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</row>
    <row r="423" spans="1:134" ht="15.75" customHeight="1" x14ac:dyDescent="0.25">
      <c r="A423" s="5"/>
      <c r="F423" s="5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</row>
    <row r="424" spans="1:134" ht="15.75" customHeight="1" x14ac:dyDescent="0.25">
      <c r="A424" s="5"/>
      <c r="F424" s="5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</row>
    <row r="425" spans="1:134" ht="15.75" customHeight="1" x14ac:dyDescent="0.25">
      <c r="A425" s="5"/>
      <c r="F425" s="5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</row>
    <row r="426" spans="1:134" ht="15.75" customHeight="1" x14ac:dyDescent="0.25">
      <c r="A426" s="5"/>
      <c r="F426" s="5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</row>
    <row r="427" spans="1:134" ht="15.75" customHeight="1" x14ac:dyDescent="0.25">
      <c r="A427" s="5"/>
      <c r="F427" s="5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</row>
    <row r="428" spans="1:134" ht="15.75" customHeight="1" x14ac:dyDescent="0.25">
      <c r="A428" s="5"/>
      <c r="F428" s="5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</row>
    <row r="429" spans="1:134" ht="15.75" customHeight="1" x14ac:dyDescent="0.25">
      <c r="A429" s="5"/>
      <c r="F429" s="5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</row>
    <row r="430" spans="1:134" ht="15.75" customHeight="1" x14ac:dyDescent="0.25">
      <c r="A430" s="5"/>
      <c r="F430" s="5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</row>
    <row r="431" spans="1:134" ht="15.75" customHeight="1" x14ac:dyDescent="0.25">
      <c r="A431" s="5"/>
      <c r="F431" s="5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</row>
    <row r="432" spans="1:134" ht="15.75" customHeight="1" x14ac:dyDescent="0.25">
      <c r="A432" s="5"/>
      <c r="F432" s="5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</row>
    <row r="433" spans="1:134" ht="15.75" customHeight="1" x14ac:dyDescent="0.25">
      <c r="A433" s="5"/>
      <c r="F433" s="5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</row>
    <row r="434" spans="1:134" ht="15.75" customHeight="1" x14ac:dyDescent="0.25">
      <c r="A434" s="5"/>
      <c r="F434" s="5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</row>
    <row r="435" spans="1:134" ht="15.75" customHeight="1" x14ac:dyDescent="0.25">
      <c r="A435" s="5"/>
      <c r="F435" s="5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</row>
    <row r="436" spans="1:134" ht="15.75" customHeight="1" x14ac:dyDescent="0.25">
      <c r="A436" s="5"/>
      <c r="F436" s="5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</row>
    <row r="437" spans="1:134" ht="15.75" customHeight="1" x14ac:dyDescent="0.25">
      <c r="A437" s="5"/>
      <c r="F437" s="5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</row>
    <row r="438" spans="1:134" ht="15.75" customHeight="1" x14ac:dyDescent="0.25">
      <c r="A438" s="5"/>
      <c r="F438" s="5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</row>
    <row r="439" spans="1:134" ht="15.75" customHeight="1" x14ac:dyDescent="0.25">
      <c r="A439" s="5"/>
      <c r="F439" s="5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</row>
    <row r="440" spans="1:134" ht="15.75" customHeight="1" x14ac:dyDescent="0.25">
      <c r="A440" s="5"/>
      <c r="F440" s="5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</row>
    <row r="441" spans="1:134" ht="15.75" customHeight="1" x14ac:dyDescent="0.25">
      <c r="A441" s="5"/>
      <c r="F441" s="5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</row>
    <row r="442" spans="1:134" ht="15.75" customHeight="1" x14ac:dyDescent="0.25">
      <c r="A442" s="5"/>
      <c r="F442" s="5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</row>
    <row r="443" spans="1:134" ht="15.75" customHeight="1" x14ac:dyDescent="0.25">
      <c r="A443" s="5"/>
      <c r="F443" s="5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</row>
    <row r="444" spans="1:134" ht="15.75" customHeight="1" x14ac:dyDescent="0.25">
      <c r="A444" s="5"/>
      <c r="F444" s="5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</row>
    <row r="445" spans="1:134" ht="15.75" customHeight="1" x14ac:dyDescent="0.25">
      <c r="A445" s="5"/>
      <c r="F445" s="5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</row>
    <row r="446" spans="1:134" ht="15.75" customHeight="1" x14ac:dyDescent="0.25">
      <c r="A446" s="5"/>
      <c r="F446" s="5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</row>
    <row r="447" spans="1:134" ht="15.75" customHeight="1" x14ac:dyDescent="0.25">
      <c r="A447" s="5"/>
      <c r="F447" s="5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</row>
    <row r="448" spans="1:134" ht="15.75" customHeight="1" x14ac:dyDescent="0.25">
      <c r="A448" s="5"/>
      <c r="F448" s="5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</row>
    <row r="449" spans="1:134" ht="15.75" customHeight="1" x14ac:dyDescent="0.25">
      <c r="A449" s="5"/>
      <c r="F449" s="5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</row>
    <row r="450" spans="1:134" ht="15.75" customHeight="1" x14ac:dyDescent="0.25">
      <c r="A450" s="5"/>
      <c r="F450" s="5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</row>
    <row r="451" spans="1:134" ht="15.75" customHeight="1" x14ac:dyDescent="0.25">
      <c r="A451" s="5"/>
      <c r="F451" s="5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</row>
    <row r="452" spans="1:134" ht="15.75" customHeight="1" x14ac:dyDescent="0.25">
      <c r="A452" s="5"/>
      <c r="F452" s="5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</row>
    <row r="453" spans="1:134" ht="15.75" customHeight="1" x14ac:dyDescent="0.25">
      <c r="A453" s="5"/>
      <c r="F453" s="5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</row>
    <row r="454" spans="1:134" ht="15.75" customHeight="1" x14ac:dyDescent="0.25">
      <c r="A454" s="5"/>
      <c r="F454" s="5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</row>
    <row r="455" spans="1:134" ht="15.75" customHeight="1" x14ac:dyDescent="0.25">
      <c r="A455" s="5"/>
      <c r="F455" s="5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</row>
    <row r="456" spans="1:134" ht="15.75" customHeight="1" x14ac:dyDescent="0.25">
      <c r="A456" s="5"/>
      <c r="F456" s="5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</row>
    <row r="457" spans="1:134" ht="15.75" customHeight="1" x14ac:dyDescent="0.25">
      <c r="A457" s="5"/>
      <c r="F457" s="5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</row>
    <row r="458" spans="1:134" ht="15.75" customHeight="1" x14ac:dyDescent="0.25">
      <c r="A458" s="5"/>
      <c r="F458" s="5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</row>
    <row r="459" spans="1:134" ht="15.75" customHeight="1" x14ac:dyDescent="0.25">
      <c r="A459" s="5"/>
      <c r="F459" s="5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</row>
    <row r="460" spans="1:134" ht="15.75" customHeight="1" x14ac:dyDescent="0.25">
      <c r="A460" s="5"/>
      <c r="F460" s="5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</row>
    <row r="461" spans="1:134" ht="15.75" customHeight="1" x14ac:dyDescent="0.25">
      <c r="A461" s="5"/>
      <c r="F461" s="5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</row>
    <row r="462" spans="1:134" ht="15.75" customHeight="1" x14ac:dyDescent="0.25">
      <c r="A462" s="5"/>
      <c r="F462" s="5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</row>
    <row r="463" spans="1:134" ht="15.75" customHeight="1" x14ac:dyDescent="0.25">
      <c r="A463" s="5"/>
      <c r="F463" s="5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</row>
    <row r="464" spans="1:134" ht="15.75" customHeight="1" x14ac:dyDescent="0.25">
      <c r="A464" s="5"/>
      <c r="F464" s="5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</row>
    <row r="465" spans="1:134" ht="15.75" customHeight="1" x14ac:dyDescent="0.25">
      <c r="A465" s="5"/>
      <c r="F465" s="5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</row>
    <row r="466" spans="1:134" ht="15.75" customHeight="1" x14ac:dyDescent="0.25">
      <c r="A466" s="5"/>
      <c r="F466" s="5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</row>
    <row r="467" spans="1:134" ht="15.75" customHeight="1" x14ac:dyDescent="0.25">
      <c r="A467" s="5"/>
      <c r="F467" s="5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</row>
    <row r="468" spans="1:134" ht="15.75" customHeight="1" x14ac:dyDescent="0.25">
      <c r="A468" s="5"/>
      <c r="F468" s="5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</row>
    <row r="469" spans="1:134" ht="15.75" customHeight="1" x14ac:dyDescent="0.25">
      <c r="A469" s="5"/>
      <c r="F469" s="5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</row>
    <row r="470" spans="1:134" ht="15.75" customHeight="1" x14ac:dyDescent="0.25">
      <c r="A470" s="5"/>
      <c r="F470" s="5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</row>
    <row r="471" spans="1:134" ht="15.75" customHeight="1" x14ac:dyDescent="0.25">
      <c r="A471" s="5"/>
      <c r="F471" s="5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</row>
    <row r="472" spans="1:134" ht="15.75" customHeight="1" x14ac:dyDescent="0.25">
      <c r="A472" s="5"/>
      <c r="F472" s="5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</row>
    <row r="473" spans="1:134" ht="15.75" customHeight="1" x14ac:dyDescent="0.25">
      <c r="A473" s="5"/>
      <c r="F473" s="5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</row>
    <row r="474" spans="1:134" ht="15.75" customHeight="1" x14ac:dyDescent="0.25">
      <c r="A474" s="5"/>
      <c r="F474" s="5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</row>
    <row r="475" spans="1:134" ht="15.75" customHeight="1" x14ac:dyDescent="0.25">
      <c r="A475" s="5"/>
      <c r="F475" s="5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</row>
    <row r="476" spans="1:134" ht="15.75" customHeight="1" x14ac:dyDescent="0.25">
      <c r="A476" s="5"/>
      <c r="F476" s="5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</row>
    <row r="477" spans="1:134" ht="15.75" customHeight="1" x14ac:dyDescent="0.25">
      <c r="A477" s="5"/>
      <c r="F477" s="5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</row>
    <row r="478" spans="1:134" ht="15.75" customHeight="1" x14ac:dyDescent="0.25">
      <c r="A478" s="5"/>
      <c r="F478" s="5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</row>
    <row r="479" spans="1:134" ht="15.75" customHeight="1" x14ac:dyDescent="0.25">
      <c r="A479" s="5"/>
      <c r="F479" s="5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</row>
    <row r="480" spans="1:134" ht="15.75" customHeight="1" x14ac:dyDescent="0.25">
      <c r="A480" s="5"/>
      <c r="F480" s="5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</row>
    <row r="481" spans="1:134" ht="15.75" customHeight="1" x14ac:dyDescent="0.25">
      <c r="A481" s="5"/>
      <c r="F481" s="5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</row>
    <row r="482" spans="1:134" ht="15.75" customHeight="1" x14ac:dyDescent="0.25">
      <c r="A482" s="5"/>
      <c r="F482" s="5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</row>
    <row r="483" spans="1:134" ht="15.75" customHeight="1" x14ac:dyDescent="0.25">
      <c r="A483" s="5"/>
      <c r="F483" s="5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</row>
    <row r="484" spans="1:134" ht="15.75" customHeight="1" x14ac:dyDescent="0.25">
      <c r="A484" s="5"/>
      <c r="F484" s="5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</row>
    <row r="485" spans="1:134" ht="15.75" customHeight="1" x14ac:dyDescent="0.25">
      <c r="A485" s="5"/>
      <c r="F485" s="5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</row>
    <row r="486" spans="1:134" ht="15.75" customHeight="1" x14ac:dyDescent="0.25">
      <c r="A486" s="5"/>
      <c r="F486" s="5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</row>
    <row r="487" spans="1:134" ht="15.75" customHeight="1" x14ac:dyDescent="0.25">
      <c r="A487" s="5"/>
      <c r="F487" s="5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</row>
    <row r="488" spans="1:134" ht="15.75" customHeight="1" x14ac:dyDescent="0.25">
      <c r="A488" s="5"/>
      <c r="F488" s="5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</row>
    <row r="489" spans="1:134" ht="15.75" customHeight="1" x14ac:dyDescent="0.25">
      <c r="A489" s="5"/>
      <c r="F489" s="5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</row>
    <row r="490" spans="1:134" ht="15.75" customHeight="1" x14ac:dyDescent="0.25">
      <c r="A490" s="5"/>
      <c r="F490" s="5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</row>
    <row r="491" spans="1:134" ht="15.75" customHeight="1" x14ac:dyDescent="0.25">
      <c r="A491" s="5"/>
      <c r="F491" s="5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</row>
    <row r="492" spans="1:134" ht="15.75" customHeight="1" x14ac:dyDescent="0.25">
      <c r="A492" s="5"/>
      <c r="F492" s="5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</row>
    <row r="493" spans="1:134" ht="15.75" customHeight="1" x14ac:dyDescent="0.25">
      <c r="A493" s="5"/>
      <c r="F493" s="5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</row>
    <row r="494" spans="1:134" ht="15.75" customHeight="1" x14ac:dyDescent="0.25">
      <c r="A494" s="5"/>
      <c r="F494" s="5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</row>
    <row r="495" spans="1:134" ht="15.75" customHeight="1" x14ac:dyDescent="0.25">
      <c r="A495" s="5"/>
      <c r="F495" s="5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</row>
    <row r="496" spans="1:134" ht="15.75" customHeight="1" x14ac:dyDescent="0.25">
      <c r="A496" s="5"/>
      <c r="F496" s="5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</row>
    <row r="497" spans="1:134" ht="15.75" customHeight="1" x14ac:dyDescent="0.25">
      <c r="A497" s="5"/>
      <c r="F497" s="5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</row>
    <row r="498" spans="1:134" ht="15.75" customHeight="1" x14ac:dyDescent="0.25">
      <c r="A498" s="5"/>
      <c r="F498" s="5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</row>
    <row r="499" spans="1:134" ht="15.75" customHeight="1" x14ac:dyDescent="0.25">
      <c r="A499" s="5"/>
      <c r="F499" s="5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</row>
    <row r="500" spans="1:134" ht="15.75" customHeight="1" x14ac:dyDescent="0.25">
      <c r="A500" s="5"/>
      <c r="F500" s="5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</row>
    <row r="501" spans="1:134" ht="15.75" customHeight="1" x14ac:dyDescent="0.25">
      <c r="A501" s="5"/>
      <c r="F501" s="5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</row>
    <row r="502" spans="1:134" ht="15.75" customHeight="1" x14ac:dyDescent="0.25">
      <c r="A502" s="5"/>
      <c r="F502" s="5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</row>
    <row r="503" spans="1:134" ht="15.75" customHeight="1" x14ac:dyDescent="0.25">
      <c r="A503" s="5"/>
      <c r="F503" s="5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</row>
    <row r="504" spans="1:134" ht="15.75" customHeight="1" x14ac:dyDescent="0.25">
      <c r="A504" s="5"/>
      <c r="F504" s="5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</row>
    <row r="505" spans="1:134" ht="15.75" customHeight="1" x14ac:dyDescent="0.25">
      <c r="A505" s="5"/>
      <c r="F505" s="5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</row>
    <row r="506" spans="1:134" ht="15.75" customHeight="1" x14ac:dyDescent="0.25">
      <c r="A506" s="5"/>
      <c r="F506" s="5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</row>
    <row r="507" spans="1:134" ht="15.75" customHeight="1" x14ac:dyDescent="0.25">
      <c r="A507" s="5"/>
      <c r="F507" s="5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</row>
    <row r="508" spans="1:134" ht="15.75" customHeight="1" x14ac:dyDescent="0.25">
      <c r="A508" s="5"/>
      <c r="F508" s="5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</row>
    <row r="509" spans="1:134" ht="15.75" customHeight="1" x14ac:dyDescent="0.25">
      <c r="A509" s="5"/>
      <c r="F509" s="5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</row>
    <row r="510" spans="1:134" ht="15.75" customHeight="1" x14ac:dyDescent="0.25">
      <c r="A510" s="5"/>
      <c r="F510" s="5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</row>
    <row r="511" spans="1:134" ht="15.75" customHeight="1" x14ac:dyDescent="0.25">
      <c r="A511" s="5"/>
      <c r="F511" s="5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</row>
    <row r="512" spans="1:134" ht="15.75" customHeight="1" x14ac:dyDescent="0.25">
      <c r="A512" s="5"/>
      <c r="F512" s="5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</row>
    <row r="513" spans="1:134" ht="15.75" customHeight="1" x14ac:dyDescent="0.25">
      <c r="A513" s="5"/>
      <c r="F513" s="5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</row>
    <row r="514" spans="1:134" ht="15.75" customHeight="1" x14ac:dyDescent="0.25">
      <c r="A514" s="5"/>
      <c r="F514" s="5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</row>
    <row r="515" spans="1:134" ht="15.75" customHeight="1" x14ac:dyDescent="0.25">
      <c r="A515" s="5"/>
      <c r="F515" s="5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</row>
    <row r="516" spans="1:134" ht="15.75" customHeight="1" x14ac:dyDescent="0.25">
      <c r="A516" s="5"/>
      <c r="F516" s="5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</row>
    <row r="517" spans="1:134" ht="15.75" customHeight="1" x14ac:dyDescent="0.25">
      <c r="A517" s="5"/>
      <c r="F517" s="5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</row>
    <row r="518" spans="1:134" ht="15.75" customHeight="1" x14ac:dyDescent="0.25">
      <c r="A518" s="5"/>
      <c r="F518" s="5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</row>
    <row r="519" spans="1:134" ht="15.75" customHeight="1" x14ac:dyDescent="0.25">
      <c r="A519" s="5"/>
      <c r="F519" s="5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</row>
    <row r="520" spans="1:134" ht="15.75" customHeight="1" x14ac:dyDescent="0.25">
      <c r="A520" s="5"/>
      <c r="F520" s="5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</row>
    <row r="521" spans="1:134" ht="15.75" customHeight="1" x14ac:dyDescent="0.25">
      <c r="A521" s="5"/>
      <c r="F521" s="5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</row>
    <row r="522" spans="1:134" ht="15.75" customHeight="1" x14ac:dyDescent="0.25">
      <c r="A522" s="5"/>
      <c r="F522" s="5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</row>
    <row r="523" spans="1:134" ht="15.75" customHeight="1" x14ac:dyDescent="0.25">
      <c r="A523" s="5"/>
      <c r="F523" s="5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</row>
    <row r="524" spans="1:134" ht="15.75" customHeight="1" x14ac:dyDescent="0.25">
      <c r="A524" s="5"/>
      <c r="F524" s="5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</row>
    <row r="525" spans="1:134" ht="15.75" customHeight="1" x14ac:dyDescent="0.25">
      <c r="A525" s="5"/>
      <c r="F525" s="5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</row>
    <row r="526" spans="1:134" ht="15.75" customHeight="1" x14ac:dyDescent="0.25">
      <c r="A526" s="5"/>
      <c r="F526" s="5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</row>
    <row r="527" spans="1:134" ht="15.75" customHeight="1" x14ac:dyDescent="0.25">
      <c r="A527" s="5"/>
      <c r="F527" s="5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</row>
    <row r="528" spans="1:134" ht="15.75" customHeight="1" x14ac:dyDescent="0.25">
      <c r="A528" s="5"/>
      <c r="F528" s="5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</row>
    <row r="529" spans="1:134" ht="15.75" customHeight="1" x14ac:dyDescent="0.25">
      <c r="A529" s="5"/>
      <c r="F529" s="5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</row>
    <row r="530" spans="1:134" ht="15.75" customHeight="1" x14ac:dyDescent="0.25">
      <c r="A530" s="5"/>
      <c r="F530" s="5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</row>
    <row r="531" spans="1:134" ht="15.75" customHeight="1" x14ac:dyDescent="0.25">
      <c r="A531" s="5"/>
      <c r="F531" s="5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</row>
    <row r="532" spans="1:134" ht="15.75" customHeight="1" x14ac:dyDescent="0.25">
      <c r="A532" s="5"/>
      <c r="F532" s="5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</row>
    <row r="533" spans="1:134" ht="15.75" customHeight="1" x14ac:dyDescent="0.25">
      <c r="A533" s="5"/>
      <c r="F533" s="5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</row>
    <row r="534" spans="1:134" ht="15.75" customHeight="1" x14ac:dyDescent="0.25">
      <c r="A534" s="5"/>
      <c r="F534" s="5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</row>
    <row r="535" spans="1:134" ht="15.75" customHeight="1" x14ac:dyDescent="0.25">
      <c r="A535" s="5"/>
      <c r="F535" s="5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</row>
    <row r="536" spans="1:134" ht="15.75" customHeight="1" x14ac:dyDescent="0.25">
      <c r="A536" s="5"/>
      <c r="F536" s="5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</row>
    <row r="537" spans="1:134" ht="15.75" customHeight="1" x14ac:dyDescent="0.25">
      <c r="A537" s="5"/>
      <c r="F537" s="5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</row>
    <row r="538" spans="1:134" ht="15.75" customHeight="1" x14ac:dyDescent="0.25">
      <c r="A538" s="5"/>
      <c r="F538" s="5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</row>
    <row r="539" spans="1:134" ht="15.75" customHeight="1" x14ac:dyDescent="0.25">
      <c r="A539" s="5"/>
      <c r="F539" s="5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</row>
    <row r="540" spans="1:134" ht="15.75" customHeight="1" x14ac:dyDescent="0.25">
      <c r="A540" s="5"/>
      <c r="F540" s="5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</row>
    <row r="541" spans="1:134" ht="15.75" customHeight="1" x14ac:dyDescent="0.25">
      <c r="A541" s="5"/>
      <c r="F541" s="5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</row>
    <row r="542" spans="1:134" ht="15.75" customHeight="1" x14ac:dyDescent="0.25">
      <c r="A542" s="5"/>
      <c r="F542" s="5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</row>
    <row r="543" spans="1:134" ht="15.75" customHeight="1" x14ac:dyDescent="0.25">
      <c r="A543" s="5"/>
      <c r="F543" s="5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</row>
    <row r="544" spans="1:134" ht="15.75" customHeight="1" x14ac:dyDescent="0.25">
      <c r="A544" s="5"/>
      <c r="F544" s="5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</row>
    <row r="545" spans="1:134" ht="15.75" customHeight="1" x14ac:dyDescent="0.25">
      <c r="A545" s="5"/>
      <c r="F545" s="5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</row>
    <row r="546" spans="1:134" ht="15.75" customHeight="1" x14ac:dyDescent="0.25">
      <c r="A546" s="5"/>
      <c r="F546" s="5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</row>
    <row r="547" spans="1:134" ht="15.75" customHeight="1" x14ac:dyDescent="0.25">
      <c r="A547" s="5"/>
      <c r="F547" s="5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</row>
    <row r="548" spans="1:134" ht="15.75" customHeight="1" x14ac:dyDescent="0.25">
      <c r="A548" s="5"/>
      <c r="F548" s="5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</row>
    <row r="549" spans="1:134" ht="15.75" customHeight="1" x14ac:dyDescent="0.25">
      <c r="A549" s="5"/>
      <c r="F549" s="5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</row>
    <row r="550" spans="1:134" ht="15.75" customHeight="1" x14ac:dyDescent="0.25">
      <c r="A550" s="5"/>
      <c r="F550" s="5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</row>
    <row r="551" spans="1:134" ht="15.75" customHeight="1" x14ac:dyDescent="0.25">
      <c r="A551" s="5"/>
      <c r="F551" s="5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</row>
    <row r="552" spans="1:134" ht="15.75" customHeight="1" x14ac:dyDescent="0.25">
      <c r="A552" s="5"/>
      <c r="F552" s="5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</row>
    <row r="553" spans="1:134" ht="15.75" customHeight="1" x14ac:dyDescent="0.25">
      <c r="A553" s="5"/>
      <c r="F553" s="5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</row>
    <row r="554" spans="1:134" ht="15.75" customHeight="1" x14ac:dyDescent="0.25">
      <c r="A554" s="5"/>
      <c r="F554" s="5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</row>
    <row r="555" spans="1:134" ht="15.75" customHeight="1" x14ac:dyDescent="0.25">
      <c r="A555" s="5"/>
      <c r="F555" s="5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</row>
    <row r="556" spans="1:134" ht="15.75" customHeight="1" x14ac:dyDescent="0.25">
      <c r="A556" s="5"/>
      <c r="F556" s="5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</row>
    <row r="557" spans="1:134" ht="15.75" customHeight="1" x14ac:dyDescent="0.25">
      <c r="A557" s="5"/>
      <c r="F557" s="5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</row>
    <row r="558" spans="1:134" ht="15.75" customHeight="1" x14ac:dyDescent="0.25">
      <c r="A558" s="5"/>
      <c r="F558" s="5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</row>
    <row r="559" spans="1:134" ht="15.75" customHeight="1" x14ac:dyDescent="0.25">
      <c r="A559" s="5"/>
      <c r="F559" s="5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</row>
    <row r="560" spans="1:134" ht="15.75" customHeight="1" x14ac:dyDescent="0.25">
      <c r="A560" s="5"/>
      <c r="F560" s="5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</row>
    <row r="561" spans="1:134" ht="15.75" customHeight="1" x14ac:dyDescent="0.25">
      <c r="A561" s="5"/>
      <c r="F561" s="5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</row>
    <row r="562" spans="1:134" ht="15.75" customHeight="1" x14ac:dyDescent="0.25">
      <c r="A562" s="5"/>
      <c r="F562" s="5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</row>
    <row r="563" spans="1:134" ht="15.75" customHeight="1" x14ac:dyDescent="0.25">
      <c r="A563" s="5"/>
      <c r="F563" s="5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</row>
    <row r="564" spans="1:134" ht="15.75" customHeight="1" x14ac:dyDescent="0.25">
      <c r="A564" s="5"/>
      <c r="F564" s="5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</row>
    <row r="565" spans="1:134" ht="15.75" customHeight="1" x14ac:dyDescent="0.25">
      <c r="A565" s="5"/>
      <c r="F565" s="5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</row>
    <row r="566" spans="1:134" ht="15.75" customHeight="1" x14ac:dyDescent="0.25">
      <c r="A566" s="5"/>
      <c r="F566" s="5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</row>
    <row r="567" spans="1:134" ht="15.75" customHeight="1" x14ac:dyDescent="0.25">
      <c r="A567" s="5"/>
      <c r="F567" s="5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</row>
    <row r="568" spans="1:134" ht="15.75" customHeight="1" x14ac:dyDescent="0.25">
      <c r="A568" s="5"/>
      <c r="F568" s="5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</row>
    <row r="569" spans="1:134" ht="15.75" customHeight="1" x14ac:dyDescent="0.25">
      <c r="A569" s="5"/>
      <c r="F569" s="5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</row>
    <row r="570" spans="1:134" ht="15.75" customHeight="1" x14ac:dyDescent="0.25">
      <c r="A570" s="5"/>
      <c r="F570" s="5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</row>
    <row r="571" spans="1:134" ht="15.75" customHeight="1" x14ac:dyDescent="0.25">
      <c r="A571" s="5"/>
      <c r="F571" s="5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</row>
    <row r="572" spans="1:134" ht="15.75" customHeight="1" x14ac:dyDescent="0.25">
      <c r="A572" s="5"/>
      <c r="F572" s="5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</row>
    <row r="573" spans="1:134" ht="15.75" customHeight="1" x14ac:dyDescent="0.25">
      <c r="A573" s="5"/>
      <c r="F573" s="5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</row>
    <row r="574" spans="1:134" ht="15.75" customHeight="1" x14ac:dyDescent="0.25">
      <c r="A574" s="5"/>
      <c r="F574" s="5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</row>
    <row r="575" spans="1:134" ht="15.75" customHeight="1" x14ac:dyDescent="0.25">
      <c r="A575" s="5"/>
      <c r="F575" s="5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</row>
    <row r="576" spans="1:134" ht="15.75" customHeight="1" x14ac:dyDescent="0.25">
      <c r="A576" s="5"/>
      <c r="F576" s="5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</row>
    <row r="577" spans="1:134" ht="15.75" customHeight="1" x14ac:dyDescent="0.25">
      <c r="A577" s="5"/>
      <c r="F577" s="5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</row>
    <row r="578" spans="1:134" ht="15.75" customHeight="1" x14ac:dyDescent="0.25">
      <c r="A578" s="5"/>
      <c r="F578" s="5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</row>
    <row r="579" spans="1:134" ht="15.75" customHeight="1" x14ac:dyDescent="0.25">
      <c r="A579" s="5"/>
      <c r="F579" s="5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</row>
    <row r="580" spans="1:134" ht="15.75" customHeight="1" x14ac:dyDescent="0.25">
      <c r="A580" s="5"/>
      <c r="F580" s="5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</row>
    <row r="581" spans="1:134" ht="15.75" customHeight="1" x14ac:dyDescent="0.25">
      <c r="A581" s="5"/>
      <c r="F581" s="5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</row>
    <row r="582" spans="1:134" ht="15.75" customHeight="1" x14ac:dyDescent="0.25">
      <c r="A582" s="5"/>
      <c r="F582" s="5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</row>
    <row r="583" spans="1:134" ht="15.75" customHeight="1" x14ac:dyDescent="0.25">
      <c r="A583" s="5"/>
      <c r="F583" s="5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</row>
    <row r="584" spans="1:134" ht="15.75" customHeight="1" x14ac:dyDescent="0.25">
      <c r="A584" s="5"/>
      <c r="F584" s="5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</row>
    <row r="585" spans="1:134" ht="15.75" customHeight="1" x14ac:dyDescent="0.25">
      <c r="A585" s="5"/>
      <c r="F585" s="5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</row>
    <row r="586" spans="1:134" ht="15.75" customHeight="1" x14ac:dyDescent="0.25">
      <c r="A586" s="5"/>
      <c r="F586" s="5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</row>
    <row r="587" spans="1:134" ht="15.75" customHeight="1" x14ac:dyDescent="0.25">
      <c r="A587" s="5"/>
      <c r="F587" s="5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</row>
    <row r="588" spans="1:134" ht="15.75" customHeight="1" x14ac:dyDescent="0.25">
      <c r="A588" s="5"/>
      <c r="F588" s="5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</row>
    <row r="589" spans="1:134" ht="15.75" customHeight="1" x14ac:dyDescent="0.25">
      <c r="A589" s="5"/>
      <c r="F589" s="5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</row>
    <row r="590" spans="1:134" ht="15.75" customHeight="1" x14ac:dyDescent="0.25">
      <c r="A590" s="5"/>
      <c r="F590" s="5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</row>
    <row r="591" spans="1:134" ht="15.75" customHeight="1" x14ac:dyDescent="0.25">
      <c r="A591" s="5"/>
      <c r="F591" s="5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</row>
    <row r="592" spans="1:134" ht="15.75" customHeight="1" x14ac:dyDescent="0.25">
      <c r="A592" s="5"/>
      <c r="F592" s="5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</row>
    <row r="593" spans="1:134" ht="15.75" customHeight="1" x14ac:dyDescent="0.25">
      <c r="A593" s="5"/>
      <c r="F593" s="5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</row>
    <row r="594" spans="1:134" ht="15.75" customHeight="1" x14ac:dyDescent="0.25">
      <c r="A594" s="5"/>
      <c r="F594" s="5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</row>
    <row r="595" spans="1:134" ht="15.75" customHeight="1" x14ac:dyDescent="0.25">
      <c r="A595" s="5"/>
      <c r="F595" s="5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</row>
    <row r="596" spans="1:134" ht="15.75" customHeight="1" x14ac:dyDescent="0.25">
      <c r="A596" s="5"/>
      <c r="F596" s="5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</row>
    <row r="597" spans="1:134" ht="15.75" customHeight="1" x14ac:dyDescent="0.25">
      <c r="A597" s="5"/>
      <c r="F597" s="5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</row>
    <row r="598" spans="1:134" ht="15.75" customHeight="1" x14ac:dyDescent="0.25">
      <c r="A598" s="5"/>
      <c r="F598" s="5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</row>
    <row r="599" spans="1:134" ht="15.75" customHeight="1" x14ac:dyDescent="0.25">
      <c r="A599" s="5"/>
      <c r="F599" s="5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</row>
    <row r="600" spans="1:134" ht="15.75" customHeight="1" x14ac:dyDescent="0.25">
      <c r="A600" s="5"/>
      <c r="F600" s="5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</row>
    <row r="601" spans="1:134" ht="15.75" customHeight="1" x14ac:dyDescent="0.25">
      <c r="A601" s="5"/>
      <c r="F601" s="5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</row>
    <row r="602" spans="1:134" ht="15.75" customHeight="1" x14ac:dyDescent="0.25">
      <c r="A602" s="5"/>
      <c r="F602" s="5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</row>
    <row r="603" spans="1:134" ht="15.75" customHeight="1" x14ac:dyDescent="0.25">
      <c r="A603" s="5"/>
      <c r="F603" s="5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</row>
    <row r="604" spans="1:134" ht="15.75" customHeight="1" x14ac:dyDescent="0.25">
      <c r="A604" s="5"/>
      <c r="F604" s="5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</row>
    <row r="605" spans="1:134" ht="15.75" customHeight="1" x14ac:dyDescent="0.25">
      <c r="A605" s="5"/>
      <c r="F605" s="5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</row>
    <row r="606" spans="1:134" ht="15.75" customHeight="1" x14ac:dyDescent="0.25">
      <c r="A606" s="5"/>
      <c r="F606" s="5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</row>
    <row r="607" spans="1:134" ht="15.75" customHeight="1" x14ac:dyDescent="0.25">
      <c r="A607" s="5"/>
      <c r="F607" s="5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</row>
    <row r="608" spans="1:134" ht="15.75" customHeight="1" x14ac:dyDescent="0.25">
      <c r="A608" s="5"/>
      <c r="F608" s="5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</row>
    <row r="609" spans="1:134" ht="15.75" customHeight="1" x14ac:dyDescent="0.25">
      <c r="A609" s="5"/>
      <c r="F609" s="5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</row>
    <row r="610" spans="1:134" ht="15.75" customHeight="1" x14ac:dyDescent="0.25">
      <c r="A610" s="5"/>
      <c r="F610" s="5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</row>
    <row r="611" spans="1:134" ht="15.75" customHeight="1" x14ac:dyDescent="0.25">
      <c r="A611" s="5"/>
      <c r="F611" s="5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</row>
    <row r="612" spans="1:134" ht="15.75" customHeight="1" x14ac:dyDescent="0.25">
      <c r="A612" s="5"/>
      <c r="F612" s="5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</row>
    <row r="613" spans="1:134" ht="15.75" customHeight="1" x14ac:dyDescent="0.25">
      <c r="A613" s="5"/>
      <c r="F613" s="5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</row>
    <row r="614" spans="1:134" ht="15.75" customHeight="1" x14ac:dyDescent="0.25">
      <c r="A614" s="5"/>
      <c r="F614" s="5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</row>
    <row r="615" spans="1:134" ht="15.75" customHeight="1" x14ac:dyDescent="0.25">
      <c r="A615" s="5"/>
      <c r="F615" s="5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</row>
    <row r="616" spans="1:134" ht="15.75" customHeight="1" x14ac:dyDescent="0.25">
      <c r="A616" s="5"/>
      <c r="F616" s="5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</row>
    <row r="617" spans="1:134" ht="15.75" customHeight="1" x14ac:dyDescent="0.25">
      <c r="A617" s="5"/>
      <c r="F617" s="5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</row>
    <row r="618" spans="1:134" ht="15.75" customHeight="1" x14ac:dyDescent="0.25">
      <c r="A618" s="5"/>
      <c r="F618" s="5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</row>
    <row r="619" spans="1:134" ht="15.75" customHeight="1" x14ac:dyDescent="0.25">
      <c r="A619" s="5"/>
      <c r="F619" s="5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</row>
    <row r="620" spans="1:134" ht="15.75" customHeight="1" x14ac:dyDescent="0.25">
      <c r="A620" s="5"/>
      <c r="F620" s="5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</row>
    <row r="621" spans="1:134" ht="15.75" customHeight="1" x14ac:dyDescent="0.25">
      <c r="A621" s="5"/>
      <c r="F621" s="5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</row>
    <row r="622" spans="1:134" ht="15.75" customHeight="1" x14ac:dyDescent="0.25">
      <c r="A622" s="5"/>
      <c r="F622" s="5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</row>
    <row r="623" spans="1:134" ht="15.75" customHeight="1" x14ac:dyDescent="0.25">
      <c r="A623" s="5"/>
      <c r="F623" s="5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</row>
    <row r="624" spans="1:134" ht="15.75" customHeight="1" x14ac:dyDescent="0.25">
      <c r="A624" s="5"/>
      <c r="F624" s="5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</row>
    <row r="625" spans="1:134" ht="15.75" customHeight="1" x14ac:dyDescent="0.25">
      <c r="A625" s="5"/>
      <c r="F625" s="5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</row>
    <row r="626" spans="1:134" ht="15.75" customHeight="1" x14ac:dyDescent="0.25">
      <c r="A626" s="5"/>
      <c r="F626" s="5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</row>
    <row r="627" spans="1:134" ht="15.75" customHeight="1" x14ac:dyDescent="0.25">
      <c r="A627" s="5"/>
      <c r="F627" s="5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</row>
    <row r="628" spans="1:134" ht="15.75" customHeight="1" x14ac:dyDescent="0.25">
      <c r="A628" s="5"/>
      <c r="F628" s="5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</row>
    <row r="629" spans="1:134" ht="15.75" customHeight="1" x14ac:dyDescent="0.25">
      <c r="A629" s="5"/>
      <c r="F629" s="5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</row>
    <row r="630" spans="1:134" ht="15.75" customHeight="1" x14ac:dyDescent="0.25">
      <c r="A630" s="5"/>
      <c r="F630" s="5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</row>
    <row r="631" spans="1:134" ht="15.75" customHeight="1" x14ac:dyDescent="0.25">
      <c r="A631" s="5"/>
      <c r="F631" s="5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</row>
    <row r="632" spans="1:134" ht="15.75" customHeight="1" x14ac:dyDescent="0.25">
      <c r="A632" s="5"/>
      <c r="F632" s="5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</row>
    <row r="633" spans="1:134" ht="15.75" customHeight="1" x14ac:dyDescent="0.25">
      <c r="A633" s="5"/>
      <c r="F633" s="5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</row>
    <row r="634" spans="1:134" ht="15.75" customHeight="1" x14ac:dyDescent="0.25">
      <c r="A634" s="5"/>
      <c r="F634" s="5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</row>
    <row r="635" spans="1:134" ht="15.75" customHeight="1" x14ac:dyDescent="0.25">
      <c r="A635" s="5"/>
      <c r="F635" s="5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</row>
    <row r="636" spans="1:134" ht="15.75" customHeight="1" x14ac:dyDescent="0.25">
      <c r="A636" s="5"/>
      <c r="F636" s="5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</row>
    <row r="637" spans="1:134" ht="15.75" customHeight="1" x14ac:dyDescent="0.25">
      <c r="A637" s="5"/>
      <c r="F637" s="5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</row>
    <row r="638" spans="1:134" ht="15.75" customHeight="1" x14ac:dyDescent="0.25">
      <c r="A638" s="5"/>
      <c r="F638" s="5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</row>
    <row r="639" spans="1:134" ht="15.75" customHeight="1" x14ac:dyDescent="0.25">
      <c r="A639" s="5"/>
      <c r="F639" s="5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</row>
    <row r="640" spans="1:134" ht="15.75" customHeight="1" x14ac:dyDescent="0.25">
      <c r="A640" s="5"/>
      <c r="F640" s="5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</row>
    <row r="641" spans="1:134" ht="15.75" customHeight="1" x14ac:dyDescent="0.25">
      <c r="A641" s="5"/>
      <c r="F641" s="5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</row>
    <row r="642" spans="1:134" ht="15.75" customHeight="1" x14ac:dyDescent="0.25">
      <c r="A642" s="5"/>
      <c r="F642" s="5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</row>
    <row r="643" spans="1:134" ht="15.75" customHeight="1" x14ac:dyDescent="0.25">
      <c r="A643" s="5"/>
      <c r="F643" s="5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</row>
    <row r="644" spans="1:134" ht="15.75" customHeight="1" x14ac:dyDescent="0.25">
      <c r="A644" s="5"/>
      <c r="F644" s="5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</row>
    <row r="645" spans="1:134" ht="15.75" customHeight="1" x14ac:dyDescent="0.25">
      <c r="A645" s="5"/>
      <c r="F645" s="5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</row>
    <row r="646" spans="1:134" ht="15.75" customHeight="1" x14ac:dyDescent="0.25">
      <c r="A646" s="5"/>
      <c r="F646" s="5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</row>
    <row r="647" spans="1:134" ht="15.75" customHeight="1" x14ac:dyDescent="0.25">
      <c r="A647" s="5"/>
      <c r="F647" s="5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</row>
    <row r="648" spans="1:134" ht="15.75" customHeight="1" x14ac:dyDescent="0.25">
      <c r="A648" s="5"/>
      <c r="F648" s="5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</row>
    <row r="649" spans="1:134" ht="15.75" customHeight="1" x14ac:dyDescent="0.25">
      <c r="A649" s="5"/>
      <c r="F649" s="5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</row>
    <row r="650" spans="1:134" ht="15.75" customHeight="1" x14ac:dyDescent="0.25">
      <c r="A650" s="5"/>
      <c r="F650" s="5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</row>
    <row r="651" spans="1:134" ht="15.75" customHeight="1" x14ac:dyDescent="0.25">
      <c r="A651" s="5"/>
      <c r="F651" s="5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</row>
    <row r="652" spans="1:134" ht="15.75" customHeight="1" x14ac:dyDescent="0.25">
      <c r="A652" s="5"/>
      <c r="F652" s="5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</row>
    <row r="653" spans="1:134" ht="15.75" customHeight="1" x14ac:dyDescent="0.25">
      <c r="A653" s="5"/>
      <c r="F653" s="5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</row>
    <row r="654" spans="1:134" ht="15.75" customHeight="1" x14ac:dyDescent="0.25">
      <c r="A654" s="5"/>
      <c r="F654" s="5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</row>
    <row r="655" spans="1:134" ht="15.75" customHeight="1" x14ac:dyDescent="0.25">
      <c r="A655" s="5"/>
      <c r="F655" s="5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</row>
    <row r="656" spans="1:134" ht="15.75" customHeight="1" x14ac:dyDescent="0.25">
      <c r="A656" s="5"/>
      <c r="F656" s="5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</row>
    <row r="657" spans="1:134" ht="15.75" customHeight="1" x14ac:dyDescent="0.25">
      <c r="A657" s="5"/>
      <c r="F657" s="5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</row>
    <row r="658" spans="1:134" ht="15.75" customHeight="1" x14ac:dyDescent="0.25">
      <c r="A658" s="5"/>
      <c r="F658" s="5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</row>
    <row r="659" spans="1:134" ht="15.75" customHeight="1" x14ac:dyDescent="0.25">
      <c r="A659" s="5"/>
      <c r="F659" s="5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</row>
    <row r="660" spans="1:134" ht="15.75" customHeight="1" x14ac:dyDescent="0.25">
      <c r="A660" s="5"/>
      <c r="F660" s="5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</row>
    <row r="661" spans="1:134" ht="15.75" customHeight="1" x14ac:dyDescent="0.25">
      <c r="A661" s="5"/>
      <c r="F661" s="5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</row>
    <row r="662" spans="1:134" ht="15.75" customHeight="1" x14ac:dyDescent="0.25">
      <c r="A662" s="5"/>
      <c r="F662" s="5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</row>
    <row r="663" spans="1:134" ht="15.75" customHeight="1" x14ac:dyDescent="0.25">
      <c r="A663" s="5"/>
      <c r="F663" s="5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</row>
    <row r="664" spans="1:134" ht="15.75" customHeight="1" x14ac:dyDescent="0.25">
      <c r="A664" s="5"/>
      <c r="F664" s="5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</row>
    <row r="665" spans="1:134" ht="15.75" customHeight="1" x14ac:dyDescent="0.25">
      <c r="A665" s="5"/>
      <c r="F665" s="5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</row>
    <row r="666" spans="1:134" ht="15.75" customHeight="1" x14ac:dyDescent="0.25">
      <c r="A666" s="5"/>
      <c r="F666" s="5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</row>
    <row r="667" spans="1:134" ht="15.75" customHeight="1" x14ac:dyDescent="0.25">
      <c r="A667" s="5"/>
      <c r="F667" s="5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</row>
    <row r="668" spans="1:134" ht="15.75" customHeight="1" x14ac:dyDescent="0.25">
      <c r="A668" s="5"/>
      <c r="F668" s="5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</row>
    <row r="669" spans="1:134" ht="15.75" customHeight="1" x14ac:dyDescent="0.25">
      <c r="A669" s="5"/>
      <c r="F669" s="5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</row>
    <row r="670" spans="1:134" ht="15.75" customHeight="1" x14ac:dyDescent="0.25">
      <c r="A670" s="5"/>
      <c r="F670" s="5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</row>
    <row r="671" spans="1:134" ht="15.75" customHeight="1" x14ac:dyDescent="0.25">
      <c r="A671" s="5"/>
      <c r="F671" s="5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</row>
    <row r="672" spans="1:134" ht="15.75" customHeight="1" x14ac:dyDescent="0.25">
      <c r="A672" s="5"/>
      <c r="F672" s="5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</row>
    <row r="673" spans="1:134" ht="15.75" customHeight="1" x14ac:dyDescent="0.25">
      <c r="A673" s="5"/>
      <c r="F673" s="5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</row>
    <row r="674" spans="1:134" ht="15.75" customHeight="1" x14ac:dyDescent="0.25">
      <c r="A674" s="5"/>
      <c r="F674" s="5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</row>
    <row r="675" spans="1:134" ht="15.75" customHeight="1" x14ac:dyDescent="0.25">
      <c r="A675" s="5"/>
      <c r="F675" s="5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</row>
    <row r="676" spans="1:134" ht="15.75" customHeight="1" x14ac:dyDescent="0.25">
      <c r="A676" s="5"/>
      <c r="F676" s="5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</row>
    <row r="677" spans="1:134" ht="15.75" customHeight="1" x14ac:dyDescent="0.25">
      <c r="A677" s="5"/>
      <c r="F677" s="5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</row>
    <row r="678" spans="1:134" ht="15.75" customHeight="1" x14ac:dyDescent="0.25">
      <c r="A678" s="5"/>
      <c r="F678" s="5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</row>
    <row r="679" spans="1:134" ht="15.75" customHeight="1" x14ac:dyDescent="0.25">
      <c r="A679" s="5"/>
      <c r="F679" s="5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</row>
    <row r="680" spans="1:134" ht="15.75" customHeight="1" x14ac:dyDescent="0.25">
      <c r="A680" s="5"/>
      <c r="F680" s="5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</row>
    <row r="681" spans="1:134" ht="15.75" customHeight="1" x14ac:dyDescent="0.25">
      <c r="A681" s="5"/>
      <c r="F681" s="5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</row>
    <row r="682" spans="1:134" ht="15.75" customHeight="1" x14ac:dyDescent="0.25">
      <c r="A682" s="5"/>
      <c r="F682" s="5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</row>
    <row r="683" spans="1:134" ht="15.75" customHeight="1" x14ac:dyDescent="0.25">
      <c r="A683" s="5"/>
      <c r="F683" s="5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</row>
    <row r="684" spans="1:134" ht="15.75" customHeight="1" x14ac:dyDescent="0.25">
      <c r="A684" s="5"/>
      <c r="F684" s="5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</row>
    <row r="685" spans="1:134" ht="15.75" customHeight="1" x14ac:dyDescent="0.25">
      <c r="A685" s="5"/>
      <c r="F685" s="5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</row>
    <row r="686" spans="1:134" ht="15.75" customHeight="1" x14ac:dyDescent="0.25">
      <c r="A686" s="5"/>
      <c r="F686" s="5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</row>
    <row r="687" spans="1:134" ht="15.75" customHeight="1" x14ac:dyDescent="0.25">
      <c r="A687" s="5"/>
      <c r="F687" s="5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</row>
    <row r="688" spans="1:134" ht="15.75" customHeight="1" x14ac:dyDescent="0.25">
      <c r="A688" s="5"/>
      <c r="F688" s="5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</row>
    <row r="689" spans="1:134" ht="15.75" customHeight="1" x14ac:dyDescent="0.25">
      <c r="A689" s="5"/>
      <c r="F689" s="5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</row>
    <row r="690" spans="1:134" ht="15.75" customHeight="1" x14ac:dyDescent="0.25">
      <c r="A690" s="5"/>
      <c r="F690" s="5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</row>
    <row r="691" spans="1:134" ht="15.75" customHeight="1" x14ac:dyDescent="0.25">
      <c r="A691" s="5"/>
      <c r="F691" s="5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</row>
    <row r="692" spans="1:134" ht="15.75" customHeight="1" x14ac:dyDescent="0.25">
      <c r="A692" s="5"/>
      <c r="F692" s="5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</row>
    <row r="693" spans="1:134" ht="15.75" customHeight="1" x14ac:dyDescent="0.25">
      <c r="A693" s="5"/>
      <c r="F693" s="5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</row>
    <row r="694" spans="1:134" ht="15.75" customHeight="1" x14ac:dyDescent="0.25">
      <c r="A694" s="5"/>
      <c r="F694" s="5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</row>
    <row r="695" spans="1:134" ht="15.75" customHeight="1" x14ac:dyDescent="0.25">
      <c r="A695" s="5"/>
      <c r="F695" s="5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</row>
    <row r="696" spans="1:134" ht="15.75" customHeight="1" x14ac:dyDescent="0.25">
      <c r="A696" s="5"/>
      <c r="F696" s="5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</row>
    <row r="697" spans="1:134" ht="15.75" customHeight="1" x14ac:dyDescent="0.25">
      <c r="A697" s="5"/>
      <c r="F697" s="5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</row>
    <row r="698" spans="1:134" ht="15.75" customHeight="1" x14ac:dyDescent="0.25">
      <c r="A698" s="5"/>
      <c r="F698" s="5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</row>
    <row r="699" spans="1:134" ht="15.75" customHeight="1" x14ac:dyDescent="0.25">
      <c r="A699" s="5"/>
      <c r="F699" s="5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</row>
    <row r="700" spans="1:134" ht="15.75" customHeight="1" x14ac:dyDescent="0.25">
      <c r="A700" s="5"/>
      <c r="F700" s="5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</row>
    <row r="701" spans="1:134" ht="15.75" customHeight="1" x14ac:dyDescent="0.25">
      <c r="A701" s="5"/>
      <c r="F701" s="5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</row>
    <row r="702" spans="1:134" ht="15.75" customHeight="1" x14ac:dyDescent="0.25">
      <c r="A702" s="5"/>
      <c r="F702" s="5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</row>
    <row r="703" spans="1:134" ht="15.75" customHeight="1" x14ac:dyDescent="0.25">
      <c r="A703" s="5"/>
      <c r="F703" s="5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</row>
    <row r="704" spans="1:134" ht="15.75" customHeight="1" x14ac:dyDescent="0.25">
      <c r="A704" s="5"/>
      <c r="F704" s="5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</row>
    <row r="705" spans="1:134" ht="15.75" customHeight="1" x14ac:dyDescent="0.25">
      <c r="A705" s="5"/>
      <c r="F705" s="5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</row>
    <row r="706" spans="1:134" ht="15.75" customHeight="1" x14ac:dyDescent="0.25">
      <c r="A706" s="5"/>
      <c r="F706" s="5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</row>
    <row r="707" spans="1:134" ht="15.75" customHeight="1" x14ac:dyDescent="0.25">
      <c r="A707" s="5"/>
      <c r="F707" s="5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</row>
    <row r="708" spans="1:134" ht="15.75" customHeight="1" x14ac:dyDescent="0.25">
      <c r="A708" s="5"/>
      <c r="F708" s="5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</row>
    <row r="709" spans="1:134" ht="15.75" customHeight="1" x14ac:dyDescent="0.25">
      <c r="A709" s="5"/>
      <c r="F709" s="5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</row>
    <row r="710" spans="1:134" ht="15.75" customHeight="1" x14ac:dyDescent="0.25">
      <c r="A710" s="5"/>
      <c r="F710" s="5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</row>
    <row r="711" spans="1:134" ht="15.75" customHeight="1" x14ac:dyDescent="0.25">
      <c r="A711" s="5"/>
      <c r="F711" s="5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</row>
    <row r="712" spans="1:134" ht="15.75" customHeight="1" x14ac:dyDescent="0.25">
      <c r="A712" s="5"/>
      <c r="F712" s="5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</row>
    <row r="713" spans="1:134" ht="15.75" customHeight="1" x14ac:dyDescent="0.25">
      <c r="A713" s="5"/>
      <c r="F713" s="5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</row>
    <row r="714" spans="1:134" ht="15.75" customHeight="1" x14ac:dyDescent="0.25">
      <c r="A714" s="5"/>
      <c r="F714" s="5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</row>
    <row r="715" spans="1:134" ht="15.75" customHeight="1" x14ac:dyDescent="0.25">
      <c r="A715" s="5"/>
      <c r="F715" s="5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</row>
    <row r="716" spans="1:134" ht="15.75" customHeight="1" x14ac:dyDescent="0.25">
      <c r="A716" s="5"/>
      <c r="F716" s="5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</row>
    <row r="717" spans="1:134" ht="15.75" customHeight="1" x14ac:dyDescent="0.25">
      <c r="A717" s="5"/>
      <c r="F717" s="5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</row>
    <row r="718" spans="1:134" ht="15.75" customHeight="1" x14ac:dyDescent="0.25">
      <c r="A718" s="5"/>
      <c r="F718" s="5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</row>
    <row r="719" spans="1:134" ht="15.75" customHeight="1" x14ac:dyDescent="0.25">
      <c r="A719" s="5"/>
      <c r="F719" s="5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</row>
    <row r="720" spans="1:134" ht="15.75" customHeight="1" x14ac:dyDescent="0.25">
      <c r="A720" s="5"/>
      <c r="F720" s="5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</row>
    <row r="721" spans="1:134" ht="15.75" customHeight="1" x14ac:dyDescent="0.25">
      <c r="A721" s="5"/>
      <c r="F721" s="5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</row>
    <row r="722" spans="1:134" ht="15.75" customHeight="1" x14ac:dyDescent="0.25">
      <c r="A722" s="5"/>
      <c r="F722" s="5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</row>
    <row r="723" spans="1:134" ht="15.75" customHeight="1" x14ac:dyDescent="0.25">
      <c r="A723" s="5"/>
      <c r="F723" s="5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</row>
    <row r="724" spans="1:134" ht="15.75" customHeight="1" x14ac:dyDescent="0.25">
      <c r="A724" s="5"/>
      <c r="F724" s="5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</row>
    <row r="725" spans="1:134" ht="15.75" customHeight="1" x14ac:dyDescent="0.25">
      <c r="A725" s="5"/>
      <c r="F725" s="5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</row>
    <row r="726" spans="1:134" ht="15.75" customHeight="1" x14ac:dyDescent="0.25">
      <c r="A726" s="5"/>
      <c r="F726" s="5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</row>
    <row r="727" spans="1:134" ht="15.75" customHeight="1" x14ac:dyDescent="0.25">
      <c r="A727" s="5"/>
      <c r="F727" s="5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</row>
    <row r="728" spans="1:134" ht="15.75" customHeight="1" x14ac:dyDescent="0.25">
      <c r="A728" s="5"/>
      <c r="F728" s="5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</row>
    <row r="729" spans="1:134" ht="15.75" customHeight="1" x14ac:dyDescent="0.25">
      <c r="A729" s="5"/>
      <c r="F729" s="5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</row>
    <row r="730" spans="1:134" ht="15.75" customHeight="1" x14ac:dyDescent="0.25">
      <c r="A730" s="5"/>
      <c r="F730" s="5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</row>
    <row r="731" spans="1:134" ht="15.75" customHeight="1" x14ac:dyDescent="0.25">
      <c r="A731" s="5"/>
      <c r="F731" s="5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</row>
    <row r="732" spans="1:134" ht="15.75" customHeight="1" x14ac:dyDescent="0.25">
      <c r="A732" s="5"/>
      <c r="F732" s="5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</row>
    <row r="733" spans="1:134" ht="15.75" customHeight="1" x14ac:dyDescent="0.25">
      <c r="A733" s="5"/>
      <c r="F733" s="5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</row>
    <row r="734" spans="1:134" ht="15.75" customHeight="1" x14ac:dyDescent="0.25">
      <c r="A734" s="5"/>
      <c r="F734" s="5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</row>
    <row r="735" spans="1:134" ht="15.75" customHeight="1" x14ac:dyDescent="0.25">
      <c r="A735" s="5"/>
      <c r="F735" s="5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</row>
    <row r="736" spans="1:134" ht="15.75" customHeight="1" x14ac:dyDescent="0.25">
      <c r="A736" s="5"/>
      <c r="F736" s="5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</row>
    <row r="737" spans="1:134" ht="15.75" customHeight="1" x14ac:dyDescent="0.25">
      <c r="A737" s="5"/>
      <c r="F737" s="5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</row>
    <row r="738" spans="1:134" ht="15.75" customHeight="1" x14ac:dyDescent="0.25">
      <c r="A738" s="5"/>
      <c r="F738" s="5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</row>
    <row r="739" spans="1:134" ht="15.75" customHeight="1" x14ac:dyDescent="0.25">
      <c r="A739" s="5"/>
      <c r="F739" s="5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</row>
    <row r="740" spans="1:134" ht="15.75" customHeight="1" x14ac:dyDescent="0.25">
      <c r="A740" s="5"/>
      <c r="F740" s="5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</row>
    <row r="741" spans="1:134" ht="15.75" customHeight="1" x14ac:dyDescent="0.25">
      <c r="A741" s="5"/>
      <c r="F741" s="5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</row>
    <row r="742" spans="1:134" ht="15.75" customHeight="1" x14ac:dyDescent="0.25">
      <c r="A742" s="5"/>
      <c r="F742" s="5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</row>
    <row r="743" spans="1:134" ht="15.75" customHeight="1" x14ac:dyDescent="0.25">
      <c r="A743" s="5"/>
      <c r="F743" s="5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</row>
    <row r="744" spans="1:134" ht="15.75" customHeight="1" x14ac:dyDescent="0.25">
      <c r="A744" s="5"/>
      <c r="F744" s="5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</row>
    <row r="745" spans="1:134" ht="15.75" customHeight="1" x14ac:dyDescent="0.25">
      <c r="A745" s="5"/>
      <c r="F745" s="5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</row>
    <row r="746" spans="1:134" ht="15.75" customHeight="1" x14ac:dyDescent="0.25">
      <c r="A746" s="5"/>
      <c r="F746" s="5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</row>
    <row r="747" spans="1:134" ht="15.75" customHeight="1" x14ac:dyDescent="0.25">
      <c r="A747" s="5"/>
      <c r="F747" s="5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</row>
    <row r="748" spans="1:134" ht="15.75" customHeight="1" x14ac:dyDescent="0.25">
      <c r="A748" s="5"/>
      <c r="F748" s="5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</row>
    <row r="749" spans="1:134" ht="15.75" customHeight="1" x14ac:dyDescent="0.25">
      <c r="A749" s="5"/>
      <c r="F749" s="5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</row>
    <row r="750" spans="1:134" ht="15.75" customHeight="1" x14ac:dyDescent="0.25">
      <c r="A750" s="5"/>
      <c r="F750" s="5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</row>
    <row r="751" spans="1:134" ht="15.75" customHeight="1" x14ac:dyDescent="0.25">
      <c r="A751" s="5"/>
      <c r="F751" s="5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</row>
    <row r="752" spans="1:134" ht="15.75" customHeight="1" x14ac:dyDescent="0.25">
      <c r="A752" s="5"/>
      <c r="F752" s="5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</row>
    <row r="753" spans="1:134" ht="15.75" customHeight="1" x14ac:dyDescent="0.25">
      <c r="A753" s="5"/>
      <c r="F753" s="5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</row>
    <row r="754" spans="1:134" ht="15.75" customHeight="1" x14ac:dyDescent="0.25">
      <c r="A754" s="5"/>
      <c r="F754" s="5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</row>
    <row r="755" spans="1:134" ht="15.75" customHeight="1" x14ac:dyDescent="0.25">
      <c r="A755" s="5"/>
      <c r="F755" s="5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</row>
    <row r="756" spans="1:134" ht="15.75" customHeight="1" x14ac:dyDescent="0.25">
      <c r="A756" s="5"/>
      <c r="F756" s="5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</row>
    <row r="757" spans="1:134" ht="15.75" customHeight="1" x14ac:dyDescent="0.25">
      <c r="A757" s="5"/>
      <c r="F757" s="5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</row>
    <row r="758" spans="1:134" ht="15.75" customHeight="1" x14ac:dyDescent="0.25">
      <c r="A758" s="5"/>
      <c r="F758" s="5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</row>
    <row r="759" spans="1:134" ht="15.75" customHeight="1" x14ac:dyDescent="0.25">
      <c r="A759" s="5"/>
      <c r="F759" s="5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</row>
    <row r="760" spans="1:134" ht="15.75" customHeight="1" x14ac:dyDescent="0.25">
      <c r="A760" s="5"/>
      <c r="F760" s="5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</row>
    <row r="761" spans="1:134" ht="15.75" customHeight="1" x14ac:dyDescent="0.25">
      <c r="A761" s="5"/>
      <c r="F761" s="5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</row>
    <row r="762" spans="1:134" ht="15.75" customHeight="1" x14ac:dyDescent="0.25">
      <c r="A762" s="5"/>
      <c r="F762" s="5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</row>
    <row r="763" spans="1:134" ht="15.75" customHeight="1" x14ac:dyDescent="0.25">
      <c r="A763" s="5"/>
      <c r="F763" s="5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</row>
    <row r="764" spans="1:134" ht="15.75" customHeight="1" x14ac:dyDescent="0.25">
      <c r="A764" s="5"/>
      <c r="F764" s="5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</row>
    <row r="765" spans="1:134" ht="15.75" customHeight="1" x14ac:dyDescent="0.25">
      <c r="A765" s="5"/>
      <c r="F765" s="5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</row>
    <row r="766" spans="1:134" ht="15.75" customHeight="1" x14ac:dyDescent="0.25">
      <c r="A766" s="5"/>
      <c r="F766" s="5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</row>
    <row r="767" spans="1:134" ht="15.75" customHeight="1" x14ac:dyDescent="0.25">
      <c r="A767" s="5"/>
      <c r="F767" s="5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</row>
    <row r="768" spans="1:134" ht="15.75" customHeight="1" x14ac:dyDescent="0.25">
      <c r="A768" s="5"/>
      <c r="F768" s="5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</row>
    <row r="769" spans="1:134" ht="15.75" customHeight="1" x14ac:dyDescent="0.25">
      <c r="A769" s="5"/>
      <c r="F769" s="5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</row>
    <row r="770" spans="1:134" ht="15.75" customHeight="1" x14ac:dyDescent="0.25">
      <c r="A770" s="5"/>
      <c r="F770" s="5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</row>
    <row r="771" spans="1:134" ht="15.75" customHeight="1" x14ac:dyDescent="0.25">
      <c r="A771" s="5"/>
      <c r="F771" s="5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</row>
    <row r="772" spans="1:134" ht="15.75" customHeight="1" x14ac:dyDescent="0.25">
      <c r="A772" s="5"/>
      <c r="F772" s="5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</row>
    <row r="773" spans="1:134" ht="15.75" customHeight="1" x14ac:dyDescent="0.25">
      <c r="A773" s="5"/>
      <c r="F773" s="5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</row>
    <row r="774" spans="1:134" ht="15.75" customHeight="1" x14ac:dyDescent="0.25">
      <c r="A774" s="5"/>
      <c r="F774" s="5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</row>
    <row r="775" spans="1:134" ht="15.75" customHeight="1" x14ac:dyDescent="0.25">
      <c r="A775" s="5"/>
      <c r="F775" s="5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</row>
    <row r="776" spans="1:134" ht="15.75" customHeight="1" x14ac:dyDescent="0.25">
      <c r="A776" s="5"/>
      <c r="F776" s="5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</row>
    <row r="777" spans="1:134" ht="15.75" customHeight="1" x14ac:dyDescent="0.25">
      <c r="A777" s="5"/>
      <c r="F777" s="5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</row>
    <row r="778" spans="1:134" ht="15.75" customHeight="1" x14ac:dyDescent="0.25">
      <c r="A778" s="5"/>
      <c r="F778" s="5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</row>
    <row r="779" spans="1:134" ht="15.75" customHeight="1" x14ac:dyDescent="0.25">
      <c r="A779" s="5"/>
      <c r="F779" s="5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</row>
    <row r="780" spans="1:134" ht="15.75" customHeight="1" x14ac:dyDescent="0.25">
      <c r="A780" s="5"/>
      <c r="F780" s="5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</row>
    <row r="781" spans="1:134" ht="15.75" customHeight="1" x14ac:dyDescent="0.25">
      <c r="A781" s="5"/>
      <c r="F781" s="5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</row>
    <row r="782" spans="1:134" ht="15.75" customHeight="1" x14ac:dyDescent="0.25">
      <c r="A782" s="5"/>
      <c r="F782" s="5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</row>
    <row r="783" spans="1:134" ht="15.75" customHeight="1" x14ac:dyDescent="0.25">
      <c r="A783" s="5"/>
      <c r="F783" s="5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</row>
    <row r="784" spans="1:134" ht="15.75" customHeight="1" x14ac:dyDescent="0.25">
      <c r="A784" s="5"/>
      <c r="F784" s="5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</row>
    <row r="785" spans="1:134" ht="15.75" customHeight="1" x14ac:dyDescent="0.25">
      <c r="A785" s="5"/>
      <c r="F785" s="5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</row>
    <row r="786" spans="1:134" ht="15.75" customHeight="1" x14ac:dyDescent="0.25">
      <c r="A786" s="5"/>
      <c r="F786" s="5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</row>
    <row r="787" spans="1:134" ht="15.75" customHeight="1" x14ac:dyDescent="0.25">
      <c r="A787" s="5"/>
      <c r="F787" s="5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</row>
    <row r="788" spans="1:134" ht="15.75" customHeight="1" x14ac:dyDescent="0.25">
      <c r="A788" s="5"/>
      <c r="F788" s="5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</row>
    <row r="789" spans="1:134" ht="15.75" customHeight="1" x14ac:dyDescent="0.25">
      <c r="A789" s="5"/>
      <c r="F789" s="5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</row>
    <row r="790" spans="1:134" ht="15.75" customHeight="1" x14ac:dyDescent="0.25">
      <c r="A790" s="5"/>
      <c r="F790" s="5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</row>
    <row r="791" spans="1:134" ht="15.75" customHeight="1" x14ac:dyDescent="0.25">
      <c r="A791" s="5"/>
      <c r="F791" s="5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</row>
    <row r="792" spans="1:134" ht="15.75" customHeight="1" x14ac:dyDescent="0.25">
      <c r="A792" s="5"/>
      <c r="F792" s="5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</row>
    <row r="793" spans="1:134" ht="15.75" customHeight="1" x14ac:dyDescent="0.25">
      <c r="A793" s="5"/>
      <c r="F793" s="5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</row>
    <row r="794" spans="1:134" ht="15.75" customHeight="1" x14ac:dyDescent="0.25">
      <c r="A794" s="5"/>
      <c r="F794" s="5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</row>
    <row r="795" spans="1:134" ht="15.75" customHeight="1" x14ac:dyDescent="0.25">
      <c r="A795" s="5"/>
      <c r="F795" s="5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</row>
    <row r="796" spans="1:134" ht="15.75" customHeight="1" x14ac:dyDescent="0.25">
      <c r="A796" s="5"/>
      <c r="F796" s="5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</row>
    <row r="797" spans="1:134" ht="15.75" customHeight="1" x14ac:dyDescent="0.25">
      <c r="A797" s="5"/>
      <c r="F797" s="5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</row>
    <row r="798" spans="1:134" ht="15.75" customHeight="1" x14ac:dyDescent="0.25">
      <c r="A798" s="5"/>
      <c r="F798" s="5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</row>
    <row r="799" spans="1:134" ht="15.75" customHeight="1" x14ac:dyDescent="0.25">
      <c r="A799" s="5"/>
      <c r="F799" s="5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</row>
    <row r="800" spans="1:134" ht="15.75" customHeight="1" x14ac:dyDescent="0.25">
      <c r="A800" s="5"/>
      <c r="F800" s="5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</row>
    <row r="801" spans="1:134" ht="15.75" customHeight="1" x14ac:dyDescent="0.25">
      <c r="A801" s="5"/>
      <c r="F801" s="5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</row>
    <row r="802" spans="1:134" ht="15.75" customHeight="1" x14ac:dyDescent="0.25">
      <c r="A802" s="5"/>
      <c r="F802" s="5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</row>
    <row r="803" spans="1:134" ht="15.75" customHeight="1" x14ac:dyDescent="0.25">
      <c r="A803" s="5"/>
      <c r="F803" s="5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</row>
    <row r="804" spans="1:134" ht="15.75" customHeight="1" x14ac:dyDescent="0.25">
      <c r="A804" s="5"/>
      <c r="F804" s="5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</row>
    <row r="805" spans="1:134" ht="15.75" customHeight="1" x14ac:dyDescent="0.25">
      <c r="A805" s="5"/>
      <c r="F805" s="5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</row>
    <row r="806" spans="1:134" ht="15.75" customHeight="1" x14ac:dyDescent="0.25">
      <c r="A806" s="5"/>
      <c r="F806" s="5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</row>
    <row r="807" spans="1:134" ht="15.75" customHeight="1" x14ac:dyDescent="0.25">
      <c r="A807" s="5"/>
      <c r="F807" s="5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</row>
    <row r="808" spans="1:134" ht="15.75" customHeight="1" x14ac:dyDescent="0.25">
      <c r="A808" s="5"/>
      <c r="F808" s="5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</row>
    <row r="809" spans="1:134" ht="15.75" customHeight="1" x14ac:dyDescent="0.25">
      <c r="A809" s="5"/>
      <c r="F809" s="5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</row>
    <row r="810" spans="1:134" ht="15.75" customHeight="1" x14ac:dyDescent="0.25">
      <c r="A810" s="5"/>
      <c r="F810" s="5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</row>
    <row r="811" spans="1:134" ht="15.75" customHeight="1" x14ac:dyDescent="0.25">
      <c r="A811" s="5"/>
      <c r="F811" s="5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</row>
    <row r="812" spans="1:134" ht="15.75" customHeight="1" x14ac:dyDescent="0.25">
      <c r="A812" s="5"/>
      <c r="F812" s="5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</row>
    <row r="813" spans="1:134" ht="15.75" customHeight="1" x14ac:dyDescent="0.25">
      <c r="A813" s="5"/>
      <c r="F813" s="5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</row>
    <row r="814" spans="1:134" ht="15.75" customHeight="1" x14ac:dyDescent="0.25">
      <c r="A814" s="5"/>
      <c r="F814" s="5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</row>
    <row r="815" spans="1:134" ht="15.75" customHeight="1" x14ac:dyDescent="0.25">
      <c r="A815" s="5"/>
      <c r="F815" s="5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</row>
    <row r="816" spans="1:134" ht="15.75" customHeight="1" x14ac:dyDescent="0.25">
      <c r="A816" s="5"/>
      <c r="F816" s="5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</row>
    <row r="817" spans="1:134" ht="15.75" customHeight="1" x14ac:dyDescent="0.25">
      <c r="A817" s="5"/>
      <c r="F817" s="5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</row>
    <row r="818" spans="1:134" ht="15.75" customHeight="1" x14ac:dyDescent="0.25">
      <c r="A818" s="5"/>
      <c r="F818" s="5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</row>
    <row r="819" spans="1:134" ht="15.75" customHeight="1" x14ac:dyDescent="0.25">
      <c r="A819" s="5"/>
      <c r="F819" s="5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</row>
    <row r="820" spans="1:134" ht="15.75" customHeight="1" x14ac:dyDescent="0.25">
      <c r="A820" s="5"/>
      <c r="F820" s="5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</row>
    <row r="821" spans="1:134" ht="15.75" customHeight="1" x14ac:dyDescent="0.25">
      <c r="A821" s="5"/>
      <c r="F821" s="5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</row>
    <row r="822" spans="1:134" ht="15.75" customHeight="1" x14ac:dyDescent="0.25">
      <c r="A822" s="5"/>
      <c r="F822" s="5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</row>
    <row r="823" spans="1:134" ht="15.75" customHeight="1" x14ac:dyDescent="0.25">
      <c r="A823" s="5"/>
      <c r="F823" s="5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</row>
    <row r="824" spans="1:134" ht="15.75" customHeight="1" x14ac:dyDescent="0.25">
      <c r="A824" s="5"/>
      <c r="F824" s="5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</row>
    <row r="825" spans="1:134" ht="15.75" customHeight="1" x14ac:dyDescent="0.25">
      <c r="A825" s="5"/>
      <c r="F825" s="5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</row>
    <row r="826" spans="1:134" ht="15.75" customHeight="1" x14ac:dyDescent="0.25">
      <c r="A826" s="5"/>
      <c r="F826" s="5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</row>
    <row r="827" spans="1:134" ht="15.75" customHeight="1" x14ac:dyDescent="0.25">
      <c r="A827" s="5"/>
      <c r="F827" s="5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</row>
    <row r="828" spans="1:134" ht="15.75" customHeight="1" x14ac:dyDescent="0.25">
      <c r="A828" s="5"/>
      <c r="F828" s="5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</row>
    <row r="829" spans="1:134" ht="15.75" customHeight="1" x14ac:dyDescent="0.25">
      <c r="A829" s="5"/>
      <c r="F829" s="5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</row>
    <row r="830" spans="1:134" ht="15.75" customHeight="1" x14ac:dyDescent="0.25">
      <c r="A830" s="5"/>
      <c r="F830" s="5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</row>
    <row r="831" spans="1:134" ht="15.75" customHeight="1" x14ac:dyDescent="0.25">
      <c r="A831" s="5"/>
      <c r="F831" s="5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</row>
    <row r="832" spans="1:134" ht="15.75" customHeight="1" x14ac:dyDescent="0.25">
      <c r="A832" s="5"/>
      <c r="F832" s="5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</row>
    <row r="833" spans="1:134" ht="15.75" customHeight="1" x14ac:dyDescent="0.25">
      <c r="A833" s="5"/>
      <c r="F833" s="5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</row>
    <row r="834" spans="1:134" ht="15.75" customHeight="1" x14ac:dyDescent="0.25">
      <c r="A834" s="5"/>
      <c r="F834" s="5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</row>
    <row r="835" spans="1:134" ht="15.75" customHeight="1" x14ac:dyDescent="0.25">
      <c r="A835" s="5"/>
      <c r="F835" s="5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</row>
    <row r="836" spans="1:134" ht="15.75" customHeight="1" x14ac:dyDescent="0.25">
      <c r="A836" s="5"/>
      <c r="F836" s="5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</row>
    <row r="837" spans="1:134" ht="15.75" customHeight="1" x14ac:dyDescent="0.25">
      <c r="A837" s="5"/>
      <c r="F837" s="5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</row>
    <row r="838" spans="1:134" ht="15.75" customHeight="1" x14ac:dyDescent="0.25">
      <c r="A838" s="5"/>
      <c r="F838" s="5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</row>
    <row r="839" spans="1:134" ht="15.75" customHeight="1" x14ac:dyDescent="0.25">
      <c r="A839" s="5"/>
      <c r="F839" s="5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</row>
    <row r="840" spans="1:134" ht="15.75" customHeight="1" x14ac:dyDescent="0.25">
      <c r="A840" s="5"/>
      <c r="F840" s="5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</row>
    <row r="841" spans="1:134" ht="15.75" customHeight="1" x14ac:dyDescent="0.25">
      <c r="A841" s="5"/>
      <c r="F841" s="5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</row>
    <row r="842" spans="1:134" ht="15.75" customHeight="1" x14ac:dyDescent="0.25">
      <c r="A842" s="5"/>
      <c r="F842" s="5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</row>
    <row r="843" spans="1:134" ht="15.75" customHeight="1" x14ac:dyDescent="0.25">
      <c r="A843" s="5"/>
      <c r="F843" s="5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</row>
    <row r="844" spans="1:134" ht="15.75" customHeight="1" x14ac:dyDescent="0.25">
      <c r="A844" s="5"/>
      <c r="F844" s="5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</row>
    <row r="845" spans="1:134" ht="15.75" customHeight="1" x14ac:dyDescent="0.25">
      <c r="A845" s="5"/>
      <c r="F845" s="5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</row>
    <row r="846" spans="1:134" ht="15.75" customHeight="1" x14ac:dyDescent="0.25">
      <c r="A846" s="5"/>
      <c r="F846" s="5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</row>
    <row r="847" spans="1:134" ht="15.75" customHeight="1" x14ac:dyDescent="0.25">
      <c r="A847" s="5"/>
      <c r="F847" s="5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</row>
    <row r="848" spans="1:134" ht="15.75" customHeight="1" x14ac:dyDescent="0.25">
      <c r="A848" s="5"/>
      <c r="F848" s="5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</row>
    <row r="849" spans="1:134" ht="15.75" customHeight="1" x14ac:dyDescent="0.25">
      <c r="A849" s="5"/>
      <c r="F849" s="5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</row>
    <row r="850" spans="1:134" ht="15.75" customHeight="1" x14ac:dyDescent="0.25">
      <c r="A850" s="5"/>
      <c r="F850" s="5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</row>
    <row r="851" spans="1:134" ht="15.75" customHeight="1" x14ac:dyDescent="0.25">
      <c r="A851" s="5"/>
      <c r="F851" s="5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</row>
    <row r="852" spans="1:134" ht="15.75" customHeight="1" x14ac:dyDescent="0.25">
      <c r="A852" s="5"/>
      <c r="F852" s="5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</row>
    <row r="853" spans="1:134" ht="15.75" customHeight="1" x14ac:dyDescent="0.25">
      <c r="A853" s="5"/>
      <c r="F853" s="5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</row>
    <row r="854" spans="1:134" ht="15.75" customHeight="1" x14ac:dyDescent="0.25">
      <c r="A854" s="5"/>
      <c r="F854" s="5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</row>
    <row r="855" spans="1:134" ht="15.75" customHeight="1" x14ac:dyDescent="0.25">
      <c r="A855" s="5"/>
      <c r="F855" s="5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</row>
    <row r="856" spans="1:134" ht="15.75" customHeight="1" x14ac:dyDescent="0.25">
      <c r="A856" s="5"/>
      <c r="F856" s="5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</row>
    <row r="857" spans="1:134" ht="15.75" customHeight="1" x14ac:dyDescent="0.25">
      <c r="A857" s="5"/>
      <c r="F857" s="5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</row>
    <row r="858" spans="1:134" ht="15.75" customHeight="1" x14ac:dyDescent="0.25">
      <c r="A858" s="5"/>
      <c r="F858" s="5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</row>
    <row r="859" spans="1:134" ht="15.75" customHeight="1" x14ac:dyDescent="0.25">
      <c r="A859" s="5"/>
      <c r="F859" s="5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</row>
    <row r="860" spans="1:134" ht="15.75" customHeight="1" x14ac:dyDescent="0.25">
      <c r="A860" s="5"/>
      <c r="F860" s="5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</row>
    <row r="861" spans="1:134" ht="15.75" customHeight="1" x14ac:dyDescent="0.25">
      <c r="A861" s="5"/>
      <c r="F861" s="5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</row>
    <row r="862" spans="1:134" ht="15.75" customHeight="1" x14ac:dyDescent="0.25">
      <c r="A862" s="5"/>
      <c r="F862" s="5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</row>
    <row r="863" spans="1:134" ht="15.75" customHeight="1" x14ac:dyDescent="0.25">
      <c r="A863" s="5"/>
      <c r="F863" s="5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</row>
    <row r="864" spans="1:134" ht="15.75" customHeight="1" x14ac:dyDescent="0.25">
      <c r="A864" s="5"/>
      <c r="F864" s="5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</row>
    <row r="865" spans="1:134" ht="15.75" customHeight="1" x14ac:dyDescent="0.25">
      <c r="A865" s="5"/>
      <c r="F865" s="5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</row>
    <row r="866" spans="1:134" ht="15.75" customHeight="1" x14ac:dyDescent="0.25">
      <c r="A866" s="5"/>
      <c r="F866" s="5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</row>
    <row r="867" spans="1:134" ht="15.75" customHeight="1" x14ac:dyDescent="0.25">
      <c r="A867" s="5"/>
      <c r="F867" s="5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</row>
    <row r="868" spans="1:134" ht="15.75" customHeight="1" x14ac:dyDescent="0.25">
      <c r="A868" s="5"/>
      <c r="F868" s="5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</row>
    <row r="869" spans="1:134" ht="15.75" customHeight="1" x14ac:dyDescent="0.25">
      <c r="A869" s="5"/>
      <c r="F869" s="5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</row>
    <row r="870" spans="1:134" ht="15.75" customHeight="1" x14ac:dyDescent="0.25">
      <c r="A870" s="5"/>
      <c r="F870" s="5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</row>
    <row r="871" spans="1:134" ht="15.75" customHeight="1" x14ac:dyDescent="0.25">
      <c r="A871" s="5"/>
      <c r="F871" s="5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</row>
    <row r="872" spans="1:134" ht="15.75" customHeight="1" x14ac:dyDescent="0.25">
      <c r="A872" s="5"/>
      <c r="F872" s="5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</row>
    <row r="873" spans="1:134" ht="15.75" customHeight="1" x14ac:dyDescent="0.25">
      <c r="A873" s="5"/>
      <c r="F873" s="5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</row>
    <row r="874" spans="1:134" ht="15.75" customHeight="1" x14ac:dyDescent="0.25">
      <c r="A874" s="5"/>
      <c r="F874" s="5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</row>
    <row r="875" spans="1:134" ht="15.75" customHeight="1" x14ac:dyDescent="0.25">
      <c r="A875" s="5"/>
      <c r="F875" s="5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</row>
    <row r="876" spans="1:134" ht="15.75" customHeight="1" x14ac:dyDescent="0.25">
      <c r="A876" s="5"/>
      <c r="F876" s="5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</row>
    <row r="877" spans="1:134" ht="15.75" customHeight="1" x14ac:dyDescent="0.25">
      <c r="A877" s="5"/>
      <c r="F877" s="5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</row>
    <row r="878" spans="1:134" ht="15.75" customHeight="1" x14ac:dyDescent="0.25">
      <c r="A878" s="5"/>
      <c r="F878" s="5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</row>
    <row r="879" spans="1:134" ht="15.75" customHeight="1" x14ac:dyDescent="0.25">
      <c r="A879" s="5"/>
      <c r="F879" s="5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</row>
    <row r="880" spans="1:134" ht="15.75" customHeight="1" x14ac:dyDescent="0.25">
      <c r="A880" s="5"/>
      <c r="F880" s="5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</row>
    <row r="881" spans="1:134" ht="15.75" customHeight="1" x14ac:dyDescent="0.25">
      <c r="A881" s="5"/>
      <c r="F881" s="5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</row>
    <row r="882" spans="1:134" ht="15.75" customHeight="1" x14ac:dyDescent="0.25">
      <c r="A882" s="5"/>
      <c r="F882" s="5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</row>
    <row r="883" spans="1:134" ht="15.75" customHeight="1" x14ac:dyDescent="0.25">
      <c r="A883" s="5"/>
      <c r="F883" s="5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</row>
    <row r="884" spans="1:134" ht="15.75" customHeight="1" x14ac:dyDescent="0.25">
      <c r="A884" s="5"/>
      <c r="F884" s="5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</row>
    <row r="885" spans="1:134" ht="15.75" customHeight="1" x14ac:dyDescent="0.25">
      <c r="A885" s="5"/>
      <c r="F885" s="5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</row>
    <row r="886" spans="1:134" ht="15.75" customHeight="1" x14ac:dyDescent="0.25">
      <c r="A886" s="5"/>
      <c r="F886" s="5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</row>
    <row r="887" spans="1:134" ht="15.75" customHeight="1" x14ac:dyDescent="0.25">
      <c r="A887" s="5"/>
      <c r="F887" s="5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</row>
    <row r="888" spans="1:134" ht="15.75" customHeight="1" x14ac:dyDescent="0.25">
      <c r="A888" s="5"/>
      <c r="F888" s="5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</row>
    <row r="889" spans="1:134" ht="15.75" customHeight="1" x14ac:dyDescent="0.25">
      <c r="A889" s="5"/>
      <c r="F889" s="5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</row>
    <row r="890" spans="1:134" ht="15.75" customHeight="1" x14ac:dyDescent="0.25">
      <c r="A890" s="5"/>
      <c r="F890" s="5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</row>
    <row r="891" spans="1:134" ht="15.75" customHeight="1" x14ac:dyDescent="0.25">
      <c r="A891" s="5"/>
      <c r="F891" s="5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</row>
    <row r="892" spans="1:134" ht="15.75" customHeight="1" x14ac:dyDescent="0.25">
      <c r="A892" s="5"/>
      <c r="F892" s="5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</row>
    <row r="893" spans="1:134" ht="15.75" customHeight="1" x14ac:dyDescent="0.25">
      <c r="A893" s="5"/>
      <c r="F893" s="5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</row>
    <row r="894" spans="1:134" ht="15.75" customHeight="1" x14ac:dyDescent="0.25">
      <c r="A894" s="5"/>
      <c r="F894" s="5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</row>
    <row r="895" spans="1:134" ht="15.75" customHeight="1" x14ac:dyDescent="0.25">
      <c r="A895" s="5"/>
      <c r="F895" s="5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</row>
    <row r="896" spans="1:134" ht="15.75" customHeight="1" x14ac:dyDescent="0.25">
      <c r="A896" s="5"/>
      <c r="F896" s="5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</row>
    <row r="897" spans="1:134" ht="15.75" customHeight="1" x14ac:dyDescent="0.25">
      <c r="A897" s="5"/>
      <c r="F897" s="5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</row>
    <row r="898" spans="1:134" ht="15.75" customHeight="1" x14ac:dyDescent="0.25">
      <c r="A898" s="5"/>
      <c r="F898" s="5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</row>
    <row r="899" spans="1:134" ht="15.75" customHeight="1" x14ac:dyDescent="0.25">
      <c r="A899" s="5"/>
      <c r="F899" s="5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</row>
    <row r="900" spans="1:134" ht="15.75" customHeight="1" x14ac:dyDescent="0.25">
      <c r="A900" s="5"/>
      <c r="F900" s="5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</row>
    <row r="901" spans="1:134" ht="15.75" customHeight="1" x14ac:dyDescent="0.25">
      <c r="A901" s="5"/>
      <c r="F901" s="5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</row>
    <row r="902" spans="1:134" ht="15.75" customHeight="1" x14ac:dyDescent="0.25">
      <c r="A902" s="5"/>
      <c r="F902" s="5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</row>
    <row r="903" spans="1:134" ht="15.75" customHeight="1" x14ac:dyDescent="0.25">
      <c r="A903" s="5"/>
      <c r="F903" s="5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</row>
    <row r="904" spans="1:134" ht="15.75" customHeight="1" x14ac:dyDescent="0.25">
      <c r="A904" s="5"/>
      <c r="F904" s="5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</row>
    <row r="905" spans="1:134" ht="15.75" customHeight="1" x14ac:dyDescent="0.25">
      <c r="A905" s="5"/>
      <c r="F905" s="5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</row>
    <row r="906" spans="1:134" ht="15.75" customHeight="1" x14ac:dyDescent="0.25">
      <c r="A906" s="5"/>
      <c r="F906" s="5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</row>
    <row r="907" spans="1:134" ht="15.75" customHeight="1" x14ac:dyDescent="0.25">
      <c r="A907" s="5"/>
      <c r="F907" s="5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</row>
    <row r="908" spans="1:134" ht="15.75" customHeight="1" x14ac:dyDescent="0.25">
      <c r="A908" s="5"/>
      <c r="F908" s="5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</row>
    <row r="909" spans="1:134" ht="15.75" customHeight="1" x14ac:dyDescent="0.25">
      <c r="A909" s="5"/>
      <c r="F909" s="5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</row>
    <row r="910" spans="1:134" ht="15.75" customHeight="1" x14ac:dyDescent="0.25">
      <c r="A910" s="5"/>
      <c r="F910" s="5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</row>
    <row r="911" spans="1:134" ht="15.75" customHeight="1" x14ac:dyDescent="0.25">
      <c r="A911" s="5"/>
      <c r="F911" s="5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</row>
    <row r="912" spans="1:134" ht="15.75" customHeight="1" x14ac:dyDescent="0.25">
      <c r="A912" s="5"/>
      <c r="F912" s="5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</row>
    <row r="913" spans="1:134" ht="15.75" customHeight="1" x14ac:dyDescent="0.25">
      <c r="A913" s="5"/>
      <c r="F913" s="5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</row>
    <row r="914" spans="1:134" ht="15.75" customHeight="1" x14ac:dyDescent="0.25">
      <c r="A914" s="5"/>
      <c r="F914" s="5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</row>
    <row r="915" spans="1:134" ht="15.75" customHeight="1" x14ac:dyDescent="0.25">
      <c r="A915" s="5"/>
      <c r="F915" s="5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</row>
    <row r="916" spans="1:134" ht="15.75" customHeight="1" x14ac:dyDescent="0.25">
      <c r="A916" s="5"/>
      <c r="F916" s="5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</row>
    <row r="917" spans="1:134" ht="15.75" customHeight="1" x14ac:dyDescent="0.25">
      <c r="A917" s="5"/>
      <c r="F917" s="5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</row>
    <row r="918" spans="1:134" ht="15.75" customHeight="1" x14ac:dyDescent="0.25">
      <c r="A918" s="5"/>
      <c r="F918" s="5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</row>
    <row r="919" spans="1:134" ht="15.75" customHeight="1" x14ac:dyDescent="0.25">
      <c r="A919" s="5"/>
      <c r="F919" s="5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</row>
    <row r="920" spans="1:134" ht="15.75" customHeight="1" x14ac:dyDescent="0.25">
      <c r="A920" s="5"/>
      <c r="F920" s="5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</row>
    <row r="921" spans="1:134" ht="15.75" customHeight="1" x14ac:dyDescent="0.25">
      <c r="A921" s="5"/>
      <c r="F921" s="5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</row>
    <row r="922" spans="1:134" ht="15.75" customHeight="1" x14ac:dyDescent="0.25">
      <c r="A922" s="5"/>
      <c r="F922" s="5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</row>
    <row r="923" spans="1:134" ht="15.75" customHeight="1" x14ac:dyDescent="0.25">
      <c r="A923" s="5"/>
      <c r="F923" s="5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</row>
    <row r="924" spans="1:134" ht="15.75" customHeight="1" x14ac:dyDescent="0.25">
      <c r="A924" s="5"/>
      <c r="F924" s="5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</row>
    <row r="925" spans="1:134" ht="15.75" customHeight="1" x14ac:dyDescent="0.25">
      <c r="A925" s="5"/>
      <c r="F925" s="5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</row>
    <row r="926" spans="1:134" ht="15.75" customHeight="1" x14ac:dyDescent="0.25">
      <c r="A926" s="5"/>
      <c r="F926" s="5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</row>
    <row r="927" spans="1:134" ht="15.75" customHeight="1" x14ac:dyDescent="0.25">
      <c r="A927" s="5"/>
      <c r="F927" s="5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</row>
    <row r="928" spans="1:134" ht="15.75" customHeight="1" x14ac:dyDescent="0.25">
      <c r="A928" s="5"/>
      <c r="F928" s="5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</row>
    <row r="929" spans="1:134" ht="15.75" customHeight="1" x14ac:dyDescent="0.25">
      <c r="A929" s="5"/>
      <c r="F929" s="5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</row>
    <row r="930" spans="1:134" ht="15.75" customHeight="1" x14ac:dyDescent="0.25">
      <c r="A930" s="5"/>
      <c r="F930" s="5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</row>
    <row r="931" spans="1:134" ht="15.75" customHeight="1" x14ac:dyDescent="0.25">
      <c r="A931" s="5"/>
      <c r="F931" s="5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</row>
    <row r="932" spans="1:134" ht="15.75" customHeight="1" x14ac:dyDescent="0.25">
      <c r="A932" s="5"/>
      <c r="F932" s="5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</row>
    <row r="933" spans="1:134" ht="15.75" customHeight="1" x14ac:dyDescent="0.25">
      <c r="A933" s="5"/>
      <c r="F933" s="5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</row>
    <row r="934" spans="1:134" ht="15.75" customHeight="1" x14ac:dyDescent="0.25">
      <c r="A934" s="5"/>
      <c r="F934" s="5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</row>
    <row r="935" spans="1:134" ht="15.75" customHeight="1" x14ac:dyDescent="0.25">
      <c r="A935" s="5"/>
      <c r="F935" s="5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</row>
    <row r="936" spans="1:134" ht="15.75" customHeight="1" x14ac:dyDescent="0.25">
      <c r="A936" s="5"/>
      <c r="F936" s="5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</row>
    <row r="937" spans="1:134" ht="15.75" customHeight="1" x14ac:dyDescent="0.25">
      <c r="A937" s="5"/>
      <c r="F937" s="5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</row>
    <row r="938" spans="1:134" ht="15.75" customHeight="1" x14ac:dyDescent="0.25">
      <c r="A938" s="5"/>
      <c r="F938" s="5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</row>
    <row r="939" spans="1:134" ht="15.75" customHeight="1" x14ac:dyDescent="0.25">
      <c r="A939" s="5"/>
      <c r="F939" s="5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</row>
    <row r="940" spans="1:134" ht="15.75" customHeight="1" x14ac:dyDescent="0.25">
      <c r="A940" s="5"/>
      <c r="F940" s="5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</row>
    <row r="941" spans="1:134" ht="15.75" customHeight="1" x14ac:dyDescent="0.25">
      <c r="A941" s="5"/>
      <c r="F941" s="5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</row>
    <row r="942" spans="1:134" ht="15.75" customHeight="1" x14ac:dyDescent="0.25">
      <c r="A942" s="5"/>
      <c r="F942" s="5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</row>
    <row r="943" spans="1:134" ht="15.75" customHeight="1" x14ac:dyDescent="0.25">
      <c r="A943" s="5"/>
      <c r="F943" s="5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</row>
    <row r="944" spans="1:134" ht="15.75" customHeight="1" x14ac:dyDescent="0.25">
      <c r="A944" s="5"/>
      <c r="F944" s="5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</row>
    <row r="945" spans="1:134" ht="15.75" customHeight="1" x14ac:dyDescent="0.25">
      <c r="A945" s="5"/>
      <c r="F945" s="5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</row>
    <row r="946" spans="1:134" ht="15.75" customHeight="1" x14ac:dyDescent="0.25">
      <c r="A946" s="5"/>
      <c r="F946" s="5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</row>
    <row r="947" spans="1:134" ht="15.75" customHeight="1" x14ac:dyDescent="0.25">
      <c r="A947" s="5"/>
      <c r="F947" s="5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</row>
    <row r="948" spans="1:134" ht="15.75" customHeight="1" x14ac:dyDescent="0.25">
      <c r="A948" s="5"/>
      <c r="F948" s="5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</row>
    <row r="949" spans="1:134" ht="15.75" customHeight="1" x14ac:dyDescent="0.25">
      <c r="A949" s="5"/>
      <c r="F949" s="5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</row>
    <row r="950" spans="1:134" ht="15.75" customHeight="1" x14ac:dyDescent="0.25">
      <c r="A950" s="5"/>
      <c r="F950" s="5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</row>
    <row r="951" spans="1:134" ht="15.75" customHeight="1" x14ac:dyDescent="0.25">
      <c r="A951" s="5"/>
      <c r="F951" s="5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</row>
    <row r="952" spans="1:134" ht="15.75" customHeight="1" x14ac:dyDescent="0.25">
      <c r="A952" s="5"/>
      <c r="F952" s="5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</row>
    <row r="953" spans="1:134" ht="15.75" customHeight="1" x14ac:dyDescent="0.25">
      <c r="A953" s="5"/>
      <c r="F953" s="5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</row>
    <row r="954" spans="1:134" ht="15.75" customHeight="1" x14ac:dyDescent="0.25">
      <c r="A954" s="5"/>
      <c r="F954" s="5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</row>
    <row r="955" spans="1:134" ht="15.75" customHeight="1" x14ac:dyDescent="0.25">
      <c r="A955" s="5"/>
      <c r="F955" s="5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</row>
    <row r="956" spans="1:134" ht="15.75" customHeight="1" x14ac:dyDescent="0.25">
      <c r="A956" s="5"/>
      <c r="F956" s="5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</row>
    <row r="957" spans="1:134" ht="15.75" customHeight="1" x14ac:dyDescent="0.25">
      <c r="A957" s="5"/>
      <c r="F957" s="5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</row>
    <row r="958" spans="1:134" ht="15.75" customHeight="1" x14ac:dyDescent="0.25">
      <c r="A958" s="5"/>
      <c r="F958" s="5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</row>
    <row r="959" spans="1:134" ht="15.75" customHeight="1" x14ac:dyDescent="0.25">
      <c r="A959" s="5"/>
      <c r="F959" s="5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</row>
    <row r="960" spans="1:134" ht="15.75" customHeight="1" x14ac:dyDescent="0.25">
      <c r="A960" s="5"/>
      <c r="F960" s="5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</row>
    <row r="961" spans="1:134" ht="15.75" customHeight="1" x14ac:dyDescent="0.25">
      <c r="A961" s="5"/>
      <c r="F961" s="5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</row>
    <row r="962" spans="1:134" ht="15.75" customHeight="1" x14ac:dyDescent="0.25">
      <c r="A962" s="5"/>
      <c r="F962" s="5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</row>
    <row r="963" spans="1:134" ht="15.75" customHeight="1" x14ac:dyDescent="0.25">
      <c r="A963" s="5"/>
      <c r="F963" s="5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</row>
    <row r="964" spans="1:134" ht="15.75" customHeight="1" x14ac:dyDescent="0.25">
      <c r="A964" s="5"/>
      <c r="F964" s="5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</row>
    <row r="965" spans="1:134" ht="15.75" customHeight="1" x14ac:dyDescent="0.25">
      <c r="A965" s="5"/>
      <c r="F965" s="5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</row>
    <row r="966" spans="1:134" ht="15.75" customHeight="1" x14ac:dyDescent="0.25">
      <c r="A966" s="5"/>
      <c r="F966" s="5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</row>
    <row r="967" spans="1:134" ht="15.75" customHeight="1" x14ac:dyDescent="0.25">
      <c r="A967" s="5"/>
      <c r="F967" s="5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</row>
    <row r="968" spans="1:134" ht="15.75" customHeight="1" x14ac:dyDescent="0.25">
      <c r="A968" s="5"/>
      <c r="F968" s="5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</row>
    <row r="969" spans="1:134" ht="15.75" customHeight="1" x14ac:dyDescent="0.25">
      <c r="A969" s="5"/>
      <c r="F969" s="5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</row>
    <row r="970" spans="1:134" ht="15.75" customHeight="1" x14ac:dyDescent="0.25">
      <c r="A970" s="5"/>
      <c r="F970" s="5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</row>
    <row r="971" spans="1:134" ht="15.75" customHeight="1" x14ac:dyDescent="0.25">
      <c r="A971" s="5"/>
      <c r="F971" s="5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</row>
    <row r="972" spans="1:134" ht="15.75" customHeight="1" x14ac:dyDescent="0.25">
      <c r="A972" s="5"/>
      <c r="F972" s="5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</row>
    <row r="973" spans="1:134" ht="15.75" customHeight="1" x14ac:dyDescent="0.25">
      <c r="A973" s="5"/>
      <c r="F973" s="5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</row>
    <row r="974" spans="1:134" x14ac:dyDescent="0.25"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</row>
    <row r="975" spans="1:134" x14ac:dyDescent="0.25"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</row>
    <row r="976" spans="1:134" x14ac:dyDescent="0.25"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</row>
    <row r="977" spans="8:134" x14ac:dyDescent="0.25"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</row>
    <row r="978" spans="8:134" x14ac:dyDescent="0.25"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</row>
    <row r="979" spans="8:134" x14ac:dyDescent="0.25"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</row>
  </sheetData>
  <mergeCells count="17">
    <mergeCell ref="E1:J1"/>
    <mergeCell ref="B8:D8"/>
    <mergeCell ref="E8:E9"/>
    <mergeCell ref="H11:H12"/>
    <mergeCell ref="H13:H14"/>
    <mergeCell ref="H15:H16"/>
    <mergeCell ref="A3:C6"/>
    <mergeCell ref="H31:H32"/>
    <mergeCell ref="H33:H34"/>
    <mergeCell ref="H35:H36"/>
    <mergeCell ref="H17:H18"/>
    <mergeCell ref="H19:H20"/>
    <mergeCell ref="H21:H22"/>
    <mergeCell ref="H23:H24"/>
    <mergeCell ref="H25:H26"/>
    <mergeCell ref="H27:H28"/>
    <mergeCell ref="H29:H30"/>
  </mergeCells>
  <phoneticPr fontId="39" type="noConversion"/>
  <pageMargins left="0.25" right="0.25" top="0.75" bottom="0.75" header="0" footer="0"/>
  <pageSetup paperSize="9" orientation="landscape" r:id="rId1"/>
  <headerFooter>
    <oddHeader>&amp;C
&amp;G</oddHeader>
    <oddFooter>&amp;RFQ-1/ PSBM/0063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P188"/>
  <sheetViews>
    <sheetView workbookViewId="0">
      <selection sqref="A1:F1"/>
    </sheetView>
  </sheetViews>
  <sheetFormatPr defaultColWidth="14.42578125" defaultRowHeight="15" customHeight="1" x14ac:dyDescent="0.25"/>
  <cols>
    <col min="1" max="1" width="8.7109375" customWidth="1"/>
    <col min="2" max="2" width="55" customWidth="1"/>
    <col min="3" max="3" width="20.140625" customWidth="1"/>
    <col min="4" max="4" width="11.5703125" customWidth="1"/>
    <col min="5" max="5" width="19.28515625" customWidth="1"/>
    <col min="6" max="6" width="21.140625" customWidth="1"/>
    <col min="7" max="7" width="31.7109375" customWidth="1"/>
    <col min="8" max="127" width="17.28515625" customWidth="1"/>
  </cols>
  <sheetData>
    <row r="1" spans="1:127" ht="23.25" x14ac:dyDescent="0.25">
      <c r="A1" s="285" t="s">
        <v>313</v>
      </c>
      <c r="B1" s="286"/>
      <c r="C1" s="286"/>
      <c r="D1" s="286"/>
      <c r="E1" s="286"/>
      <c r="F1" s="287"/>
    </row>
    <row r="2" spans="1:127" ht="18.75" hidden="1" customHeight="1" x14ac:dyDescent="0.3">
      <c r="A2" s="67" t="s">
        <v>0</v>
      </c>
      <c r="B2" s="68"/>
      <c r="C2" s="288"/>
      <c r="D2" s="289"/>
      <c r="E2" s="289"/>
      <c r="F2" s="290"/>
      <c r="G2" s="1"/>
    </row>
    <row r="3" spans="1:127" ht="18.75" hidden="1" customHeight="1" x14ac:dyDescent="0.3">
      <c r="A3" s="291" t="s">
        <v>314</v>
      </c>
      <c r="B3" s="267"/>
      <c r="C3" s="292" t="s">
        <v>315</v>
      </c>
      <c r="D3" s="266"/>
      <c r="E3" s="266"/>
      <c r="F3" s="293"/>
      <c r="G3" s="1"/>
    </row>
    <row r="4" spans="1:127" ht="19.5" hidden="1" customHeight="1" x14ac:dyDescent="0.3">
      <c r="A4" s="294" t="s">
        <v>316</v>
      </c>
      <c r="B4" s="283"/>
      <c r="C4" s="295">
        <v>42298</v>
      </c>
      <c r="D4" s="282"/>
      <c r="E4" s="282"/>
      <c r="F4" s="296"/>
      <c r="G4" s="1"/>
    </row>
    <row r="5" spans="1:127" ht="15" hidden="1" customHeight="1" x14ac:dyDescent="0.25">
      <c r="A5" s="69"/>
      <c r="B5" s="69"/>
      <c r="C5" s="69"/>
      <c r="D5" s="70"/>
      <c r="E5" s="69"/>
      <c r="F5" s="69"/>
      <c r="G5" s="69"/>
      <c r="H5" s="71" t="str">
        <f>'1. Penerimaan'!I9</f>
        <v>Bulan ke 1</v>
      </c>
      <c r="I5" s="71" t="str">
        <f>'1. Penerimaan'!J9</f>
        <v>Bulan ke 2</v>
      </c>
      <c r="J5" s="71" t="str">
        <f>'1. Penerimaan'!K9</f>
        <v>Bulan ke 3</v>
      </c>
      <c r="K5" s="71" t="str">
        <f>'1. Penerimaan'!L9</f>
        <v>Bulan ke 4</v>
      </c>
      <c r="L5" s="71" t="str">
        <f>'1. Penerimaan'!M9</f>
        <v>Bulan ke 5</v>
      </c>
      <c r="M5" s="71" t="str">
        <f>'1. Penerimaan'!N9</f>
        <v>Bulan ke 6</v>
      </c>
      <c r="N5" s="71" t="str">
        <f>'1. Penerimaan'!O9</f>
        <v>Bulan ke 7</v>
      </c>
      <c r="O5" s="71" t="str">
        <f>'1. Penerimaan'!P9</f>
        <v>Bulan ke 8</v>
      </c>
      <c r="P5" s="71" t="str">
        <f>'1. Penerimaan'!Q9</f>
        <v>Bulan ke 9</v>
      </c>
      <c r="Q5" s="71" t="str">
        <f>'1. Penerimaan'!R9</f>
        <v>Bulan ke 10</v>
      </c>
      <c r="R5" s="71" t="str">
        <f>'1. Penerimaan'!S9</f>
        <v>Bulan ke 11</v>
      </c>
      <c r="S5" s="71" t="str">
        <f>'1. Penerimaan'!T9</f>
        <v>Bulan ke 12</v>
      </c>
      <c r="T5" s="71" t="str">
        <f>'1. Penerimaan'!U9</f>
        <v>Bulan ke 13</v>
      </c>
      <c r="U5" s="71" t="str">
        <f>'1. Penerimaan'!V9</f>
        <v>Bulan ke 14</v>
      </c>
      <c r="V5" s="71" t="str">
        <f>'1. Penerimaan'!W9</f>
        <v>Bulan ke 15</v>
      </c>
      <c r="W5" s="71" t="str">
        <f>'1. Penerimaan'!X9</f>
        <v>Bulan ke 16</v>
      </c>
      <c r="X5" s="71" t="str">
        <f>'1. Penerimaan'!Y9</f>
        <v>Bulan ke 17</v>
      </c>
      <c r="Y5" s="71" t="str">
        <f>'1. Penerimaan'!Z9</f>
        <v>Bulan ke 18</v>
      </c>
      <c r="Z5" s="71" t="str">
        <f>'1. Penerimaan'!AA9</f>
        <v>Bulan ke 19</v>
      </c>
      <c r="AA5" s="71" t="str">
        <f>'1. Penerimaan'!AB9</f>
        <v>Bulan ke 20</v>
      </c>
      <c r="AB5" s="71" t="str">
        <f>'1. Penerimaan'!AC9</f>
        <v>Bulan ke 21</v>
      </c>
      <c r="AC5" s="71" t="str">
        <f>'1. Penerimaan'!AD9</f>
        <v>Bulan ke 22</v>
      </c>
      <c r="AD5" s="71" t="str">
        <f>'1. Penerimaan'!AE9</f>
        <v>Bulan ke 23</v>
      </c>
      <c r="AE5" s="71" t="str">
        <f>'1. Penerimaan'!AF9</f>
        <v>Bulan ke 24</v>
      </c>
      <c r="AF5" s="71" t="str">
        <f>'1. Penerimaan'!AG9</f>
        <v>Bulan ke 25</v>
      </c>
      <c r="AG5" s="71" t="str">
        <f>'1. Penerimaan'!AH9</f>
        <v>Bulan ke 26</v>
      </c>
      <c r="AH5" s="71" t="str">
        <f>'1. Penerimaan'!AI9</f>
        <v>Bulan ke 27</v>
      </c>
      <c r="AI5" s="71" t="str">
        <f>'1. Penerimaan'!AJ9</f>
        <v>Bulan ke 28</v>
      </c>
      <c r="AJ5" s="71" t="str">
        <f>'1. Penerimaan'!AK9</f>
        <v>Bulan ke 29</v>
      </c>
      <c r="AK5" s="71" t="str">
        <f>'1. Penerimaan'!AL9</f>
        <v>Bulan ke 30</v>
      </c>
      <c r="AL5" s="71" t="str">
        <f>'1. Penerimaan'!AM9</f>
        <v>Bulan ke 31</v>
      </c>
      <c r="AM5" s="71" t="str">
        <f>'1. Penerimaan'!AN9</f>
        <v>Bulan ke 32</v>
      </c>
      <c r="AN5" s="71" t="str">
        <f>'1. Penerimaan'!AO9</f>
        <v>Bulan ke 33</v>
      </c>
      <c r="AO5" s="71" t="str">
        <f>'1. Penerimaan'!AP9</f>
        <v>Bulan ke 34</v>
      </c>
      <c r="AP5" s="71" t="str">
        <f>'1. Penerimaan'!AQ9</f>
        <v>Bulan ke 35</v>
      </c>
      <c r="AQ5" s="71" t="str">
        <f>'1. Penerimaan'!AR9</f>
        <v>Bulan ke 36</v>
      </c>
      <c r="AR5" s="71" t="str">
        <f>'1. Penerimaan'!AS9</f>
        <v>Bulan ke 37</v>
      </c>
      <c r="AS5" s="71" t="str">
        <f>'1. Penerimaan'!AT9</f>
        <v>Bulan ke 38</v>
      </c>
      <c r="AT5" s="71" t="str">
        <f>'1. Penerimaan'!AU9</f>
        <v>Bulan ke 39</v>
      </c>
      <c r="AU5" s="71" t="str">
        <f>'1. Penerimaan'!AV9</f>
        <v>Bulan ke 40</v>
      </c>
      <c r="AV5" s="71" t="str">
        <f>'1. Penerimaan'!AW9</f>
        <v>Bulan ke 41</v>
      </c>
      <c r="AW5" s="71" t="str">
        <f>'1. Penerimaan'!AX9</f>
        <v>Bulan ke 42</v>
      </c>
      <c r="AX5" s="71" t="str">
        <f>'1. Penerimaan'!AY9</f>
        <v>Bulan ke 43</v>
      </c>
      <c r="AY5" s="71" t="str">
        <f>'1. Penerimaan'!AZ9</f>
        <v>Bulan ke 44</v>
      </c>
      <c r="AZ5" s="71" t="str">
        <f>'1. Penerimaan'!BA9</f>
        <v>Bulan ke 45</v>
      </c>
      <c r="BA5" s="71" t="str">
        <f>'1. Penerimaan'!BB9</f>
        <v>Bulan ke 46</v>
      </c>
      <c r="BB5" s="71" t="str">
        <f>'1. Penerimaan'!BC9</f>
        <v>Bulan ke 47</v>
      </c>
      <c r="BC5" s="71" t="str">
        <f>'1. Penerimaan'!BD9</f>
        <v>Bulan ke 48</v>
      </c>
    </row>
    <row r="6" spans="1:127" ht="18.75" x14ac:dyDescent="0.3">
      <c r="A6" s="72"/>
      <c r="B6" s="72"/>
      <c r="C6" s="73"/>
      <c r="D6" s="74"/>
      <c r="E6" s="73"/>
      <c r="F6" s="74"/>
      <c r="G6" s="7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</row>
    <row r="7" spans="1:127" ht="18.75" x14ac:dyDescent="0.3">
      <c r="A7" s="72" t="s">
        <v>317</v>
      </c>
      <c r="B7" s="72" t="s">
        <v>8</v>
      </c>
      <c r="C7" s="75" t="s">
        <v>318</v>
      </c>
      <c r="D7" s="76">
        <v>60</v>
      </c>
      <c r="E7" s="75" t="s">
        <v>319</v>
      </c>
      <c r="F7" s="76" t="e">
        <f>#REF!</f>
        <v>#REF!</v>
      </c>
      <c r="G7" s="74" t="e">
        <f>F7</f>
        <v>#REF!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</row>
    <row r="8" spans="1:127" ht="28.5" customHeight="1" x14ac:dyDescent="0.25">
      <c r="A8" s="77" t="s">
        <v>21</v>
      </c>
      <c r="B8" s="77" t="s">
        <v>320</v>
      </c>
      <c r="C8" s="77" t="s">
        <v>321</v>
      </c>
      <c r="D8" s="77" t="s">
        <v>322</v>
      </c>
      <c r="E8" s="77" t="s">
        <v>323</v>
      </c>
      <c r="F8" s="77" t="s">
        <v>324</v>
      </c>
      <c r="G8" s="270" t="s">
        <v>325</v>
      </c>
      <c r="H8" s="78">
        <v>1</v>
      </c>
      <c r="I8" s="79">
        <f t="shared" ref="I8:DW8" si="0">H8+1</f>
        <v>2</v>
      </c>
      <c r="J8" s="79">
        <f t="shared" si="0"/>
        <v>3</v>
      </c>
      <c r="K8" s="79">
        <f t="shared" si="0"/>
        <v>4</v>
      </c>
      <c r="L8" s="79">
        <f t="shared" si="0"/>
        <v>5</v>
      </c>
      <c r="M8" s="79">
        <f t="shared" si="0"/>
        <v>6</v>
      </c>
      <c r="N8" s="79">
        <f t="shared" si="0"/>
        <v>7</v>
      </c>
      <c r="O8" s="79">
        <f t="shared" si="0"/>
        <v>8</v>
      </c>
      <c r="P8" s="79">
        <f t="shared" si="0"/>
        <v>9</v>
      </c>
      <c r="Q8" s="79">
        <f t="shared" si="0"/>
        <v>10</v>
      </c>
      <c r="R8" s="79">
        <f t="shared" si="0"/>
        <v>11</v>
      </c>
      <c r="S8" s="79">
        <f t="shared" si="0"/>
        <v>12</v>
      </c>
      <c r="T8" s="79">
        <f t="shared" si="0"/>
        <v>13</v>
      </c>
      <c r="U8" s="79">
        <f t="shared" si="0"/>
        <v>14</v>
      </c>
      <c r="V8" s="79">
        <f t="shared" si="0"/>
        <v>15</v>
      </c>
      <c r="W8" s="79">
        <f t="shared" si="0"/>
        <v>16</v>
      </c>
      <c r="X8" s="79">
        <f t="shared" si="0"/>
        <v>17</v>
      </c>
      <c r="Y8" s="79">
        <f t="shared" si="0"/>
        <v>18</v>
      </c>
      <c r="Z8" s="79">
        <f t="shared" si="0"/>
        <v>19</v>
      </c>
      <c r="AA8" s="79">
        <f t="shared" si="0"/>
        <v>20</v>
      </c>
      <c r="AB8" s="79">
        <f t="shared" si="0"/>
        <v>21</v>
      </c>
      <c r="AC8" s="79">
        <f t="shared" si="0"/>
        <v>22</v>
      </c>
      <c r="AD8" s="79">
        <f t="shared" si="0"/>
        <v>23</v>
      </c>
      <c r="AE8" s="79">
        <f t="shared" si="0"/>
        <v>24</v>
      </c>
      <c r="AF8" s="79">
        <f t="shared" si="0"/>
        <v>25</v>
      </c>
      <c r="AG8" s="79">
        <f t="shared" si="0"/>
        <v>26</v>
      </c>
      <c r="AH8" s="79">
        <f t="shared" si="0"/>
        <v>27</v>
      </c>
      <c r="AI8" s="79">
        <f t="shared" si="0"/>
        <v>28</v>
      </c>
      <c r="AJ8" s="79">
        <f t="shared" si="0"/>
        <v>29</v>
      </c>
      <c r="AK8" s="79">
        <f t="shared" si="0"/>
        <v>30</v>
      </c>
      <c r="AL8" s="79">
        <f t="shared" si="0"/>
        <v>31</v>
      </c>
      <c r="AM8" s="79">
        <f t="shared" si="0"/>
        <v>32</v>
      </c>
      <c r="AN8" s="79">
        <f t="shared" si="0"/>
        <v>33</v>
      </c>
      <c r="AO8" s="79">
        <f t="shared" si="0"/>
        <v>34</v>
      </c>
      <c r="AP8" s="79">
        <f t="shared" si="0"/>
        <v>35</v>
      </c>
      <c r="AQ8" s="79">
        <f t="shared" si="0"/>
        <v>36</v>
      </c>
      <c r="AR8" s="79">
        <f t="shared" si="0"/>
        <v>37</v>
      </c>
      <c r="AS8" s="79">
        <f t="shared" si="0"/>
        <v>38</v>
      </c>
      <c r="AT8" s="79">
        <f t="shared" si="0"/>
        <v>39</v>
      </c>
      <c r="AU8" s="79">
        <f t="shared" si="0"/>
        <v>40</v>
      </c>
      <c r="AV8" s="79">
        <f t="shared" si="0"/>
        <v>41</v>
      </c>
      <c r="AW8" s="79">
        <f t="shared" si="0"/>
        <v>42</v>
      </c>
      <c r="AX8" s="79">
        <f t="shared" si="0"/>
        <v>43</v>
      </c>
      <c r="AY8" s="79">
        <f t="shared" si="0"/>
        <v>44</v>
      </c>
      <c r="AZ8" s="79">
        <f t="shared" si="0"/>
        <v>45</v>
      </c>
      <c r="BA8" s="79">
        <f t="shared" si="0"/>
        <v>46</v>
      </c>
      <c r="BB8" s="79">
        <f t="shared" si="0"/>
        <v>47</v>
      </c>
      <c r="BC8" s="79">
        <f t="shared" si="0"/>
        <v>48</v>
      </c>
      <c r="BD8" s="79">
        <f t="shared" si="0"/>
        <v>49</v>
      </c>
      <c r="BE8" s="79">
        <f t="shared" si="0"/>
        <v>50</v>
      </c>
      <c r="BF8" s="79">
        <f t="shared" si="0"/>
        <v>51</v>
      </c>
      <c r="BG8" s="79">
        <f t="shared" si="0"/>
        <v>52</v>
      </c>
      <c r="BH8" s="79">
        <f t="shared" si="0"/>
        <v>53</v>
      </c>
      <c r="BI8" s="79">
        <f t="shared" si="0"/>
        <v>54</v>
      </c>
      <c r="BJ8" s="79">
        <f t="shared" si="0"/>
        <v>55</v>
      </c>
      <c r="BK8" s="79">
        <f t="shared" si="0"/>
        <v>56</v>
      </c>
      <c r="BL8" s="79">
        <f t="shared" si="0"/>
        <v>57</v>
      </c>
      <c r="BM8" s="79">
        <f t="shared" si="0"/>
        <v>58</v>
      </c>
      <c r="BN8" s="79">
        <f t="shared" si="0"/>
        <v>59</v>
      </c>
      <c r="BO8" s="79">
        <f t="shared" si="0"/>
        <v>60</v>
      </c>
      <c r="BP8" s="79">
        <f t="shared" si="0"/>
        <v>61</v>
      </c>
      <c r="BQ8" s="79">
        <f t="shared" si="0"/>
        <v>62</v>
      </c>
      <c r="BR8" s="79">
        <f t="shared" si="0"/>
        <v>63</v>
      </c>
      <c r="BS8" s="79">
        <f t="shared" si="0"/>
        <v>64</v>
      </c>
      <c r="BT8" s="79">
        <f t="shared" si="0"/>
        <v>65</v>
      </c>
      <c r="BU8" s="79">
        <f t="shared" si="0"/>
        <v>66</v>
      </c>
      <c r="BV8" s="79">
        <f t="shared" si="0"/>
        <v>67</v>
      </c>
      <c r="BW8" s="79">
        <f t="shared" si="0"/>
        <v>68</v>
      </c>
      <c r="BX8" s="79">
        <f t="shared" si="0"/>
        <v>69</v>
      </c>
      <c r="BY8" s="79">
        <f t="shared" si="0"/>
        <v>70</v>
      </c>
      <c r="BZ8" s="79">
        <f t="shared" si="0"/>
        <v>71</v>
      </c>
      <c r="CA8" s="79">
        <f t="shared" si="0"/>
        <v>72</v>
      </c>
      <c r="CB8" s="79">
        <f t="shared" si="0"/>
        <v>73</v>
      </c>
      <c r="CC8" s="79">
        <f t="shared" si="0"/>
        <v>74</v>
      </c>
      <c r="CD8" s="79">
        <f t="shared" si="0"/>
        <v>75</v>
      </c>
      <c r="CE8" s="79">
        <f t="shared" si="0"/>
        <v>76</v>
      </c>
      <c r="CF8" s="79">
        <f t="shared" si="0"/>
        <v>77</v>
      </c>
      <c r="CG8" s="79">
        <f t="shared" si="0"/>
        <v>78</v>
      </c>
      <c r="CH8" s="79">
        <f t="shared" si="0"/>
        <v>79</v>
      </c>
      <c r="CI8" s="79">
        <f t="shared" si="0"/>
        <v>80</v>
      </c>
      <c r="CJ8" s="79">
        <f t="shared" si="0"/>
        <v>81</v>
      </c>
      <c r="CK8" s="79">
        <f t="shared" si="0"/>
        <v>82</v>
      </c>
      <c r="CL8" s="79">
        <f t="shared" si="0"/>
        <v>83</v>
      </c>
      <c r="CM8" s="79">
        <f t="shared" si="0"/>
        <v>84</v>
      </c>
      <c r="CN8" s="79">
        <f t="shared" si="0"/>
        <v>85</v>
      </c>
      <c r="CO8" s="79">
        <f t="shared" si="0"/>
        <v>86</v>
      </c>
      <c r="CP8" s="79">
        <f t="shared" si="0"/>
        <v>87</v>
      </c>
      <c r="CQ8" s="79">
        <f t="shared" si="0"/>
        <v>88</v>
      </c>
      <c r="CR8" s="79">
        <f t="shared" si="0"/>
        <v>89</v>
      </c>
      <c r="CS8" s="79">
        <f t="shared" si="0"/>
        <v>90</v>
      </c>
      <c r="CT8" s="79">
        <f t="shared" si="0"/>
        <v>91</v>
      </c>
      <c r="CU8" s="79">
        <f t="shared" si="0"/>
        <v>92</v>
      </c>
      <c r="CV8" s="79">
        <f t="shared" si="0"/>
        <v>93</v>
      </c>
      <c r="CW8" s="79">
        <f t="shared" si="0"/>
        <v>94</v>
      </c>
      <c r="CX8" s="79">
        <f t="shared" si="0"/>
        <v>95</v>
      </c>
      <c r="CY8" s="79">
        <f t="shared" si="0"/>
        <v>96</v>
      </c>
      <c r="CZ8" s="79">
        <f t="shared" si="0"/>
        <v>97</v>
      </c>
      <c r="DA8" s="79">
        <f t="shared" si="0"/>
        <v>98</v>
      </c>
      <c r="DB8" s="79">
        <f t="shared" si="0"/>
        <v>99</v>
      </c>
      <c r="DC8" s="79">
        <f t="shared" si="0"/>
        <v>100</v>
      </c>
      <c r="DD8" s="79">
        <f t="shared" si="0"/>
        <v>101</v>
      </c>
      <c r="DE8" s="79">
        <f t="shared" si="0"/>
        <v>102</v>
      </c>
      <c r="DF8" s="79">
        <f t="shared" si="0"/>
        <v>103</v>
      </c>
      <c r="DG8" s="79">
        <f t="shared" si="0"/>
        <v>104</v>
      </c>
      <c r="DH8" s="79">
        <f t="shared" si="0"/>
        <v>105</v>
      </c>
      <c r="DI8" s="79">
        <f t="shared" si="0"/>
        <v>106</v>
      </c>
      <c r="DJ8" s="79">
        <f t="shared" si="0"/>
        <v>107</v>
      </c>
      <c r="DK8" s="79">
        <f t="shared" si="0"/>
        <v>108</v>
      </c>
      <c r="DL8" s="79">
        <f t="shared" si="0"/>
        <v>109</v>
      </c>
      <c r="DM8" s="79">
        <f t="shared" si="0"/>
        <v>110</v>
      </c>
      <c r="DN8" s="79">
        <f t="shared" si="0"/>
        <v>111</v>
      </c>
      <c r="DO8" s="79">
        <f t="shared" si="0"/>
        <v>112</v>
      </c>
      <c r="DP8" s="79">
        <f t="shared" si="0"/>
        <v>113</v>
      </c>
      <c r="DQ8" s="79">
        <f t="shared" si="0"/>
        <v>114</v>
      </c>
      <c r="DR8" s="79">
        <f t="shared" si="0"/>
        <v>115</v>
      </c>
      <c r="DS8" s="79">
        <f t="shared" si="0"/>
        <v>116</v>
      </c>
      <c r="DT8" s="79">
        <f t="shared" si="0"/>
        <v>117</v>
      </c>
      <c r="DU8" s="79">
        <f t="shared" si="0"/>
        <v>118</v>
      </c>
      <c r="DV8" s="79">
        <f t="shared" si="0"/>
        <v>119</v>
      </c>
      <c r="DW8" s="79">
        <f t="shared" si="0"/>
        <v>120</v>
      </c>
    </row>
    <row r="9" spans="1:127" x14ac:dyDescent="0.25">
      <c r="A9" s="80"/>
      <c r="B9" s="80"/>
      <c r="C9" s="80"/>
      <c r="D9" s="80"/>
      <c r="E9" s="80"/>
      <c r="F9" s="80"/>
      <c r="G9" s="260"/>
      <c r="H9" s="81" t="s">
        <v>32</v>
      </c>
      <c r="I9" s="82" t="s">
        <v>33</v>
      </c>
      <c r="J9" s="82" t="s">
        <v>34</v>
      </c>
      <c r="K9" s="82" t="s">
        <v>35</v>
      </c>
      <c r="L9" s="82" t="s">
        <v>36</v>
      </c>
      <c r="M9" s="82" t="s">
        <v>37</v>
      </c>
      <c r="N9" s="82" t="s">
        <v>38</v>
      </c>
      <c r="O9" s="82" t="s">
        <v>39</v>
      </c>
      <c r="P9" s="82" t="s">
        <v>40</v>
      </c>
      <c r="Q9" s="82" t="s">
        <v>41</v>
      </c>
      <c r="R9" s="82" t="s">
        <v>42</v>
      </c>
      <c r="S9" s="82" t="s">
        <v>43</v>
      </c>
      <c r="T9" s="82" t="s">
        <v>44</v>
      </c>
      <c r="U9" s="82" t="s">
        <v>45</v>
      </c>
      <c r="V9" s="82" t="s">
        <v>46</v>
      </c>
      <c r="W9" s="82" t="s">
        <v>47</v>
      </c>
      <c r="X9" s="82" t="s">
        <v>48</v>
      </c>
      <c r="Y9" s="82" t="s">
        <v>49</v>
      </c>
      <c r="Z9" s="82" t="s">
        <v>50</v>
      </c>
      <c r="AA9" s="82" t="s">
        <v>51</v>
      </c>
      <c r="AB9" s="82" t="s">
        <v>52</v>
      </c>
      <c r="AC9" s="82" t="s">
        <v>53</v>
      </c>
      <c r="AD9" s="82" t="s">
        <v>54</v>
      </c>
      <c r="AE9" s="82" t="s">
        <v>55</v>
      </c>
      <c r="AF9" s="82" t="s">
        <v>56</v>
      </c>
      <c r="AG9" s="82" t="s">
        <v>57</v>
      </c>
      <c r="AH9" s="82" t="s">
        <v>58</v>
      </c>
      <c r="AI9" s="82" t="s">
        <v>59</v>
      </c>
      <c r="AJ9" s="82" t="s">
        <v>60</v>
      </c>
      <c r="AK9" s="82" t="s">
        <v>61</v>
      </c>
      <c r="AL9" s="82" t="s">
        <v>62</v>
      </c>
      <c r="AM9" s="82" t="s">
        <v>63</v>
      </c>
      <c r="AN9" s="82" t="s">
        <v>64</v>
      </c>
      <c r="AO9" s="82" t="s">
        <v>65</v>
      </c>
      <c r="AP9" s="82" t="s">
        <v>66</v>
      </c>
      <c r="AQ9" s="82" t="s">
        <v>67</v>
      </c>
      <c r="AR9" s="82" t="s">
        <v>68</v>
      </c>
      <c r="AS9" s="82" t="s">
        <v>69</v>
      </c>
      <c r="AT9" s="82" t="s">
        <v>70</v>
      </c>
      <c r="AU9" s="82" t="s">
        <v>71</v>
      </c>
      <c r="AV9" s="82" t="s">
        <v>72</v>
      </c>
      <c r="AW9" s="82" t="s">
        <v>73</v>
      </c>
      <c r="AX9" s="82" t="s">
        <v>74</v>
      </c>
      <c r="AY9" s="82" t="s">
        <v>75</v>
      </c>
      <c r="AZ9" s="82" t="s">
        <v>76</v>
      </c>
      <c r="BA9" s="82" t="s">
        <v>77</v>
      </c>
      <c r="BB9" s="82" t="s">
        <v>78</v>
      </c>
      <c r="BC9" s="82" t="s">
        <v>79</v>
      </c>
      <c r="BD9" s="82" t="s">
        <v>80</v>
      </c>
      <c r="BE9" s="82" t="s">
        <v>81</v>
      </c>
      <c r="BF9" s="82" t="s">
        <v>82</v>
      </c>
      <c r="BG9" s="82" t="s">
        <v>83</v>
      </c>
      <c r="BH9" s="82" t="s">
        <v>84</v>
      </c>
      <c r="BI9" s="82" t="s">
        <v>85</v>
      </c>
      <c r="BJ9" s="82" t="s">
        <v>86</v>
      </c>
      <c r="BK9" s="82" t="s">
        <v>87</v>
      </c>
      <c r="BL9" s="82" t="s">
        <v>88</v>
      </c>
      <c r="BM9" s="82" t="s">
        <v>89</v>
      </c>
      <c r="BN9" s="82" t="s">
        <v>90</v>
      </c>
      <c r="BO9" s="82" t="s">
        <v>91</v>
      </c>
      <c r="BP9" s="82" t="s">
        <v>92</v>
      </c>
      <c r="BQ9" s="82" t="s">
        <v>93</v>
      </c>
      <c r="BR9" s="82" t="s">
        <v>94</v>
      </c>
      <c r="BS9" s="82" t="s">
        <v>95</v>
      </c>
      <c r="BT9" s="82" t="s">
        <v>96</v>
      </c>
      <c r="BU9" s="82" t="s">
        <v>97</v>
      </c>
      <c r="BV9" s="82" t="s">
        <v>98</v>
      </c>
      <c r="BW9" s="82" t="s">
        <v>99</v>
      </c>
      <c r="BX9" s="82" t="s">
        <v>100</v>
      </c>
      <c r="BY9" s="82" t="s">
        <v>101</v>
      </c>
      <c r="BZ9" s="82" t="s">
        <v>102</v>
      </c>
      <c r="CA9" s="82" t="s">
        <v>103</v>
      </c>
      <c r="CB9" s="82" t="s">
        <v>104</v>
      </c>
      <c r="CC9" s="82" t="s">
        <v>105</v>
      </c>
      <c r="CD9" s="82" t="s">
        <v>106</v>
      </c>
      <c r="CE9" s="82" t="s">
        <v>107</v>
      </c>
      <c r="CF9" s="82" t="s">
        <v>108</v>
      </c>
      <c r="CG9" s="82" t="s">
        <v>109</v>
      </c>
      <c r="CH9" s="82" t="s">
        <v>110</v>
      </c>
      <c r="CI9" s="82" t="s">
        <v>111</v>
      </c>
      <c r="CJ9" s="82" t="s">
        <v>112</v>
      </c>
      <c r="CK9" s="82" t="s">
        <v>113</v>
      </c>
      <c r="CL9" s="82" t="s">
        <v>114</v>
      </c>
      <c r="CM9" s="82" t="s">
        <v>115</v>
      </c>
      <c r="CN9" s="82" t="s">
        <v>116</v>
      </c>
      <c r="CO9" s="82" t="s">
        <v>117</v>
      </c>
      <c r="CP9" s="82" t="s">
        <v>118</v>
      </c>
      <c r="CQ9" s="82" t="s">
        <v>119</v>
      </c>
      <c r="CR9" s="82" t="s">
        <v>120</v>
      </c>
      <c r="CS9" s="82" t="s">
        <v>121</v>
      </c>
      <c r="CT9" s="82" t="s">
        <v>122</v>
      </c>
      <c r="CU9" s="82" t="s">
        <v>123</v>
      </c>
      <c r="CV9" s="82" t="s">
        <v>124</v>
      </c>
      <c r="CW9" s="82" t="s">
        <v>125</v>
      </c>
      <c r="CX9" s="82" t="s">
        <v>126</v>
      </c>
      <c r="CY9" s="82" t="s">
        <v>127</v>
      </c>
      <c r="CZ9" s="82" t="s">
        <v>128</v>
      </c>
      <c r="DA9" s="82" t="s">
        <v>129</v>
      </c>
      <c r="DB9" s="82" t="s">
        <v>130</v>
      </c>
      <c r="DC9" s="82" t="s">
        <v>131</v>
      </c>
      <c r="DD9" s="82" t="s">
        <v>132</v>
      </c>
      <c r="DE9" s="82" t="s">
        <v>133</v>
      </c>
      <c r="DF9" s="82" t="s">
        <v>134</v>
      </c>
      <c r="DG9" s="82" t="s">
        <v>135</v>
      </c>
      <c r="DH9" s="82" t="s">
        <v>136</v>
      </c>
      <c r="DI9" s="82" t="s">
        <v>137</v>
      </c>
      <c r="DJ9" s="82" t="s">
        <v>138</v>
      </c>
      <c r="DK9" s="82" t="s">
        <v>139</v>
      </c>
      <c r="DL9" s="82" t="s">
        <v>140</v>
      </c>
      <c r="DM9" s="82" t="s">
        <v>141</v>
      </c>
      <c r="DN9" s="82" t="s">
        <v>142</v>
      </c>
      <c r="DO9" s="82" t="s">
        <v>143</v>
      </c>
      <c r="DP9" s="82" t="s">
        <v>144</v>
      </c>
      <c r="DQ9" s="82" t="s">
        <v>145</v>
      </c>
      <c r="DR9" s="82" t="s">
        <v>146</v>
      </c>
      <c r="DS9" s="82" t="s">
        <v>147</v>
      </c>
      <c r="DT9" s="82" t="s">
        <v>148</v>
      </c>
      <c r="DU9" s="82" t="s">
        <v>149</v>
      </c>
      <c r="DV9" s="82" t="s">
        <v>150</v>
      </c>
      <c r="DW9" s="82" t="s">
        <v>151</v>
      </c>
    </row>
    <row r="10" spans="1:127" x14ac:dyDescent="0.25">
      <c r="A10" s="275" t="s">
        <v>326</v>
      </c>
      <c r="B10" s="266"/>
      <c r="C10" s="266"/>
      <c r="D10" s="266"/>
      <c r="E10" s="266"/>
      <c r="F10" s="266"/>
      <c r="G10" s="8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</row>
    <row r="11" spans="1:127" x14ac:dyDescent="0.25">
      <c r="A11" s="84">
        <v>1</v>
      </c>
      <c r="B11" s="85" t="s">
        <v>3</v>
      </c>
      <c r="C11" s="86">
        <v>2000</v>
      </c>
      <c r="D11" s="87" t="s">
        <v>1</v>
      </c>
      <c r="E11" s="87">
        <v>650000</v>
      </c>
      <c r="F11" s="87">
        <f t="shared" ref="F11:F12" si="1">C11*E11</f>
        <v>1300000000</v>
      </c>
      <c r="G11" s="87">
        <f>SUM(H11:DW11)</f>
        <v>1300000000</v>
      </c>
      <c r="H11" s="88"/>
      <c r="I11" s="88"/>
      <c r="J11" s="88"/>
      <c r="K11" s="88"/>
      <c r="L11" s="88"/>
      <c r="M11" s="88">
        <f>F11/20</f>
        <v>65000000</v>
      </c>
      <c r="N11" s="88"/>
      <c r="O11" s="88"/>
      <c r="P11" s="88"/>
      <c r="Q11" s="88"/>
      <c r="R11" s="88"/>
      <c r="S11" s="88">
        <f>M11</f>
        <v>65000000</v>
      </c>
      <c r="T11" s="88"/>
      <c r="U11" s="88"/>
      <c r="V11" s="88"/>
      <c r="W11" s="88"/>
      <c r="X11" s="88"/>
      <c r="Y11" s="88">
        <f>S11</f>
        <v>65000000</v>
      </c>
      <c r="Z11" s="88"/>
      <c r="AA11" s="88"/>
      <c r="AB11" s="88"/>
      <c r="AC11" s="88"/>
      <c r="AD11" s="88"/>
      <c r="AE11" s="88">
        <f>Y11</f>
        <v>65000000</v>
      </c>
      <c r="AF11" s="88"/>
      <c r="AG11" s="85"/>
      <c r="AH11" s="64"/>
      <c r="AI11" s="64"/>
      <c r="AJ11" s="64"/>
      <c r="AK11" s="88">
        <f>AE11</f>
        <v>65000000</v>
      </c>
      <c r="AL11" s="64"/>
      <c r="AM11" s="64"/>
      <c r="AN11" s="64"/>
      <c r="AO11" s="64"/>
      <c r="AP11" s="64"/>
      <c r="AQ11" s="88">
        <f>AK11</f>
        <v>65000000</v>
      </c>
      <c r="AR11" s="64"/>
      <c r="AS11" s="64"/>
      <c r="AT11" s="64"/>
      <c r="AU11" s="64"/>
      <c r="AV11" s="85"/>
      <c r="AW11" s="88">
        <f>AQ11</f>
        <v>65000000</v>
      </c>
      <c r="AX11" s="64"/>
      <c r="AY11" s="64"/>
      <c r="AZ11" s="64"/>
      <c r="BA11" s="64"/>
      <c r="BB11" s="64"/>
      <c r="BC11" s="88">
        <f>AW11</f>
        <v>65000000</v>
      </c>
      <c r="BD11" s="64"/>
      <c r="BE11" s="64"/>
      <c r="BF11" s="64"/>
      <c r="BG11" s="88"/>
      <c r="BH11" s="64"/>
      <c r="BI11" s="88">
        <f>BC11</f>
        <v>65000000</v>
      </c>
      <c r="BJ11" s="64"/>
      <c r="BK11" s="64"/>
      <c r="BL11" s="64"/>
      <c r="BM11" s="64"/>
      <c r="BN11" s="88"/>
      <c r="BO11" s="88">
        <f>AW11</f>
        <v>65000000</v>
      </c>
      <c r="BP11" s="88"/>
      <c r="BQ11" s="88"/>
      <c r="BR11" s="88"/>
      <c r="BS11" s="88"/>
      <c r="BT11" s="88"/>
      <c r="BU11" s="88">
        <f>AW11</f>
        <v>65000000</v>
      </c>
      <c r="BV11" s="88"/>
      <c r="BW11" s="88"/>
      <c r="BX11" s="88"/>
      <c r="BY11" s="88"/>
      <c r="BZ11" s="88">
        <f>BT11</f>
        <v>0</v>
      </c>
      <c r="CA11" s="88">
        <f>AW11</f>
        <v>65000000</v>
      </c>
      <c r="CB11" s="88"/>
      <c r="CC11" s="88"/>
      <c r="CD11" s="88"/>
      <c r="CE11" s="88"/>
      <c r="CF11" s="88"/>
      <c r="CG11" s="88">
        <f>AW11</f>
        <v>65000000</v>
      </c>
      <c r="CH11" s="85"/>
      <c r="CI11" s="64"/>
      <c r="CJ11" s="64"/>
      <c r="CK11" s="64"/>
      <c r="CL11" s="88"/>
      <c r="CM11" s="88">
        <f>AW11</f>
        <v>65000000</v>
      </c>
      <c r="CN11" s="64"/>
      <c r="CO11" s="64"/>
      <c r="CP11" s="64"/>
      <c r="CQ11" s="64"/>
      <c r="CR11" s="88"/>
      <c r="CS11" s="88">
        <f>AW11</f>
        <v>65000000</v>
      </c>
      <c r="CT11" s="64"/>
      <c r="CU11" s="64"/>
      <c r="CV11" s="64"/>
      <c r="CW11" s="85"/>
      <c r="CX11" s="88"/>
      <c r="CY11" s="88">
        <f>AW11</f>
        <v>65000000</v>
      </c>
      <c r="CZ11" s="64"/>
      <c r="DA11" s="64"/>
      <c r="DB11" s="64"/>
      <c r="DC11" s="64"/>
      <c r="DD11" s="88"/>
      <c r="DE11" s="88">
        <f>AW11</f>
        <v>65000000</v>
      </c>
      <c r="DF11" s="64"/>
      <c r="DG11" s="64"/>
      <c r="DH11" s="64"/>
      <c r="DI11" s="64"/>
      <c r="DJ11" s="64"/>
      <c r="DK11" s="88">
        <f>AW11</f>
        <v>65000000</v>
      </c>
      <c r="DL11" s="64"/>
      <c r="DM11" s="64"/>
      <c r="DN11" s="64"/>
      <c r="DO11" s="64"/>
      <c r="DP11" s="64"/>
      <c r="DQ11" s="88">
        <f>AW11</f>
        <v>65000000</v>
      </c>
      <c r="DR11" s="64"/>
      <c r="DS11" s="64"/>
      <c r="DT11" s="64"/>
      <c r="DU11" s="64"/>
      <c r="DV11" s="64"/>
      <c r="DW11" s="88">
        <f>AW11</f>
        <v>65000000</v>
      </c>
    </row>
    <row r="12" spans="1:127" x14ac:dyDescent="0.25">
      <c r="A12" s="84">
        <v>2</v>
      </c>
      <c r="B12" s="85" t="s">
        <v>327</v>
      </c>
      <c r="C12" s="86">
        <v>0</v>
      </c>
      <c r="D12" s="87" t="s">
        <v>328</v>
      </c>
      <c r="E12" s="85"/>
      <c r="F12" s="85">
        <f t="shared" si="1"/>
        <v>0</v>
      </c>
      <c r="G12" s="85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</row>
    <row r="13" spans="1:127" x14ac:dyDescent="0.25">
      <c r="A13" s="276" t="s">
        <v>329</v>
      </c>
      <c r="B13" s="266"/>
      <c r="C13" s="266"/>
      <c r="D13" s="266"/>
      <c r="E13" s="267"/>
      <c r="F13" s="89">
        <f t="shared" ref="F13:DW13" si="2">SUM(F11:F12)</f>
        <v>1300000000</v>
      </c>
      <c r="G13" s="90">
        <f t="shared" si="2"/>
        <v>1300000000</v>
      </c>
      <c r="H13" s="91">
        <f t="shared" si="2"/>
        <v>0</v>
      </c>
      <c r="I13" s="91">
        <f t="shared" si="2"/>
        <v>0</v>
      </c>
      <c r="J13" s="91">
        <f t="shared" si="2"/>
        <v>0</v>
      </c>
      <c r="K13" s="91">
        <f t="shared" si="2"/>
        <v>0</v>
      </c>
      <c r="L13" s="91">
        <f t="shared" si="2"/>
        <v>0</v>
      </c>
      <c r="M13" s="91">
        <f t="shared" si="2"/>
        <v>65000000</v>
      </c>
      <c r="N13" s="91">
        <f t="shared" si="2"/>
        <v>0</v>
      </c>
      <c r="O13" s="91">
        <f t="shared" si="2"/>
        <v>0</v>
      </c>
      <c r="P13" s="91">
        <f t="shared" si="2"/>
        <v>0</v>
      </c>
      <c r="Q13" s="91">
        <f t="shared" si="2"/>
        <v>0</v>
      </c>
      <c r="R13" s="91">
        <f t="shared" si="2"/>
        <v>0</v>
      </c>
      <c r="S13" s="91">
        <f t="shared" si="2"/>
        <v>65000000</v>
      </c>
      <c r="T13" s="91">
        <f t="shared" si="2"/>
        <v>0</v>
      </c>
      <c r="U13" s="91">
        <f t="shared" si="2"/>
        <v>0</v>
      </c>
      <c r="V13" s="91">
        <f t="shared" si="2"/>
        <v>0</v>
      </c>
      <c r="W13" s="91">
        <f t="shared" si="2"/>
        <v>0</v>
      </c>
      <c r="X13" s="91">
        <f t="shared" si="2"/>
        <v>0</v>
      </c>
      <c r="Y13" s="91">
        <f t="shared" si="2"/>
        <v>65000000</v>
      </c>
      <c r="Z13" s="91">
        <f t="shared" si="2"/>
        <v>0</v>
      </c>
      <c r="AA13" s="91">
        <f t="shared" si="2"/>
        <v>0</v>
      </c>
      <c r="AB13" s="91">
        <f t="shared" si="2"/>
        <v>0</v>
      </c>
      <c r="AC13" s="91">
        <f t="shared" si="2"/>
        <v>0</v>
      </c>
      <c r="AD13" s="91">
        <f t="shared" si="2"/>
        <v>0</v>
      </c>
      <c r="AE13" s="91">
        <f t="shared" si="2"/>
        <v>65000000</v>
      </c>
      <c r="AF13" s="91">
        <f t="shared" si="2"/>
        <v>0</v>
      </c>
      <c r="AG13" s="91">
        <f t="shared" si="2"/>
        <v>0</v>
      </c>
      <c r="AH13" s="91">
        <f t="shared" si="2"/>
        <v>0</v>
      </c>
      <c r="AI13" s="91">
        <f t="shared" si="2"/>
        <v>0</v>
      </c>
      <c r="AJ13" s="91">
        <f t="shared" si="2"/>
        <v>0</v>
      </c>
      <c r="AK13" s="91">
        <f t="shared" si="2"/>
        <v>65000000</v>
      </c>
      <c r="AL13" s="91">
        <f t="shared" si="2"/>
        <v>0</v>
      </c>
      <c r="AM13" s="91">
        <f t="shared" si="2"/>
        <v>0</v>
      </c>
      <c r="AN13" s="91">
        <f t="shared" si="2"/>
        <v>0</v>
      </c>
      <c r="AO13" s="91">
        <f t="shared" si="2"/>
        <v>0</v>
      </c>
      <c r="AP13" s="91">
        <f t="shared" si="2"/>
        <v>0</v>
      </c>
      <c r="AQ13" s="91">
        <f t="shared" si="2"/>
        <v>65000000</v>
      </c>
      <c r="AR13" s="91">
        <f t="shared" si="2"/>
        <v>0</v>
      </c>
      <c r="AS13" s="91">
        <f t="shared" si="2"/>
        <v>0</v>
      </c>
      <c r="AT13" s="91">
        <f t="shared" si="2"/>
        <v>0</v>
      </c>
      <c r="AU13" s="91">
        <f t="shared" si="2"/>
        <v>0</v>
      </c>
      <c r="AV13" s="91">
        <f t="shared" si="2"/>
        <v>0</v>
      </c>
      <c r="AW13" s="91">
        <f t="shared" si="2"/>
        <v>65000000</v>
      </c>
      <c r="AX13" s="91">
        <f t="shared" si="2"/>
        <v>0</v>
      </c>
      <c r="AY13" s="91">
        <f t="shared" si="2"/>
        <v>0</v>
      </c>
      <c r="AZ13" s="91">
        <f t="shared" si="2"/>
        <v>0</v>
      </c>
      <c r="BA13" s="91">
        <f t="shared" si="2"/>
        <v>0</v>
      </c>
      <c r="BB13" s="91">
        <f t="shared" si="2"/>
        <v>0</v>
      </c>
      <c r="BC13" s="91">
        <f t="shared" si="2"/>
        <v>65000000</v>
      </c>
      <c r="BD13" s="91">
        <f t="shared" si="2"/>
        <v>0</v>
      </c>
      <c r="BE13" s="91">
        <f t="shared" si="2"/>
        <v>0</v>
      </c>
      <c r="BF13" s="91">
        <f t="shared" si="2"/>
        <v>0</v>
      </c>
      <c r="BG13" s="91">
        <f t="shared" si="2"/>
        <v>0</v>
      </c>
      <c r="BH13" s="91">
        <f t="shared" si="2"/>
        <v>0</v>
      </c>
      <c r="BI13" s="91">
        <f t="shared" si="2"/>
        <v>65000000</v>
      </c>
      <c r="BJ13" s="91">
        <f t="shared" si="2"/>
        <v>0</v>
      </c>
      <c r="BK13" s="91">
        <f t="shared" si="2"/>
        <v>0</v>
      </c>
      <c r="BL13" s="91">
        <f t="shared" si="2"/>
        <v>0</v>
      </c>
      <c r="BM13" s="91">
        <f t="shared" si="2"/>
        <v>0</v>
      </c>
      <c r="BN13" s="91">
        <f t="shared" si="2"/>
        <v>0</v>
      </c>
      <c r="BO13" s="91">
        <f t="shared" si="2"/>
        <v>65000000</v>
      </c>
      <c r="BP13" s="91">
        <f t="shared" si="2"/>
        <v>0</v>
      </c>
      <c r="BQ13" s="91">
        <f t="shared" si="2"/>
        <v>0</v>
      </c>
      <c r="BR13" s="91">
        <f t="shared" si="2"/>
        <v>0</v>
      </c>
      <c r="BS13" s="91">
        <f t="shared" si="2"/>
        <v>0</v>
      </c>
      <c r="BT13" s="91">
        <f t="shared" si="2"/>
        <v>0</v>
      </c>
      <c r="BU13" s="91">
        <f t="shared" si="2"/>
        <v>65000000</v>
      </c>
      <c r="BV13" s="91">
        <f t="shared" si="2"/>
        <v>0</v>
      </c>
      <c r="BW13" s="91">
        <f t="shared" si="2"/>
        <v>0</v>
      </c>
      <c r="BX13" s="91">
        <f t="shared" si="2"/>
        <v>0</v>
      </c>
      <c r="BY13" s="91">
        <f t="shared" si="2"/>
        <v>0</v>
      </c>
      <c r="BZ13" s="91">
        <f t="shared" si="2"/>
        <v>0</v>
      </c>
      <c r="CA13" s="91">
        <f t="shared" si="2"/>
        <v>65000000</v>
      </c>
      <c r="CB13" s="91">
        <f t="shared" si="2"/>
        <v>0</v>
      </c>
      <c r="CC13" s="91">
        <f t="shared" si="2"/>
        <v>0</v>
      </c>
      <c r="CD13" s="91">
        <f t="shared" si="2"/>
        <v>0</v>
      </c>
      <c r="CE13" s="91">
        <f t="shared" si="2"/>
        <v>0</v>
      </c>
      <c r="CF13" s="91">
        <f t="shared" si="2"/>
        <v>0</v>
      </c>
      <c r="CG13" s="91">
        <f t="shared" si="2"/>
        <v>65000000</v>
      </c>
      <c r="CH13" s="91">
        <f t="shared" si="2"/>
        <v>0</v>
      </c>
      <c r="CI13" s="91">
        <f t="shared" si="2"/>
        <v>0</v>
      </c>
      <c r="CJ13" s="91">
        <f t="shared" si="2"/>
        <v>0</v>
      </c>
      <c r="CK13" s="91">
        <f t="shared" si="2"/>
        <v>0</v>
      </c>
      <c r="CL13" s="91">
        <f t="shared" si="2"/>
        <v>0</v>
      </c>
      <c r="CM13" s="91">
        <f t="shared" si="2"/>
        <v>65000000</v>
      </c>
      <c r="CN13" s="91">
        <f t="shared" si="2"/>
        <v>0</v>
      </c>
      <c r="CO13" s="91">
        <f t="shared" si="2"/>
        <v>0</v>
      </c>
      <c r="CP13" s="91">
        <f t="shared" si="2"/>
        <v>0</v>
      </c>
      <c r="CQ13" s="91">
        <f t="shared" si="2"/>
        <v>0</v>
      </c>
      <c r="CR13" s="91">
        <f t="shared" si="2"/>
        <v>0</v>
      </c>
      <c r="CS13" s="91">
        <f t="shared" si="2"/>
        <v>65000000</v>
      </c>
      <c r="CT13" s="91">
        <f t="shared" si="2"/>
        <v>0</v>
      </c>
      <c r="CU13" s="91">
        <f t="shared" si="2"/>
        <v>0</v>
      </c>
      <c r="CV13" s="91">
        <f t="shared" si="2"/>
        <v>0</v>
      </c>
      <c r="CW13" s="91">
        <f t="shared" si="2"/>
        <v>0</v>
      </c>
      <c r="CX13" s="91">
        <f t="shared" si="2"/>
        <v>0</v>
      </c>
      <c r="CY13" s="91">
        <f t="shared" si="2"/>
        <v>65000000</v>
      </c>
      <c r="CZ13" s="91">
        <f t="shared" si="2"/>
        <v>0</v>
      </c>
      <c r="DA13" s="91">
        <f t="shared" si="2"/>
        <v>0</v>
      </c>
      <c r="DB13" s="91">
        <f t="shared" si="2"/>
        <v>0</v>
      </c>
      <c r="DC13" s="91">
        <f t="shared" si="2"/>
        <v>0</v>
      </c>
      <c r="DD13" s="91">
        <f t="shared" si="2"/>
        <v>0</v>
      </c>
      <c r="DE13" s="91">
        <f t="shared" si="2"/>
        <v>65000000</v>
      </c>
      <c r="DF13" s="91">
        <f t="shared" si="2"/>
        <v>0</v>
      </c>
      <c r="DG13" s="91">
        <f t="shared" si="2"/>
        <v>0</v>
      </c>
      <c r="DH13" s="91">
        <f t="shared" si="2"/>
        <v>0</v>
      </c>
      <c r="DI13" s="91">
        <f t="shared" si="2"/>
        <v>0</v>
      </c>
      <c r="DJ13" s="91">
        <f t="shared" si="2"/>
        <v>0</v>
      </c>
      <c r="DK13" s="91">
        <f t="shared" si="2"/>
        <v>65000000</v>
      </c>
      <c r="DL13" s="91">
        <f t="shared" si="2"/>
        <v>0</v>
      </c>
      <c r="DM13" s="91">
        <f t="shared" si="2"/>
        <v>0</v>
      </c>
      <c r="DN13" s="91">
        <f t="shared" si="2"/>
        <v>0</v>
      </c>
      <c r="DO13" s="91">
        <f t="shared" si="2"/>
        <v>0</v>
      </c>
      <c r="DP13" s="91">
        <f t="shared" si="2"/>
        <v>0</v>
      </c>
      <c r="DQ13" s="91">
        <f t="shared" si="2"/>
        <v>65000000</v>
      </c>
      <c r="DR13" s="91">
        <f t="shared" si="2"/>
        <v>0</v>
      </c>
      <c r="DS13" s="91">
        <f t="shared" si="2"/>
        <v>0</v>
      </c>
      <c r="DT13" s="91">
        <f t="shared" si="2"/>
        <v>0</v>
      </c>
      <c r="DU13" s="91">
        <f t="shared" si="2"/>
        <v>0</v>
      </c>
      <c r="DV13" s="91">
        <f t="shared" si="2"/>
        <v>0</v>
      </c>
      <c r="DW13" s="91">
        <f t="shared" si="2"/>
        <v>65000000</v>
      </c>
    </row>
    <row r="14" spans="1:127" x14ac:dyDescent="0.25">
      <c r="A14" s="275" t="s">
        <v>330</v>
      </c>
      <c r="B14" s="266"/>
      <c r="C14" s="266"/>
      <c r="D14" s="266"/>
      <c r="E14" s="266"/>
      <c r="F14" s="266"/>
      <c r="G14" s="83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</row>
    <row r="15" spans="1:127" x14ac:dyDescent="0.25">
      <c r="A15" s="84">
        <v>1</v>
      </c>
      <c r="B15" s="85" t="s">
        <v>331</v>
      </c>
      <c r="C15" s="86">
        <v>4</v>
      </c>
      <c r="D15" s="92" t="s">
        <v>332</v>
      </c>
      <c r="E15" s="87">
        <v>60000</v>
      </c>
      <c r="F15" s="85">
        <f t="shared" ref="F15:F21" si="3">C15*E15</f>
        <v>240000</v>
      </c>
      <c r="G15" s="87">
        <f t="shared" ref="G15:G21" si="4">SUM(H15:DW15)</f>
        <v>240000</v>
      </c>
      <c r="H15" s="88">
        <f t="shared" ref="H15:H21" si="5">F15</f>
        <v>240000</v>
      </c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64"/>
      <c r="DV15" s="64"/>
      <c r="DW15" s="64"/>
    </row>
    <row r="16" spans="1:127" x14ac:dyDescent="0.25">
      <c r="A16" s="84">
        <v>2</v>
      </c>
      <c r="B16" s="85" t="s">
        <v>333</v>
      </c>
      <c r="C16" s="86">
        <v>1</v>
      </c>
      <c r="D16" s="92" t="s">
        <v>328</v>
      </c>
      <c r="E16" s="87">
        <v>2500000</v>
      </c>
      <c r="F16" s="85">
        <f t="shared" si="3"/>
        <v>2500000</v>
      </c>
      <c r="G16" s="87">
        <f t="shared" si="4"/>
        <v>2500000</v>
      </c>
      <c r="H16" s="88">
        <f t="shared" si="5"/>
        <v>2500000</v>
      </c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</row>
    <row r="17" spans="1:127" x14ac:dyDescent="0.25">
      <c r="A17" s="84">
        <v>3</v>
      </c>
      <c r="B17" s="85" t="s">
        <v>334</v>
      </c>
      <c r="C17" s="86">
        <v>1</v>
      </c>
      <c r="D17" s="92" t="s">
        <v>328</v>
      </c>
      <c r="E17" s="87">
        <v>1500000</v>
      </c>
      <c r="F17" s="85">
        <f t="shared" si="3"/>
        <v>1500000</v>
      </c>
      <c r="G17" s="87">
        <f t="shared" si="4"/>
        <v>1500000</v>
      </c>
      <c r="H17" s="88">
        <f t="shared" si="5"/>
        <v>1500000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</row>
    <row r="18" spans="1:127" x14ac:dyDescent="0.25">
      <c r="A18" s="84">
        <v>4</v>
      </c>
      <c r="B18" s="85" t="s">
        <v>335</v>
      </c>
      <c r="C18" s="86">
        <v>1</v>
      </c>
      <c r="D18" s="92" t="s">
        <v>328</v>
      </c>
      <c r="E18" s="87">
        <v>1500000</v>
      </c>
      <c r="F18" s="85">
        <f t="shared" si="3"/>
        <v>1500000</v>
      </c>
      <c r="G18" s="87">
        <f t="shared" si="4"/>
        <v>1500000</v>
      </c>
      <c r="H18" s="88">
        <f t="shared" si="5"/>
        <v>1500000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</row>
    <row r="19" spans="1:127" x14ac:dyDescent="0.25">
      <c r="A19" s="84">
        <v>5</v>
      </c>
      <c r="B19" s="85" t="s">
        <v>336</v>
      </c>
      <c r="C19" s="86">
        <v>1</v>
      </c>
      <c r="D19" s="92" t="s">
        <v>328</v>
      </c>
      <c r="E19" s="87">
        <v>1500000</v>
      </c>
      <c r="F19" s="85">
        <f t="shared" si="3"/>
        <v>1500000</v>
      </c>
      <c r="G19" s="87">
        <f t="shared" si="4"/>
        <v>1500000</v>
      </c>
      <c r="H19" s="88">
        <f t="shared" si="5"/>
        <v>1500000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</row>
    <row r="20" spans="1:127" x14ac:dyDescent="0.25">
      <c r="A20" s="84">
        <v>6</v>
      </c>
      <c r="B20" s="85" t="s">
        <v>337</v>
      </c>
      <c r="C20" s="86">
        <v>1</v>
      </c>
      <c r="D20" s="92" t="s">
        <v>328</v>
      </c>
      <c r="E20" s="87">
        <v>1500000</v>
      </c>
      <c r="F20" s="85">
        <f t="shared" si="3"/>
        <v>1500000</v>
      </c>
      <c r="G20" s="87">
        <f t="shared" si="4"/>
        <v>1500000</v>
      </c>
      <c r="H20" s="88">
        <f t="shared" si="5"/>
        <v>1500000</v>
      </c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</row>
    <row r="21" spans="1:127" ht="15.75" customHeight="1" x14ac:dyDescent="0.25">
      <c r="A21" s="84">
        <v>7</v>
      </c>
      <c r="B21" s="85" t="s">
        <v>338</v>
      </c>
      <c r="C21" s="86">
        <v>1</v>
      </c>
      <c r="D21" s="92" t="s">
        <v>328</v>
      </c>
      <c r="E21" s="87">
        <v>2000000</v>
      </c>
      <c r="F21" s="85">
        <f t="shared" si="3"/>
        <v>2000000</v>
      </c>
      <c r="G21" s="87">
        <f t="shared" si="4"/>
        <v>2000000</v>
      </c>
      <c r="H21" s="88">
        <f t="shared" si="5"/>
        <v>2000000</v>
      </c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</row>
    <row r="22" spans="1:127" ht="15.75" customHeight="1" x14ac:dyDescent="0.25">
      <c r="A22" s="276" t="s">
        <v>339</v>
      </c>
      <c r="B22" s="266"/>
      <c r="C22" s="266"/>
      <c r="D22" s="266"/>
      <c r="E22" s="267"/>
      <c r="F22" s="89">
        <f t="shared" ref="F22:BC22" si="6">SUM(F15:F21)</f>
        <v>10740000</v>
      </c>
      <c r="G22" s="90">
        <f t="shared" si="6"/>
        <v>10740000</v>
      </c>
      <c r="H22" s="91">
        <f t="shared" si="6"/>
        <v>10740000</v>
      </c>
      <c r="I22" s="91">
        <f t="shared" si="6"/>
        <v>0</v>
      </c>
      <c r="J22" s="91">
        <f t="shared" si="6"/>
        <v>0</v>
      </c>
      <c r="K22" s="91">
        <f t="shared" si="6"/>
        <v>0</v>
      </c>
      <c r="L22" s="91">
        <f t="shared" si="6"/>
        <v>0</v>
      </c>
      <c r="M22" s="91">
        <f t="shared" si="6"/>
        <v>0</v>
      </c>
      <c r="N22" s="91">
        <f t="shared" si="6"/>
        <v>0</v>
      </c>
      <c r="O22" s="91">
        <f t="shared" si="6"/>
        <v>0</v>
      </c>
      <c r="P22" s="91">
        <f t="shared" si="6"/>
        <v>0</v>
      </c>
      <c r="Q22" s="91">
        <f t="shared" si="6"/>
        <v>0</v>
      </c>
      <c r="R22" s="91">
        <f t="shared" si="6"/>
        <v>0</v>
      </c>
      <c r="S22" s="91">
        <f t="shared" si="6"/>
        <v>0</v>
      </c>
      <c r="T22" s="91">
        <f t="shared" si="6"/>
        <v>0</v>
      </c>
      <c r="U22" s="91">
        <f t="shared" si="6"/>
        <v>0</v>
      </c>
      <c r="V22" s="91">
        <f t="shared" si="6"/>
        <v>0</v>
      </c>
      <c r="W22" s="91">
        <f t="shared" si="6"/>
        <v>0</v>
      </c>
      <c r="X22" s="91">
        <f t="shared" si="6"/>
        <v>0</v>
      </c>
      <c r="Y22" s="91">
        <f t="shared" si="6"/>
        <v>0</v>
      </c>
      <c r="Z22" s="91">
        <f t="shared" si="6"/>
        <v>0</v>
      </c>
      <c r="AA22" s="91">
        <f t="shared" si="6"/>
        <v>0</v>
      </c>
      <c r="AB22" s="91">
        <f t="shared" si="6"/>
        <v>0</v>
      </c>
      <c r="AC22" s="91">
        <f t="shared" si="6"/>
        <v>0</v>
      </c>
      <c r="AD22" s="91">
        <f t="shared" si="6"/>
        <v>0</v>
      </c>
      <c r="AE22" s="91">
        <f t="shared" si="6"/>
        <v>0</v>
      </c>
      <c r="AF22" s="91">
        <f t="shared" si="6"/>
        <v>0</v>
      </c>
      <c r="AG22" s="91">
        <f t="shared" si="6"/>
        <v>0</v>
      </c>
      <c r="AH22" s="91">
        <f t="shared" si="6"/>
        <v>0</v>
      </c>
      <c r="AI22" s="91">
        <f t="shared" si="6"/>
        <v>0</v>
      </c>
      <c r="AJ22" s="91">
        <f t="shared" si="6"/>
        <v>0</v>
      </c>
      <c r="AK22" s="91">
        <f t="shared" si="6"/>
        <v>0</v>
      </c>
      <c r="AL22" s="91">
        <f t="shared" si="6"/>
        <v>0</v>
      </c>
      <c r="AM22" s="91">
        <f t="shared" si="6"/>
        <v>0</v>
      </c>
      <c r="AN22" s="91">
        <f t="shared" si="6"/>
        <v>0</v>
      </c>
      <c r="AO22" s="91">
        <f t="shared" si="6"/>
        <v>0</v>
      </c>
      <c r="AP22" s="91">
        <f t="shared" si="6"/>
        <v>0</v>
      </c>
      <c r="AQ22" s="91">
        <f t="shared" si="6"/>
        <v>0</v>
      </c>
      <c r="AR22" s="91">
        <f t="shared" si="6"/>
        <v>0</v>
      </c>
      <c r="AS22" s="91">
        <f t="shared" si="6"/>
        <v>0</v>
      </c>
      <c r="AT22" s="91">
        <f t="shared" si="6"/>
        <v>0</v>
      </c>
      <c r="AU22" s="91">
        <f t="shared" si="6"/>
        <v>0</v>
      </c>
      <c r="AV22" s="91">
        <f t="shared" si="6"/>
        <v>0</v>
      </c>
      <c r="AW22" s="91">
        <f t="shared" si="6"/>
        <v>0</v>
      </c>
      <c r="AX22" s="91">
        <f t="shared" si="6"/>
        <v>0</v>
      </c>
      <c r="AY22" s="91">
        <f t="shared" si="6"/>
        <v>0</v>
      </c>
      <c r="AZ22" s="91">
        <f t="shared" si="6"/>
        <v>0</v>
      </c>
      <c r="BA22" s="91">
        <f t="shared" si="6"/>
        <v>0</v>
      </c>
      <c r="BB22" s="91">
        <f t="shared" si="6"/>
        <v>0</v>
      </c>
      <c r="BC22" s="91">
        <f t="shared" si="6"/>
        <v>0</v>
      </c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</row>
    <row r="23" spans="1:127" ht="15.75" customHeight="1" x14ac:dyDescent="0.25">
      <c r="A23" s="275" t="s">
        <v>340</v>
      </c>
      <c r="B23" s="266"/>
      <c r="C23" s="266"/>
      <c r="D23" s="266"/>
      <c r="E23" s="266"/>
      <c r="F23" s="267"/>
      <c r="G23" s="94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</row>
    <row r="24" spans="1:127" ht="15.75" customHeight="1" x14ac:dyDescent="0.25">
      <c r="A24" s="84">
        <v>1</v>
      </c>
      <c r="B24" s="85" t="s">
        <v>341</v>
      </c>
      <c r="C24" s="86">
        <f>C11</f>
        <v>2000</v>
      </c>
      <c r="D24" s="92" t="s">
        <v>1</v>
      </c>
      <c r="E24" s="87">
        <v>500</v>
      </c>
      <c r="F24" s="85">
        <f t="shared" ref="F24:F25" si="7">C24*E24</f>
        <v>1000000</v>
      </c>
      <c r="G24" s="87">
        <f t="shared" ref="G24:G25" si="8">SUM(H24:DW24)</f>
        <v>1000000</v>
      </c>
      <c r="H24" s="88">
        <f t="shared" ref="H24:H25" si="9">F24</f>
        <v>1000000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</row>
    <row r="25" spans="1:127" ht="15.75" customHeight="1" x14ac:dyDescent="0.25">
      <c r="A25" s="84">
        <v>2</v>
      </c>
      <c r="B25" s="85" t="s">
        <v>342</v>
      </c>
      <c r="C25" s="86">
        <v>1</v>
      </c>
      <c r="D25" s="92" t="s">
        <v>328</v>
      </c>
      <c r="E25" s="87">
        <v>1000000</v>
      </c>
      <c r="F25" s="85">
        <f t="shared" si="7"/>
        <v>1000000</v>
      </c>
      <c r="G25" s="87">
        <f t="shared" si="8"/>
        <v>1000000</v>
      </c>
      <c r="H25" s="88">
        <f t="shared" si="9"/>
        <v>1000000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</row>
    <row r="26" spans="1:127" ht="15.75" customHeight="1" x14ac:dyDescent="0.25">
      <c r="A26" s="276" t="s">
        <v>343</v>
      </c>
      <c r="B26" s="266"/>
      <c r="C26" s="266"/>
      <c r="D26" s="266"/>
      <c r="E26" s="267"/>
      <c r="F26" s="89">
        <f t="shared" ref="F26:BC26" si="10">SUM(F24:F25)</f>
        <v>2000000</v>
      </c>
      <c r="G26" s="90">
        <f t="shared" si="10"/>
        <v>2000000</v>
      </c>
      <c r="H26" s="91">
        <f t="shared" si="10"/>
        <v>2000000</v>
      </c>
      <c r="I26" s="91">
        <f t="shared" si="10"/>
        <v>0</v>
      </c>
      <c r="J26" s="91">
        <f t="shared" si="10"/>
        <v>0</v>
      </c>
      <c r="K26" s="91">
        <f t="shared" si="10"/>
        <v>0</v>
      </c>
      <c r="L26" s="91">
        <f t="shared" si="10"/>
        <v>0</v>
      </c>
      <c r="M26" s="91">
        <f t="shared" si="10"/>
        <v>0</v>
      </c>
      <c r="N26" s="91">
        <f t="shared" si="10"/>
        <v>0</v>
      </c>
      <c r="O26" s="91">
        <f t="shared" si="10"/>
        <v>0</v>
      </c>
      <c r="P26" s="91">
        <f t="shared" si="10"/>
        <v>0</v>
      </c>
      <c r="Q26" s="91">
        <f t="shared" si="10"/>
        <v>0</v>
      </c>
      <c r="R26" s="91">
        <f t="shared" si="10"/>
        <v>0</v>
      </c>
      <c r="S26" s="91">
        <f t="shared" si="10"/>
        <v>0</v>
      </c>
      <c r="T26" s="91">
        <f t="shared" si="10"/>
        <v>0</v>
      </c>
      <c r="U26" s="91">
        <f t="shared" si="10"/>
        <v>0</v>
      </c>
      <c r="V26" s="91">
        <f t="shared" si="10"/>
        <v>0</v>
      </c>
      <c r="W26" s="91">
        <f t="shared" si="10"/>
        <v>0</v>
      </c>
      <c r="X26" s="91">
        <f t="shared" si="10"/>
        <v>0</v>
      </c>
      <c r="Y26" s="91">
        <f t="shared" si="10"/>
        <v>0</v>
      </c>
      <c r="Z26" s="91">
        <f t="shared" si="10"/>
        <v>0</v>
      </c>
      <c r="AA26" s="91">
        <f t="shared" si="10"/>
        <v>0</v>
      </c>
      <c r="AB26" s="91">
        <f t="shared" si="10"/>
        <v>0</v>
      </c>
      <c r="AC26" s="91">
        <f t="shared" si="10"/>
        <v>0</v>
      </c>
      <c r="AD26" s="91">
        <f t="shared" si="10"/>
        <v>0</v>
      </c>
      <c r="AE26" s="91">
        <f t="shared" si="10"/>
        <v>0</v>
      </c>
      <c r="AF26" s="91">
        <f t="shared" si="10"/>
        <v>0</v>
      </c>
      <c r="AG26" s="91">
        <f t="shared" si="10"/>
        <v>0</v>
      </c>
      <c r="AH26" s="91">
        <f t="shared" si="10"/>
        <v>0</v>
      </c>
      <c r="AI26" s="91">
        <f t="shared" si="10"/>
        <v>0</v>
      </c>
      <c r="AJ26" s="91">
        <f t="shared" si="10"/>
        <v>0</v>
      </c>
      <c r="AK26" s="91">
        <f t="shared" si="10"/>
        <v>0</v>
      </c>
      <c r="AL26" s="91">
        <f t="shared" si="10"/>
        <v>0</v>
      </c>
      <c r="AM26" s="91">
        <f t="shared" si="10"/>
        <v>0</v>
      </c>
      <c r="AN26" s="91">
        <f t="shared" si="10"/>
        <v>0</v>
      </c>
      <c r="AO26" s="91">
        <f t="shared" si="10"/>
        <v>0</v>
      </c>
      <c r="AP26" s="91">
        <f t="shared" si="10"/>
        <v>0</v>
      </c>
      <c r="AQ26" s="91">
        <f t="shared" si="10"/>
        <v>0</v>
      </c>
      <c r="AR26" s="91">
        <f t="shared" si="10"/>
        <v>0</v>
      </c>
      <c r="AS26" s="91">
        <f t="shared" si="10"/>
        <v>0</v>
      </c>
      <c r="AT26" s="91">
        <f t="shared" si="10"/>
        <v>0</v>
      </c>
      <c r="AU26" s="91">
        <f t="shared" si="10"/>
        <v>0</v>
      </c>
      <c r="AV26" s="91">
        <f t="shared" si="10"/>
        <v>0</v>
      </c>
      <c r="AW26" s="91">
        <f t="shared" si="10"/>
        <v>0</v>
      </c>
      <c r="AX26" s="91">
        <f t="shared" si="10"/>
        <v>0</v>
      </c>
      <c r="AY26" s="91">
        <f t="shared" si="10"/>
        <v>0</v>
      </c>
      <c r="AZ26" s="91">
        <f t="shared" si="10"/>
        <v>0</v>
      </c>
      <c r="BA26" s="91">
        <f t="shared" si="10"/>
        <v>0</v>
      </c>
      <c r="BB26" s="91">
        <f t="shared" si="10"/>
        <v>0</v>
      </c>
      <c r="BC26" s="91">
        <f t="shared" si="10"/>
        <v>0</v>
      </c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</row>
    <row r="27" spans="1:127" ht="15.75" customHeight="1" x14ac:dyDescent="0.25">
      <c r="A27" s="275" t="s">
        <v>344</v>
      </c>
      <c r="B27" s="266"/>
      <c r="C27" s="266"/>
      <c r="D27" s="266"/>
      <c r="E27" s="266"/>
      <c r="F27" s="267"/>
      <c r="G27" s="94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</row>
    <row r="28" spans="1:127" ht="15.75" customHeight="1" x14ac:dyDescent="0.25">
      <c r="A28" s="84">
        <v>1</v>
      </c>
      <c r="B28" s="85" t="s">
        <v>345</v>
      </c>
      <c r="C28" s="86">
        <v>1</v>
      </c>
      <c r="D28" s="92" t="s">
        <v>328</v>
      </c>
      <c r="E28" s="95">
        <v>1000000</v>
      </c>
      <c r="F28" s="85">
        <f>E28*C28</f>
        <v>1000000</v>
      </c>
      <c r="G28" s="87">
        <f t="shared" ref="G28:G30" si="11">SUM(H28:DW28)</f>
        <v>1000000</v>
      </c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>
        <v>500000</v>
      </c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>
        <v>500000</v>
      </c>
      <c r="AF28" s="64"/>
      <c r="AG28" s="64"/>
      <c r="AH28" s="64"/>
      <c r="AI28" s="64"/>
      <c r="AJ28" s="85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85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</row>
    <row r="29" spans="1:127" ht="15.75" customHeight="1" x14ac:dyDescent="0.25">
      <c r="A29" s="84">
        <v>2</v>
      </c>
      <c r="B29" s="85" t="s">
        <v>346</v>
      </c>
      <c r="C29" s="86">
        <v>1</v>
      </c>
      <c r="D29" s="86">
        <v>0</v>
      </c>
      <c r="E29" s="87">
        <f>(F11-60000000)*0</f>
        <v>0</v>
      </c>
      <c r="F29" s="85">
        <f t="shared" ref="F29:F30" si="12">C29*E29</f>
        <v>0</v>
      </c>
      <c r="G29" s="87">
        <f t="shared" si="11"/>
        <v>0</v>
      </c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</row>
    <row r="30" spans="1:127" ht="15.75" customHeight="1" x14ac:dyDescent="0.25">
      <c r="A30" s="84">
        <v>3</v>
      </c>
      <c r="B30" s="85" t="s">
        <v>347</v>
      </c>
      <c r="C30" s="86">
        <v>0</v>
      </c>
      <c r="D30" s="86">
        <v>0</v>
      </c>
      <c r="E30" s="87">
        <v>0</v>
      </c>
      <c r="F30" s="85">
        <f t="shared" si="12"/>
        <v>0</v>
      </c>
      <c r="G30" s="87">
        <f t="shared" si="11"/>
        <v>0</v>
      </c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</row>
    <row r="31" spans="1:127" ht="15.75" customHeight="1" x14ac:dyDescent="0.25">
      <c r="A31" s="276" t="s">
        <v>348</v>
      </c>
      <c r="B31" s="266"/>
      <c r="C31" s="266"/>
      <c r="D31" s="266"/>
      <c r="E31" s="267"/>
      <c r="F31" s="89">
        <f t="shared" ref="F31:BC31" si="13">SUM(F28:F30)</f>
        <v>1000000</v>
      </c>
      <c r="G31" s="96">
        <f t="shared" si="13"/>
        <v>1000000</v>
      </c>
      <c r="H31" s="91">
        <f t="shared" si="13"/>
        <v>0</v>
      </c>
      <c r="I31" s="91">
        <f t="shared" si="13"/>
        <v>0</v>
      </c>
      <c r="J31" s="91">
        <f t="shared" si="13"/>
        <v>0</v>
      </c>
      <c r="K31" s="91">
        <f t="shared" si="13"/>
        <v>0</v>
      </c>
      <c r="L31" s="91">
        <f t="shared" si="13"/>
        <v>0</v>
      </c>
      <c r="M31" s="91">
        <f t="shared" si="13"/>
        <v>0</v>
      </c>
      <c r="N31" s="91">
        <f t="shared" si="13"/>
        <v>0</v>
      </c>
      <c r="O31" s="91">
        <f t="shared" si="13"/>
        <v>0</v>
      </c>
      <c r="P31" s="91">
        <f t="shared" si="13"/>
        <v>0</v>
      </c>
      <c r="Q31" s="91">
        <f t="shared" si="13"/>
        <v>0</v>
      </c>
      <c r="R31" s="91">
        <f t="shared" si="13"/>
        <v>0</v>
      </c>
      <c r="S31" s="91">
        <f t="shared" si="13"/>
        <v>500000</v>
      </c>
      <c r="T31" s="91">
        <f t="shared" si="13"/>
        <v>0</v>
      </c>
      <c r="U31" s="91">
        <f t="shared" si="13"/>
        <v>0</v>
      </c>
      <c r="V31" s="91">
        <f t="shared" si="13"/>
        <v>0</v>
      </c>
      <c r="W31" s="91">
        <f t="shared" si="13"/>
        <v>0</v>
      </c>
      <c r="X31" s="91">
        <f t="shared" si="13"/>
        <v>0</v>
      </c>
      <c r="Y31" s="91">
        <f t="shared" si="13"/>
        <v>0</v>
      </c>
      <c r="Z31" s="91">
        <f t="shared" si="13"/>
        <v>0</v>
      </c>
      <c r="AA31" s="91">
        <f t="shared" si="13"/>
        <v>0</v>
      </c>
      <c r="AB31" s="91">
        <f t="shared" si="13"/>
        <v>0</v>
      </c>
      <c r="AC31" s="91">
        <f t="shared" si="13"/>
        <v>0</v>
      </c>
      <c r="AD31" s="91">
        <f t="shared" si="13"/>
        <v>0</v>
      </c>
      <c r="AE31" s="91">
        <f t="shared" si="13"/>
        <v>500000</v>
      </c>
      <c r="AF31" s="91">
        <f t="shared" si="13"/>
        <v>0</v>
      </c>
      <c r="AG31" s="91">
        <f t="shared" si="13"/>
        <v>0</v>
      </c>
      <c r="AH31" s="91">
        <f t="shared" si="13"/>
        <v>0</v>
      </c>
      <c r="AI31" s="91">
        <f t="shared" si="13"/>
        <v>0</v>
      </c>
      <c r="AJ31" s="91">
        <f t="shared" si="13"/>
        <v>0</v>
      </c>
      <c r="AK31" s="91">
        <f t="shared" si="13"/>
        <v>0</v>
      </c>
      <c r="AL31" s="91">
        <f t="shared" si="13"/>
        <v>0</v>
      </c>
      <c r="AM31" s="91">
        <f t="shared" si="13"/>
        <v>0</v>
      </c>
      <c r="AN31" s="91">
        <f t="shared" si="13"/>
        <v>0</v>
      </c>
      <c r="AO31" s="91">
        <f t="shared" si="13"/>
        <v>0</v>
      </c>
      <c r="AP31" s="91">
        <f t="shared" si="13"/>
        <v>0</v>
      </c>
      <c r="AQ31" s="91">
        <f t="shared" si="13"/>
        <v>0</v>
      </c>
      <c r="AR31" s="91">
        <f t="shared" si="13"/>
        <v>0</v>
      </c>
      <c r="AS31" s="91">
        <f t="shared" si="13"/>
        <v>0</v>
      </c>
      <c r="AT31" s="91">
        <f t="shared" si="13"/>
        <v>0</v>
      </c>
      <c r="AU31" s="91">
        <f t="shared" si="13"/>
        <v>0</v>
      </c>
      <c r="AV31" s="91">
        <f t="shared" si="13"/>
        <v>0</v>
      </c>
      <c r="AW31" s="91">
        <f t="shared" si="13"/>
        <v>0</v>
      </c>
      <c r="AX31" s="91">
        <f t="shared" si="13"/>
        <v>0</v>
      </c>
      <c r="AY31" s="91">
        <f t="shared" si="13"/>
        <v>0</v>
      </c>
      <c r="AZ31" s="91">
        <f t="shared" si="13"/>
        <v>0</v>
      </c>
      <c r="BA31" s="91">
        <f t="shared" si="13"/>
        <v>0</v>
      </c>
      <c r="BB31" s="91">
        <f t="shared" si="13"/>
        <v>0</v>
      </c>
      <c r="BC31" s="91">
        <f t="shared" si="13"/>
        <v>0</v>
      </c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</row>
    <row r="32" spans="1:127" ht="15.75" customHeight="1" x14ac:dyDescent="0.25">
      <c r="A32" s="276" t="s">
        <v>349</v>
      </c>
      <c r="B32" s="266"/>
      <c r="C32" s="266"/>
      <c r="D32" s="266"/>
      <c r="E32" s="267"/>
      <c r="F32" s="97">
        <f t="shared" ref="F32:G32" si="14">F13+F22+F26+F31</f>
        <v>1313740000</v>
      </c>
      <c r="G32" s="98">
        <f t="shared" si="14"/>
        <v>1313740000</v>
      </c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</row>
    <row r="33" spans="1:127" ht="15.75" customHeight="1" x14ac:dyDescent="0.25">
      <c r="A33" s="284" t="s">
        <v>350</v>
      </c>
      <c r="B33" s="282"/>
      <c r="C33" s="282"/>
      <c r="D33" s="283"/>
      <c r="E33" s="100" t="s">
        <v>2</v>
      </c>
      <c r="F33" s="101" t="e">
        <f t="shared" ref="F33:G33" si="15">F32/F7</f>
        <v>#REF!</v>
      </c>
      <c r="G33" s="102" t="e">
        <f t="shared" si="15"/>
        <v>#REF!</v>
      </c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</row>
    <row r="34" spans="1:127" ht="15.75" customHeight="1" x14ac:dyDescent="0.25">
      <c r="A34" s="70"/>
      <c r="B34" s="69"/>
      <c r="C34" s="103"/>
      <c r="D34" s="104"/>
      <c r="E34" s="69"/>
      <c r="F34" s="69"/>
      <c r="G34" s="6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127" ht="15.75" customHeight="1" x14ac:dyDescent="0.3">
      <c r="A35" s="105" t="s">
        <v>351</v>
      </c>
      <c r="B35" s="72" t="s">
        <v>9</v>
      </c>
      <c r="C35" s="106"/>
      <c r="D35" s="104"/>
      <c r="E35" s="69"/>
      <c r="F35" s="69"/>
      <c r="G35" s="6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</row>
    <row r="36" spans="1:127" ht="15.75" customHeight="1" x14ac:dyDescent="0.25">
      <c r="A36" s="77" t="s">
        <v>21</v>
      </c>
      <c r="B36" s="77" t="s">
        <v>320</v>
      </c>
      <c r="C36" s="77" t="s">
        <v>321</v>
      </c>
      <c r="D36" s="77" t="s">
        <v>322</v>
      </c>
      <c r="E36" s="77" t="s">
        <v>323</v>
      </c>
      <c r="F36" s="77" t="s">
        <v>352</v>
      </c>
      <c r="G36" s="270" t="s">
        <v>353</v>
      </c>
      <c r="H36" s="107">
        <v>1</v>
      </c>
      <c r="I36" s="79">
        <f t="shared" ref="I36:DW36" si="16">H36+1</f>
        <v>2</v>
      </c>
      <c r="J36" s="79">
        <f t="shared" si="16"/>
        <v>3</v>
      </c>
      <c r="K36" s="79">
        <f t="shared" si="16"/>
        <v>4</v>
      </c>
      <c r="L36" s="79">
        <f t="shared" si="16"/>
        <v>5</v>
      </c>
      <c r="M36" s="79">
        <f t="shared" si="16"/>
        <v>6</v>
      </c>
      <c r="N36" s="79">
        <f t="shared" si="16"/>
        <v>7</v>
      </c>
      <c r="O36" s="79">
        <f t="shared" si="16"/>
        <v>8</v>
      </c>
      <c r="P36" s="79">
        <f t="shared" si="16"/>
        <v>9</v>
      </c>
      <c r="Q36" s="79">
        <f t="shared" si="16"/>
        <v>10</v>
      </c>
      <c r="R36" s="79">
        <f t="shared" si="16"/>
        <v>11</v>
      </c>
      <c r="S36" s="79">
        <f t="shared" si="16"/>
        <v>12</v>
      </c>
      <c r="T36" s="79">
        <f t="shared" si="16"/>
        <v>13</v>
      </c>
      <c r="U36" s="79">
        <f t="shared" si="16"/>
        <v>14</v>
      </c>
      <c r="V36" s="79">
        <f t="shared" si="16"/>
        <v>15</v>
      </c>
      <c r="W36" s="79">
        <f t="shared" si="16"/>
        <v>16</v>
      </c>
      <c r="X36" s="79">
        <f t="shared" si="16"/>
        <v>17</v>
      </c>
      <c r="Y36" s="79">
        <f t="shared" si="16"/>
        <v>18</v>
      </c>
      <c r="Z36" s="79">
        <f t="shared" si="16"/>
        <v>19</v>
      </c>
      <c r="AA36" s="79">
        <f t="shared" si="16"/>
        <v>20</v>
      </c>
      <c r="AB36" s="79">
        <f t="shared" si="16"/>
        <v>21</v>
      </c>
      <c r="AC36" s="79">
        <f t="shared" si="16"/>
        <v>22</v>
      </c>
      <c r="AD36" s="79">
        <f t="shared" si="16"/>
        <v>23</v>
      </c>
      <c r="AE36" s="79">
        <f t="shared" si="16"/>
        <v>24</v>
      </c>
      <c r="AF36" s="79">
        <f t="shared" si="16"/>
        <v>25</v>
      </c>
      <c r="AG36" s="79">
        <f t="shared" si="16"/>
        <v>26</v>
      </c>
      <c r="AH36" s="79">
        <f t="shared" si="16"/>
        <v>27</v>
      </c>
      <c r="AI36" s="79">
        <f t="shared" si="16"/>
        <v>28</v>
      </c>
      <c r="AJ36" s="79">
        <f t="shared" si="16"/>
        <v>29</v>
      </c>
      <c r="AK36" s="79">
        <f t="shared" si="16"/>
        <v>30</v>
      </c>
      <c r="AL36" s="79">
        <f t="shared" si="16"/>
        <v>31</v>
      </c>
      <c r="AM36" s="79">
        <f t="shared" si="16"/>
        <v>32</v>
      </c>
      <c r="AN36" s="79">
        <f t="shared" si="16"/>
        <v>33</v>
      </c>
      <c r="AO36" s="79">
        <f t="shared" si="16"/>
        <v>34</v>
      </c>
      <c r="AP36" s="79">
        <f t="shared" si="16"/>
        <v>35</v>
      </c>
      <c r="AQ36" s="79">
        <f t="shared" si="16"/>
        <v>36</v>
      </c>
      <c r="AR36" s="79">
        <f t="shared" si="16"/>
        <v>37</v>
      </c>
      <c r="AS36" s="79">
        <f t="shared" si="16"/>
        <v>38</v>
      </c>
      <c r="AT36" s="79">
        <f t="shared" si="16"/>
        <v>39</v>
      </c>
      <c r="AU36" s="79">
        <f t="shared" si="16"/>
        <v>40</v>
      </c>
      <c r="AV36" s="79">
        <f t="shared" si="16"/>
        <v>41</v>
      </c>
      <c r="AW36" s="79">
        <f t="shared" si="16"/>
        <v>42</v>
      </c>
      <c r="AX36" s="79">
        <f t="shared" si="16"/>
        <v>43</v>
      </c>
      <c r="AY36" s="79">
        <f t="shared" si="16"/>
        <v>44</v>
      </c>
      <c r="AZ36" s="79">
        <f t="shared" si="16"/>
        <v>45</v>
      </c>
      <c r="BA36" s="79">
        <f t="shared" si="16"/>
        <v>46</v>
      </c>
      <c r="BB36" s="79">
        <f t="shared" si="16"/>
        <v>47</v>
      </c>
      <c r="BC36" s="79">
        <f t="shared" si="16"/>
        <v>48</v>
      </c>
      <c r="BD36" s="79">
        <f t="shared" si="16"/>
        <v>49</v>
      </c>
      <c r="BE36" s="79">
        <f t="shared" si="16"/>
        <v>50</v>
      </c>
      <c r="BF36" s="79">
        <f t="shared" si="16"/>
        <v>51</v>
      </c>
      <c r="BG36" s="79">
        <f t="shared" si="16"/>
        <v>52</v>
      </c>
      <c r="BH36" s="79">
        <f t="shared" si="16"/>
        <v>53</v>
      </c>
      <c r="BI36" s="79">
        <f t="shared" si="16"/>
        <v>54</v>
      </c>
      <c r="BJ36" s="79">
        <f t="shared" si="16"/>
        <v>55</v>
      </c>
      <c r="BK36" s="79">
        <f t="shared" si="16"/>
        <v>56</v>
      </c>
      <c r="BL36" s="79">
        <f t="shared" si="16"/>
        <v>57</v>
      </c>
      <c r="BM36" s="79">
        <f t="shared" si="16"/>
        <v>58</v>
      </c>
      <c r="BN36" s="79">
        <f t="shared" si="16"/>
        <v>59</v>
      </c>
      <c r="BO36" s="79">
        <f t="shared" si="16"/>
        <v>60</v>
      </c>
      <c r="BP36" s="79">
        <f t="shared" si="16"/>
        <v>61</v>
      </c>
      <c r="BQ36" s="79">
        <f t="shared" si="16"/>
        <v>62</v>
      </c>
      <c r="BR36" s="79">
        <f t="shared" si="16"/>
        <v>63</v>
      </c>
      <c r="BS36" s="79">
        <f t="shared" si="16"/>
        <v>64</v>
      </c>
      <c r="BT36" s="79">
        <f t="shared" si="16"/>
        <v>65</v>
      </c>
      <c r="BU36" s="79">
        <f t="shared" si="16"/>
        <v>66</v>
      </c>
      <c r="BV36" s="79">
        <f t="shared" si="16"/>
        <v>67</v>
      </c>
      <c r="BW36" s="79">
        <f t="shared" si="16"/>
        <v>68</v>
      </c>
      <c r="BX36" s="79">
        <f t="shared" si="16"/>
        <v>69</v>
      </c>
      <c r="BY36" s="79">
        <f t="shared" si="16"/>
        <v>70</v>
      </c>
      <c r="BZ36" s="79">
        <f t="shared" si="16"/>
        <v>71</v>
      </c>
      <c r="CA36" s="79">
        <f t="shared" si="16"/>
        <v>72</v>
      </c>
      <c r="CB36" s="79">
        <f t="shared" si="16"/>
        <v>73</v>
      </c>
      <c r="CC36" s="79">
        <f t="shared" si="16"/>
        <v>74</v>
      </c>
      <c r="CD36" s="79">
        <f t="shared" si="16"/>
        <v>75</v>
      </c>
      <c r="CE36" s="79">
        <f t="shared" si="16"/>
        <v>76</v>
      </c>
      <c r="CF36" s="79">
        <f t="shared" si="16"/>
        <v>77</v>
      </c>
      <c r="CG36" s="79">
        <f t="shared" si="16"/>
        <v>78</v>
      </c>
      <c r="CH36" s="79">
        <f t="shared" si="16"/>
        <v>79</v>
      </c>
      <c r="CI36" s="79">
        <f t="shared" si="16"/>
        <v>80</v>
      </c>
      <c r="CJ36" s="79">
        <f t="shared" si="16"/>
        <v>81</v>
      </c>
      <c r="CK36" s="79">
        <f t="shared" si="16"/>
        <v>82</v>
      </c>
      <c r="CL36" s="79">
        <f t="shared" si="16"/>
        <v>83</v>
      </c>
      <c r="CM36" s="79">
        <f t="shared" si="16"/>
        <v>84</v>
      </c>
      <c r="CN36" s="79">
        <f t="shared" si="16"/>
        <v>85</v>
      </c>
      <c r="CO36" s="79">
        <f t="shared" si="16"/>
        <v>86</v>
      </c>
      <c r="CP36" s="79">
        <f t="shared" si="16"/>
        <v>87</v>
      </c>
      <c r="CQ36" s="79">
        <f t="shared" si="16"/>
        <v>88</v>
      </c>
      <c r="CR36" s="79">
        <f t="shared" si="16"/>
        <v>89</v>
      </c>
      <c r="CS36" s="79">
        <f t="shared" si="16"/>
        <v>90</v>
      </c>
      <c r="CT36" s="79">
        <f t="shared" si="16"/>
        <v>91</v>
      </c>
      <c r="CU36" s="79">
        <f t="shared" si="16"/>
        <v>92</v>
      </c>
      <c r="CV36" s="79">
        <f t="shared" si="16"/>
        <v>93</v>
      </c>
      <c r="CW36" s="79">
        <f t="shared" si="16"/>
        <v>94</v>
      </c>
      <c r="CX36" s="79">
        <f t="shared" si="16"/>
        <v>95</v>
      </c>
      <c r="CY36" s="79">
        <f t="shared" si="16"/>
        <v>96</v>
      </c>
      <c r="CZ36" s="79">
        <f t="shared" si="16"/>
        <v>97</v>
      </c>
      <c r="DA36" s="79">
        <f t="shared" si="16"/>
        <v>98</v>
      </c>
      <c r="DB36" s="79">
        <f t="shared" si="16"/>
        <v>99</v>
      </c>
      <c r="DC36" s="79">
        <f t="shared" si="16"/>
        <v>100</v>
      </c>
      <c r="DD36" s="79">
        <f t="shared" si="16"/>
        <v>101</v>
      </c>
      <c r="DE36" s="79">
        <f t="shared" si="16"/>
        <v>102</v>
      </c>
      <c r="DF36" s="79">
        <f t="shared" si="16"/>
        <v>103</v>
      </c>
      <c r="DG36" s="79">
        <f t="shared" si="16"/>
        <v>104</v>
      </c>
      <c r="DH36" s="79">
        <f t="shared" si="16"/>
        <v>105</v>
      </c>
      <c r="DI36" s="79">
        <f t="shared" si="16"/>
        <v>106</v>
      </c>
      <c r="DJ36" s="79">
        <f t="shared" si="16"/>
        <v>107</v>
      </c>
      <c r="DK36" s="79">
        <f t="shared" si="16"/>
        <v>108</v>
      </c>
      <c r="DL36" s="79">
        <f t="shared" si="16"/>
        <v>109</v>
      </c>
      <c r="DM36" s="79">
        <f t="shared" si="16"/>
        <v>110</v>
      </c>
      <c r="DN36" s="79">
        <f t="shared" si="16"/>
        <v>111</v>
      </c>
      <c r="DO36" s="79">
        <f t="shared" si="16"/>
        <v>112</v>
      </c>
      <c r="DP36" s="79">
        <f t="shared" si="16"/>
        <v>113</v>
      </c>
      <c r="DQ36" s="79">
        <f t="shared" si="16"/>
        <v>114</v>
      </c>
      <c r="DR36" s="79">
        <f t="shared" si="16"/>
        <v>115</v>
      </c>
      <c r="DS36" s="79">
        <f t="shared" si="16"/>
        <v>116</v>
      </c>
      <c r="DT36" s="79">
        <f t="shared" si="16"/>
        <v>117</v>
      </c>
      <c r="DU36" s="79">
        <f t="shared" si="16"/>
        <v>118</v>
      </c>
      <c r="DV36" s="79">
        <f t="shared" si="16"/>
        <v>119</v>
      </c>
      <c r="DW36" s="79">
        <f t="shared" si="16"/>
        <v>120</v>
      </c>
    </row>
    <row r="37" spans="1:127" ht="15.75" customHeight="1" x14ac:dyDescent="0.25">
      <c r="A37" s="80"/>
      <c r="B37" s="80"/>
      <c r="C37" s="80"/>
      <c r="D37" s="80"/>
      <c r="E37" s="80"/>
      <c r="F37" s="80"/>
      <c r="G37" s="260"/>
      <c r="H37" s="81" t="s">
        <v>32</v>
      </c>
      <c r="I37" s="82" t="s">
        <v>33</v>
      </c>
      <c r="J37" s="82" t="s">
        <v>34</v>
      </c>
      <c r="K37" s="82" t="s">
        <v>35</v>
      </c>
      <c r="L37" s="82" t="s">
        <v>36</v>
      </c>
      <c r="M37" s="82" t="s">
        <v>37</v>
      </c>
      <c r="N37" s="82" t="s">
        <v>38</v>
      </c>
      <c r="O37" s="82" t="s">
        <v>39</v>
      </c>
      <c r="P37" s="82" t="s">
        <v>40</v>
      </c>
      <c r="Q37" s="82" t="s">
        <v>41</v>
      </c>
      <c r="R37" s="82" t="s">
        <v>42</v>
      </c>
      <c r="S37" s="82" t="s">
        <v>43</v>
      </c>
      <c r="T37" s="82" t="s">
        <v>44</v>
      </c>
      <c r="U37" s="82" t="s">
        <v>45</v>
      </c>
      <c r="V37" s="82" t="s">
        <v>46</v>
      </c>
      <c r="W37" s="82" t="s">
        <v>47</v>
      </c>
      <c r="X37" s="82" t="s">
        <v>48</v>
      </c>
      <c r="Y37" s="82" t="s">
        <v>49</v>
      </c>
      <c r="Z37" s="82" t="s">
        <v>50</v>
      </c>
      <c r="AA37" s="82" t="s">
        <v>51</v>
      </c>
      <c r="AB37" s="82" t="s">
        <v>52</v>
      </c>
      <c r="AC37" s="82" t="s">
        <v>53</v>
      </c>
      <c r="AD37" s="82" t="s">
        <v>54</v>
      </c>
      <c r="AE37" s="82" t="s">
        <v>55</v>
      </c>
      <c r="AF37" s="82" t="s">
        <v>56</v>
      </c>
      <c r="AG37" s="82" t="s">
        <v>57</v>
      </c>
      <c r="AH37" s="82" t="s">
        <v>58</v>
      </c>
      <c r="AI37" s="82" t="s">
        <v>59</v>
      </c>
      <c r="AJ37" s="82" t="s">
        <v>60</v>
      </c>
      <c r="AK37" s="82" t="s">
        <v>61</v>
      </c>
      <c r="AL37" s="82" t="s">
        <v>62</v>
      </c>
      <c r="AM37" s="82" t="s">
        <v>63</v>
      </c>
      <c r="AN37" s="82" t="s">
        <v>64</v>
      </c>
      <c r="AO37" s="82" t="s">
        <v>65</v>
      </c>
      <c r="AP37" s="82" t="s">
        <v>66</v>
      </c>
      <c r="AQ37" s="82" t="s">
        <v>67</v>
      </c>
      <c r="AR37" s="82" t="s">
        <v>68</v>
      </c>
      <c r="AS37" s="82" t="s">
        <v>69</v>
      </c>
      <c r="AT37" s="82" t="s">
        <v>70</v>
      </c>
      <c r="AU37" s="82" t="s">
        <v>71</v>
      </c>
      <c r="AV37" s="82" t="s">
        <v>72</v>
      </c>
      <c r="AW37" s="82" t="s">
        <v>73</v>
      </c>
      <c r="AX37" s="82" t="s">
        <v>74</v>
      </c>
      <c r="AY37" s="82" t="s">
        <v>75</v>
      </c>
      <c r="AZ37" s="82" t="s">
        <v>76</v>
      </c>
      <c r="BA37" s="82" t="s">
        <v>77</v>
      </c>
      <c r="BB37" s="82" t="s">
        <v>78</v>
      </c>
      <c r="BC37" s="82" t="s">
        <v>79</v>
      </c>
      <c r="BD37" s="82" t="s">
        <v>80</v>
      </c>
      <c r="BE37" s="82" t="s">
        <v>81</v>
      </c>
      <c r="BF37" s="82" t="s">
        <v>82</v>
      </c>
      <c r="BG37" s="82" t="s">
        <v>83</v>
      </c>
      <c r="BH37" s="82" t="s">
        <v>84</v>
      </c>
      <c r="BI37" s="82" t="s">
        <v>85</v>
      </c>
      <c r="BJ37" s="82" t="s">
        <v>86</v>
      </c>
      <c r="BK37" s="82" t="s">
        <v>87</v>
      </c>
      <c r="BL37" s="82" t="s">
        <v>88</v>
      </c>
      <c r="BM37" s="82" t="s">
        <v>89</v>
      </c>
      <c r="BN37" s="82" t="s">
        <v>90</v>
      </c>
      <c r="BO37" s="82" t="s">
        <v>91</v>
      </c>
      <c r="BP37" s="82" t="s">
        <v>92</v>
      </c>
      <c r="BQ37" s="82" t="s">
        <v>93</v>
      </c>
      <c r="BR37" s="82" t="s">
        <v>94</v>
      </c>
      <c r="BS37" s="82" t="s">
        <v>95</v>
      </c>
      <c r="BT37" s="82" t="s">
        <v>96</v>
      </c>
      <c r="BU37" s="82" t="s">
        <v>97</v>
      </c>
      <c r="BV37" s="82" t="s">
        <v>98</v>
      </c>
      <c r="BW37" s="82" t="s">
        <v>99</v>
      </c>
      <c r="BX37" s="82" t="s">
        <v>100</v>
      </c>
      <c r="BY37" s="82" t="s">
        <v>101</v>
      </c>
      <c r="BZ37" s="82" t="s">
        <v>102</v>
      </c>
      <c r="CA37" s="82" t="s">
        <v>103</v>
      </c>
      <c r="CB37" s="82" t="s">
        <v>104</v>
      </c>
      <c r="CC37" s="82" t="s">
        <v>105</v>
      </c>
      <c r="CD37" s="82" t="s">
        <v>106</v>
      </c>
      <c r="CE37" s="82" t="s">
        <v>107</v>
      </c>
      <c r="CF37" s="82" t="s">
        <v>108</v>
      </c>
      <c r="CG37" s="82" t="s">
        <v>109</v>
      </c>
      <c r="CH37" s="82" t="s">
        <v>110</v>
      </c>
      <c r="CI37" s="82" t="s">
        <v>111</v>
      </c>
      <c r="CJ37" s="82" t="s">
        <v>112</v>
      </c>
      <c r="CK37" s="82" t="s">
        <v>113</v>
      </c>
      <c r="CL37" s="82" t="s">
        <v>114</v>
      </c>
      <c r="CM37" s="82" t="s">
        <v>115</v>
      </c>
      <c r="CN37" s="82" t="s">
        <v>116</v>
      </c>
      <c r="CO37" s="82" t="s">
        <v>117</v>
      </c>
      <c r="CP37" s="82" t="s">
        <v>118</v>
      </c>
      <c r="CQ37" s="82" t="s">
        <v>119</v>
      </c>
      <c r="CR37" s="82" t="s">
        <v>120</v>
      </c>
      <c r="CS37" s="82" t="s">
        <v>121</v>
      </c>
      <c r="CT37" s="82" t="s">
        <v>122</v>
      </c>
      <c r="CU37" s="82" t="s">
        <v>123</v>
      </c>
      <c r="CV37" s="82" t="s">
        <v>124</v>
      </c>
      <c r="CW37" s="82" t="s">
        <v>125</v>
      </c>
      <c r="CX37" s="82" t="s">
        <v>126</v>
      </c>
      <c r="CY37" s="82" t="s">
        <v>127</v>
      </c>
      <c r="CZ37" s="82" t="s">
        <v>128</v>
      </c>
      <c r="DA37" s="82" t="s">
        <v>129</v>
      </c>
      <c r="DB37" s="82" t="s">
        <v>130</v>
      </c>
      <c r="DC37" s="82" t="s">
        <v>131</v>
      </c>
      <c r="DD37" s="82" t="s">
        <v>132</v>
      </c>
      <c r="DE37" s="82" t="s">
        <v>133</v>
      </c>
      <c r="DF37" s="82" t="s">
        <v>134</v>
      </c>
      <c r="DG37" s="82" t="s">
        <v>135</v>
      </c>
      <c r="DH37" s="82" t="s">
        <v>136</v>
      </c>
      <c r="DI37" s="82" t="s">
        <v>137</v>
      </c>
      <c r="DJ37" s="82" t="s">
        <v>138</v>
      </c>
      <c r="DK37" s="82" t="s">
        <v>139</v>
      </c>
      <c r="DL37" s="82" t="s">
        <v>140</v>
      </c>
      <c r="DM37" s="82" t="s">
        <v>141</v>
      </c>
      <c r="DN37" s="82" t="s">
        <v>142</v>
      </c>
      <c r="DO37" s="82" t="s">
        <v>143</v>
      </c>
      <c r="DP37" s="82" t="s">
        <v>144</v>
      </c>
      <c r="DQ37" s="82" t="s">
        <v>145</v>
      </c>
      <c r="DR37" s="82" t="s">
        <v>146</v>
      </c>
      <c r="DS37" s="82" t="s">
        <v>147</v>
      </c>
      <c r="DT37" s="82" t="s">
        <v>148</v>
      </c>
      <c r="DU37" s="82" t="s">
        <v>149</v>
      </c>
      <c r="DV37" s="82" t="s">
        <v>150</v>
      </c>
      <c r="DW37" s="82" t="s">
        <v>151</v>
      </c>
    </row>
    <row r="38" spans="1:127" ht="15.75" customHeight="1" x14ac:dyDescent="0.25">
      <c r="A38" s="84">
        <v>1</v>
      </c>
      <c r="B38" s="85" t="s">
        <v>354</v>
      </c>
      <c r="C38" s="92">
        <v>1</v>
      </c>
      <c r="D38" s="92" t="s">
        <v>328</v>
      </c>
      <c r="E38" s="85">
        <v>5000000</v>
      </c>
      <c r="F38" s="85">
        <f>C38*E38</f>
        <v>5000000</v>
      </c>
      <c r="G38" s="87">
        <f t="shared" ref="G38:G42" si="17">SUM(H38:DW38)</f>
        <v>5000000</v>
      </c>
      <c r="H38" s="88">
        <f>F38</f>
        <v>5000000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</row>
    <row r="39" spans="1:127" ht="15.75" customHeight="1" x14ac:dyDescent="0.25">
      <c r="A39" s="84">
        <v>2</v>
      </c>
      <c r="B39" s="85" t="s">
        <v>355</v>
      </c>
      <c r="C39" s="92">
        <v>1</v>
      </c>
      <c r="D39" s="92" t="s">
        <v>356</v>
      </c>
      <c r="E39" s="85">
        <v>500000</v>
      </c>
      <c r="F39" s="85">
        <f>E39*C39</f>
        <v>500000</v>
      </c>
      <c r="G39" s="87">
        <f t="shared" si="17"/>
        <v>500000</v>
      </c>
      <c r="H39" s="88"/>
      <c r="I39" s="88">
        <f>F39</f>
        <v>500000</v>
      </c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</row>
    <row r="40" spans="1:127" ht="15.75" customHeight="1" x14ac:dyDescent="0.25">
      <c r="A40" s="84">
        <v>3</v>
      </c>
      <c r="B40" s="85" t="s">
        <v>357</v>
      </c>
      <c r="C40" s="92">
        <v>0</v>
      </c>
      <c r="D40" s="92" t="s">
        <v>358</v>
      </c>
      <c r="E40" s="85">
        <v>1750000</v>
      </c>
      <c r="F40" s="85">
        <f>C40*E40</f>
        <v>0</v>
      </c>
      <c r="G40" s="87">
        <f t="shared" si="17"/>
        <v>0</v>
      </c>
      <c r="H40" s="88"/>
      <c r="I40" s="88"/>
      <c r="J40" s="88">
        <f>F40</f>
        <v>0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</row>
    <row r="41" spans="1:127" ht="15.75" customHeight="1" x14ac:dyDescent="0.25">
      <c r="A41" s="84">
        <v>4</v>
      </c>
      <c r="B41" s="85" t="s">
        <v>359</v>
      </c>
      <c r="C41" s="108">
        <v>0</v>
      </c>
      <c r="D41" s="92" t="s">
        <v>2</v>
      </c>
      <c r="E41" s="86">
        <f>C11</f>
        <v>2000</v>
      </c>
      <c r="F41" s="86">
        <f t="shared" ref="F41:F42" si="18">E41*C41</f>
        <v>0</v>
      </c>
      <c r="G41" s="87">
        <f t="shared" si="17"/>
        <v>0</v>
      </c>
      <c r="H41" s="88"/>
      <c r="I41" s="88"/>
      <c r="J41" s="88"/>
      <c r="K41" s="88">
        <f>F41</f>
        <v>0</v>
      </c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</row>
    <row r="42" spans="1:127" ht="15.75" customHeight="1" x14ac:dyDescent="0.25">
      <c r="A42" s="84">
        <v>5</v>
      </c>
      <c r="B42" s="85" t="s">
        <v>360</v>
      </c>
      <c r="C42" s="92">
        <v>1</v>
      </c>
      <c r="D42" s="92" t="s">
        <v>328</v>
      </c>
      <c r="E42" s="86">
        <v>10000000</v>
      </c>
      <c r="F42" s="85">
        <f t="shared" si="18"/>
        <v>10000000</v>
      </c>
      <c r="G42" s="87">
        <f t="shared" si="17"/>
        <v>10000000</v>
      </c>
      <c r="H42" s="88"/>
      <c r="I42" s="88"/>
      <c r="J42" s="88"/>
      <c r="K42" s="88"/>
      <c r="L42" s="88">
        <v>10000000</v>
      </c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</row>
    <row r="43" spans="1:127" ht="15.75" customHeight="1" x14ac:dyDescent="0.25">
      <c r="A43" s="276" t="s">
        <v>361</v>
      </c>
      <c r="B43" s="266"/>
      <c r="C43" s="266"/>
      <c r="D43" s="266"/>
      <c r="E43" s="267"/>
      <c r="F43" s="109">
        <f t="shared" ref="F43:BC43" si="19">SUM(F38:F42)</f>
        <v>15500000</v>
      </c>
      <c r="G43" s="110">
        <f t="shared" si="19"/>
        <v>15500000</v>
      </c>
      <c r="H43" s="91">
        <f t="shared" si="19"/>
        <v>5000000</v>
      </c>
      <c r="I43" s="91">
        <f t="shared" si="19"/>
        <v>500000</v>
      </c>
      <c r="J43" s="91">
        <f t="shared" si="19"/>
        <v>0</v>
      </c>
      <c r="K43" s="91">
        <f t="shared" si="19"/>
        <v>0</v>
      </c>
      <c r="L43" s="91">
        <f t="shared" si="19"/>
        <v>10000000</v>
      </c>
      <c r="M43" s="91">
        <f t="shared" si="19"/>
        <v>0</v>
      </c>
      <c r="N43" s="91">
        <f t="shared" si="19"/>
        <v>0</v>
      </c>
      <c r="O43" s="91">
        <f t="shared" si="19"/>
        <v>0</v>
      </c>
      <c r="P43" s="91">
        <f t="shared" si="19"/>
        <v>0</v>
      </c>
      <c r="Q43" s="91">
        <f t="shared" si="19"/>
        <v>0</v>
      </c>
      <c r="R43" s="91">
        <f t="shared" si="19"/>
        <v>0</v>
      </c>
      <c r="S43" s="91">
        <f t="shared" si="19"/>
        <v>0</v>
      </c>
      <c r="T43" s="91">
        <f t="shared" si="19"/>
        <v>0</v>
      </c>
      <c r="U43" s="91">
        <f t="shared" si="19"/>
        <v>0</v>
      </c>
      <c r="V43" s="91">
        <f t="shared" si="19"/>
        <v>0</v>
      </c>
      <c r="W43" s="91">
        <f t="shared" si="19"/>
        <v>0</v>
      </c>
      <c r="X43" s="91">
        <f t="shared" si="19"/>
        <v>0</v>
      </c>
      <c r="Y43" s="91">
        <f t="shared" si="19"/>
        <v>0</v>
      </c>
      <c r="Z43" s="91">
        <f t="shared" si="19"/>
        <v>0</v>
      </c>
      <c r="AA43" s="91">
        <f t="shared" si="19"/>
        <v>0</v>
      </c>
      <c r="AB43" s="91">
        <f t="shared" si="19"/>
        <v>0</v>
      </c>
      <c r="AC43" s="91">
        <f t="shared" si="19"/>
        <v>0</v>
      </c>
      <c r="AD43" s="91">
        <f t="shared" si="19"/>
        <v>0</v>
      </c>
      <c r="AE43" s="91">
        <f t="shared" si="19"/>
        <v>0</v>
      </c>
      <c r="AF43" s="91">
        <f t="shared" si="19"/>
        <v>0</v>
      </c>
      <c r="AG43" s="91">
        <f t="shared" si="19"/>
        <v>0</v>
      </c>
      <c r="AH43" s="91">
        <f t="shared" si="19"/>
        <v>0</v>
      </c>
      <c r="AI43" s="91">
        <f t="shared" si="19"/>
        <v>0</v>
      </c>
      <c r="AJ43" s="91">
        <f t="shared" si="19"/>
        <v>0</v>
      </c>
      <c r="AK43" s="91">
        <f t="shared" si="19"/>
        <v>0</v>
      </c>
      <c r="AL43" s="91">
        <f t="shared" si="19"/>
        <v>0</v>
      </c>
      <c r="AM43" s="91">
        <f t="shared" si="19"/>
        <v>0</v>
      </c>
      <c r="AN43" s="91">
        <f t="shared" si="19"/>
        <v>0</v>
      </c>
      <c r="AO43" s="91">
        <f t="shared" si="19"/>
        <v>0</v>
      </c>
      <c r="AP43" s="91">
        <f t="shared" si="19"/>
        <v>0</v>
      </c>
      <c r="AQ43" s="91">
        <f t="shared" si="19"/>
        <v>0</v>
      </c>
      <c r="AR43" s="91">
        <f t="shared" si="19"/>
        <v>0</v>
      </c>
      <c r="AS43" s="91">
        <f t="shared" si="19"/>
        <v>0</v>
      </c>
      <c r="AT43" s="91">
        <f t="shared" si="19"/>
        <v>0</v>
      </c>
      <c r="AU43" s="91">
        <f t="shared" si="19"/>
        <v>0</v>
      </c>
      <c r="AV43" s="91">
        <f t="shared" si="19"/>
        <v>0</v>
      </c>
      <c r="AW43" s="91">
        <f t="shared" si="19"/>
        <v>0</v>
      </c>
      <c r="AX43" s="91">
        <f t="shared" si="19"/>
        <v>0</v>
      </c>
      <c r="AY43" s="91">
        <f t="shared" si="19"/>
        <v>0</v>
      </c>
      <c r="AZ43" s="91">
        <f t="shared" si="19"/>
        <v>0</v>
      </c>
      <c r="BA43" s="91">
        <f t="shared" si="19"/>
        <v>0</v>
      </c>
      <c r="BB43" s="91">
        <f t="shared" si="19"/>
        <v>0</v>
      </c>
      <c r="BC43" s="91">
        <f t="shared" si="19"/>
        <v>0</v>
      </c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3"/>
      <c r="DS43" s="93"/>
      <c r="DT43" s="93"/>
      <c r="DU43" s="93"/>
      <c r="DV43" s="93"/>
      <c r="DW43" s="93"/>
    </row>
    <row r="44" spans="1:127" ht="15.75" customHeight="1" x14ac:dyDescent="0.25">
      <c r="A44" s="284" t="s">
        <v>362</v>
      </c>
      <c r="B44" s="282"/>
      <c r="C44" s="282"/>
      <c r="D44" s="283"/>
      <c r="E44" s="111" t="s">
        <v>2</v>
      </c>
      <c r="F44" s="112" t="e">
        <f t="shared" ref="F44:G44" si="20">F43/F7</f>
        <v>#REF!</v>
      </c>
      <c r="G44" s="113" t="e">
        <f t="shared" si="20"/>
        <v>#REF!</v>
      </c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</row>
    <row r="45" spans="1:127" ht="15.75" customHeight="1" x14ac:dyDescent="0.25">
      <c r="A45" s="70"/>
      <c r="B45" s="69"/>
      <c r="C45" s="103"/>
      <c r="D45" s="104"/>
      <c r="E45" s="69"/>
      <c r="F45" s="69"/>
      <c r="G45" s="6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</row>
    <row r="46" spans="1:127" ht="15.75" customHeight="1" x14ac:dyDescent="0.3">
      <c r="A46" s="105" t="s">
        <v>363</v>
      </c>
      <c r="B46" s="72" t="s">
        <v>10</v>
      </c>
      <c r="C46" s="103"/>
      <c r="D46" s="104"/>
      <c r="E46" s="69"/>
      <c r="F46" s="69"/>
      <c r="G46" s="6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</row>
    <row r="47" spans="1:127" ht="15.75" customHeight="1" x14ac:dyDescent="0.25">
      <c r="A47" s="77" t="s">
        <v>21</v>
      </c>
      <c r="B47" s="77" t="s">
        <v>320</v>
      </c>
      <c r="C47" s="77" t="s">
        <v>321</v>
      </c>
      <c r="D47" s="77" t="s">
        <v>322</v>
      </c>
      <c r="E47" s="77" t="s">
        <v>323</v>
      </c>
      <c r="F47" s="77" t="s">
        <v>352</v>
      </c>
      <c r="G47" s="270" t="s">
        <v>353</v>
      </c>
      <c r="H47" s="107">
        <v>1</v>
      </c>
      <c r="I47" s="79">
        <f t="shared" ref="I47:DW47" si="21">H47+1</f>
        <v>2</v>
      </c>
      <c r="J47" s="79">
        <f t="shared" si="21"/>
        <v>3</v>
      </c>
      <c r="K47" s="79">
        <f t="shared" si="21"/>
        <v>4</v>
      </c>
      <c r="L47" s="79">
        <f t="shared" si="21"/>
        <v>5</v>
      </c>
      <c r="M47" s="79">
        <f t="shared" si="21"/>
        <v>6</v>
      </c>
      <c r="N47" s="79">
        <f t="shared" si="21"/>
        <v>7</v>
      </c>
      <c r="O47" s="79">
        <f t="shared" si="21"/>
        <v>8</v>
      </c>
      <c r="P47" s="79">
        <f t="shared" si="21"/>
        <v>9</v>
      </c>
      <c r="Q47" s="79">
        <f t="shared" si="21"/>
        <v>10</v>
      </c>
      <c r="R47" s="79">
        <f t="shared" si="21"/>
        <v>11</v>
      </c>
      <c r="S47" s="79">
        <f t="shared" si="21"/>
        <v>12</v>
      </c>
      <c r="T47" s="79">
        <f t="shared" si="21"/>
        <v>13</v>
      </c>
      <c r="U47" s="79">
        <f t="shared" si="21"/>
        <v>14</v>
      </c>
      <c r="V47" s="79">
        <f t="shared" si="21"/>
        <v>15</v>
      </c>
      <c r="W47" s="79">
        <f t="shared" si="21"/>
        <v>16</v>
      </c>
      <c r="X47" s="79">
        <f t="shared" si="21"/>
        <v>17</v>
      </c>
      <c r="Y47" s="79">
        <f t="shared" si="21"/>
        <v>18</v>
      </c>
      <c r="Z47" s="79">
        <f t="shared" si="21"/>
        <v>19</v>
      </c>
      <c r="AA47" s="79">
        <f t="shared" si="21"/>
        <v>20</v>
      </c>
      <c r="AB47" s="79">
        <f t="shared" si="21"/>
        <v>21</v>
      </c>
      <c r="AC47" s="79">
        <f t="shared" si="21"/>
        <v>22</v>
      </c>
      <c r="AD47" s="79">
        <f t="shared" si="21"/>
        <v>23</v>
      </c>
      <c r="AE47" s="79">
        <f t="shared" si="21"/>
        <v>24</v>
      </c>
      <c r="AF47" s="79">
        <f t="shared" si="21"/>
        <v>25</v>
      </c>
      <c r="AG47" s="79">
        <f t="shared" si="21"/>
        <v>26</v>
      </c>
      <c r="AH47" s="79">
        <f t="shared" si="21"/>
        <v>27</v>
      </c>
      <c r="AI47" s="79">
        <f t="shared" si="21"/>
        <v>28</v>
      </c>
      <c r="AJ47" s="79">
        <f t="shared" si="21"/>
        <v>29</v>
      </c>
      <c r="AK47" s="79">
        <f t="shared" si="21"/>
        <v>30</v>
      </c>
      <c r="AL47" s="79">
        <f t="shared" si="21"/>
        <v>31</v>
      </c>
      <c r="AM47" s="79">
        <f t="shared" si="21"/>
        <v>32</v>
      </c>
      <c r="AN47" s="79">
        <f t="shared" si="21"/>
        <v>33</v>
      </c>
      <c r="AO47" s="79">
        <f t="shared" si="21"/>
        <v>34</v>
      </c>
      <c r="AP47" s="79">
        <f t="shared" si="21"/>
        <v>35</v>
      </c>
      <c r="AQ47" s="79">
        <f t="shared" si="21"/>
        <v>36</v>
      </c>
      <c r="AR47" s="79">
        <f t="shared" si="21"/>
        <v>37</v>
      </c>
      <c r="AS47" s="79">
        <f t="shared" si="21"/>
        <v>38</v>
      </c>
      <c r="AT47" s="79">
        <f t="shared" si="21"/>
        <v>39</v>
      </c>
      <c r="AU47" s="79">
        <f t="shared" si="21"/>
        <v>40</v>
      </c>
      <c r="AV47" s="79">
        <f t="shared" si="21"/>
        <v>41</v>
      </c>
      <c r="AW47" s="79">
        <f t="shared" si="21"/>
        <v>42</v>
      </c>
      <c r="AX47" s="79">
        <f t="shared" si="21"/>
        <v>43</v>
      </c>
      <c r="AY47" s="79">
        <f t="shared" si="21"/>
        <v>44</v>
      </c>
      <c r="AZ47" s="79">
        <f t="shared" si="21"/>
        <v>45</v>
      </c>
      <c r="BA47" s="79">
        <f t="shared" si="21"/>
        <v>46</v>
      </c>
      <c r="BB47" s="79">
        <f t="shared" si="21"/>
        <v>47</v>
      </c>
      <c r="BC47" s="79">
        <f t="shared" si="21"/>
        <v>48</v>
      </c>
      <c r="BD47" s="79">
        <f t="shared" si="21"/>
        <v>49</v>
      </c>
      <c r="BE47" s="79">
        <f t="shared" si="21"/>
        <v>50</v>
      </c>
      <c r="BF47" s="79">
        <f t="shared" si="21"/>
        <v>51</v>
      </c>
      <c r="BG47" s="79">
        <f t="shared" si="21"/>
        <v>52</v>
      </c>
      <c r="BH47" s="79">
        <f t="shared" si="21"/>
        <v>53</v>
      </c>
      <c r="BI47" s="79">
        <f t="shared" si="21"/>
        <v>54</v>
      </c>
      <c r="BJ47" s="79">
        <f t="shared" si="21"/>
        <v>55</v>
      </c>
      <c r="BK47" s="79">
        <f t="shared" si="21"/>
        <v>56</v>
      </c>
      <c r="BL47" s="79">
        <f t="shared" si="21"/>
        <v>57</v>
      </c>
      <c r="BM47" s="79">
        <f t="shared" si="21"/>
        <v>58</v>
      </c>
      <c r="BN47" s="79">
        <f t="shared" si="21"/>
        <v>59</v>
      </c>
      <c r="BO47" s="79">
        <f t="shared" si="21"/>
        <v>60</v>
      </c>
      <c r="BP47" s="79">
        <f t="shared" si="21"/>
        <v>61</v>
      </c>
      <c r="BQ47" s="79">
        <f t="shared" si="21"/>
        <v>62</v>
      </c>
      <c r="BR47" s="79">
        <f t="shared" si="21"/>
        <v>63</v>
      </c>
      <c r="BS47" s="79">
        <f t="shared" si="21"/>
        <v>64</v>
      </c>
      <c r="BT47" s="79">
        <f t="shared" si="21"/>
        <v>65</v>
      </c>
      <c r="BU47" s="79">
        <f t="shared" si="21"/>
        <v>66</v>
      </c>
      <c r="BV47" s="79">
        <f t="shared" si="21"/>
        <v>67</v>
      </c>
      <c r="BW47" s="79">
        <f t="shared" si="21"/>
        <v>68</v>
      </c>
      <c r="BX47" s="79">
        <f t="shared" si="21"/>
        <v>69</v>
      </c>
      <c r="BY47" s="79">
        <f t="shared" si="21"/>
        <v>70</v>
      </c>
      <c r="BZ47" s="79">
        <f t="shared" si="21"/>
        <v>71</v>
      </c>
      <c r="CA47" s="79">
        <f t="shared" si="21"/>
        <v>72</v>
      </c>
      <c r="CB47" s="79">
        <f t="shared" si="21"/>
        <v>73</v>
      </c>
      <c r="CC47" s="79">
        <f t="shared" si="21"/>
        <v>74</v>
      </c>
      <c r="CD47" s="79">
        <f t="shared" si="21"/>
        <v>75</v>
      </c>
      <c r="CE47" s="79">
        <f t="shared" si="21"/>
        <v>76</v>
      </c>
      <c r="CF47" s="79">
        <f t="shared" si="21"/>
        <v>77</v>
      </c>
      <c r="CG47" s="79">
        <f t="shared" si="21"/>
        <v>78</v>
      </c>
      <c r="CH47" s="79">
        <f t="shared" si="21"/>
        <v>79</v>
      </c>
      <c r="CI47" s="79">
        <f t="shared" si="21"/>
        <v>80</v>
      </c>
      <c r="CJ47" s="79">
        <f t="shared" si="21"/>
        <v>81</v>
      </c>
      <c r="CK47" s="79">
        <f t="shared" si="21"/>
        <v>82</v>
      </c>
      <c r="CL47" s="79">
        <f t="shared" si="21"/>
        <v>83</v>
      </c>
      <c r="CM47" s="79">
        <f t="shared" si="21"/>
        <v>84</v>
      </c>
      <c r="CN47" s="79">
        <f t="shared" si="21"/>
        <v>85</v>
      </c>
      <c r="CO47" s="79">
        <f t="shared" si="21"/>
        <v>86</v>
      </c>
      <c r="CP47" s="79">
        <f t="shared" si="21"/>
        <v>87</v>
      </c>
      <c r="CQ47" s="79">
        <f t="shared" si="21"/>
        <v>88</v>
      </c>
      <c r="CR47" s="79">
        <f t="shared" si="21"/>
        <v>89</v>
      </c>
      <c r="CS47" s="79">
        <f t="shared" si="21"/>
        <v>90</v>
      </c>
      <c r="CT47" s="79">
        <f t="shared" si="21"/>
        <v>91</v>
      </c>
      <c r="CU47" s="79">
        <f t="shared" si="21"/>
        <v>92</v>
      </c>
      <c r="CV47" s="79">
        <f t="shared" si="21"/>
        <v>93</v>
      </c>
      <c r="CW47" s="79">
        <f t="shared" si="21"/>
        <v>94</v>
      </c>
      <c r="CX47" s="79">
        <f t="shared" si="21"/>
        <v>95</v>
      </c>
      <c r="CY47" s="79">
        <f t="shared" si="21"/>
        <v>96</v>
      </c>
      <c r="CZ47" s="79">
        <f t="shared" si="21"/>
        <v>97</v>
      </c>
      <c r="DA47" s="79">
        <f t="shared" si="21"/>
        <v>98</v>
      </c>
      <c r="DB47" s="79">
        <f t="shared" si="21"/>
        <v>99</v>
      </c>
      <c r="DC47" s="79">
        <f t="shared" si="21"/>
        <v>100</v>
      </c>
      <c r="DD47" s="79">
        <f t="shared" si="21"/>
        <v>101</v>
      </c>
      <c r="DE47" s="79">
        <f t="shared" si="21"/>
        <v>102</v>
      </c>
      <c r="DF47" s="79">
        <f t="shared" si="21"/>
        <v>103</v>
      </c>
      <c r="DG47" s="79">
        <f t="shared" si="21"/>
        <v>104</v>
      </c>
      <c r="DH47" s="79">
        <f t="shared" si="21"/>
        <v>105</v>
      </c>
      <c r="DI47" s="79">
        <f t="shared" si="21"/>
        <v>106</v>
      </c>
      <c r="DJ47" s="79">
        <f t="shared" si="21"/>
        <v>107</v>
      </c>
      <c r="DK47" s="79">
        <f t="shared" si="21"/>
        <v>108</v>
      </c>
      <c r="DL47" s="79">
        <f t="shared" si="21"/>
        <v>109</v>
      </c>
      <c r="DM47" s="79">
        <f t="shared" si="21"/>
        <v>110</v>
      </c>
      <c r="DN47" s="79">
        <f t="shared" si="21"/>
        <v>111</v>
      </c>
      <c r="DO47" s="79">
        <f t="shared" si="21"/>
        <v>112</v>
      </c>
      <c r="DP47" s="79">
        <f t="shared" si="21"/>
        <v>113</v>
      </c>
      <c r="DQ47" s="79">
        <f t="shared" si="21"/>
        <v>114</v>
      </c>
      <c r="DR47" s="79">
        <f t="shared" si="21"/>
        <v>115</v>
      </c>
      <c r="DS47" s="79">
        <f t="shared" si="21"/>
        <v>116</v>
      </c>
      <c r="DT47" s="79">
        <f t="shared" si="21"/>
        <v>117</v>
      </c>
      <c r="DU47" s="79">
        <f t="shared" si="21"/>
        <v>118</v>
      </c>
      <c r="DV47" s="79">
        <f t="shared" si="21"/>
        <v>119</v>
      </c>
      <c r="DW47" s="79">
        <f t="shared" si="21"/>
        <v>120</v>
      </c>
    </row>
    <row r="48" spans="1:127" ht="15.75" customHeight="1" x14ac:dyDescent="0.25">
      <c r="A48" s="80"/>
      <c r="B48" s="80"/>
      <c r="C48" s="80"/>
      <c r="D48" s="80"/>
      <c r="E48" s="80"/>
      <c r="F48" s="80"/>
      <c r="G48" s="260"/>
      <c r="H48" s="81" t="s">
        <v>32</v>
      </c>
      <c r="I48" s="82" t="s">
        <v>33</v>
      </c>
      <c r="J48" s="82" t="s">
        <v>34</v>
      </c>
      <c r="K48" s="82" t="s">
        <v>35</v>
      </c>
      <c r="L48" s="82" t="s">
        <v>36</v>
      </c>
      <c r="M48" s="82" t="s">
        <v>37</v>
      </c>
      <c r="N48" s="82" t="s">
        <v>38</v>
      </c>
      <c r="O48" s="82" t="s">
        <v>39</v>
      </c>
      <c r="P48" s="82" t="s">
        <v>40</v>
      </c>
      <c r="Q48" s="82" t="s">
        <v>41</v>
      </c>
      <c r="R48" s="82" t="s">
        <v>42</v>
      </c>
      <c r="S48" s="82" t="s">
        <v>43</v>
      </c>
      <c r="T48" s="82" t="s">
        <v>44</v>
      </c>
      <c r="U48" s="82" t="s">
        <v>45</v>
      </c>
      <c r="V48" s="82" t="s">
        <v>46</v>
      </c>
      <c r="W48" s="82" t="s">
        <v>47</v>
      </c>
      <c r="X48" s="82" t="s">
        <v>48</v>
      </c>
      <c r="Y48" s="82" t="s">
        <v>49</v>
      </c>
      <c r="Z48" s="82" t="s">
        <v>50</v>
      </c>
      <c r="AA48" s="82" t="s">
        <v>51</v>
      </c>
      <c r="AB48" s="82" t="s">
        <v>52</v>
      </c>
      <c r="AC48" s="82" t="s">
        <v>53</v>
      </c>
      <c r="AD48" s="82" t="s">
        <v>54</v>
      </c>
      <c r="AE48" s="82" t="s">
        <v>55</v>
      </c>
      <c r="AF48" s="82" t="s">
        <v>56</v>
      </c>
      <c r="AG48" s="82" t="s">
        <v>57</v>
      </c>
      <c r="AH48" s="82" t="s">
        <v>58</v>
      </c>
      <c r="AI48" s="82" t="s">
        <v>59</v>
      </c>
      <c r="AJ48" s="82" t="s">
        <v>60</v>
      </c>
      <c r="AK48" s="82" t="s">
        <v>61</v>
      </c>
      <c r="AL48" s="82" t="s">
        <v>62</v>
      </c>
      <c r="AM48" s="82" t="s">
        <v>63</v>
      </c>
      <c r="AN48" s="82" t="s">
        <v>64</v>
      </c>
      <c r="AO48" s="82" t="s">
        <v>65</v>
      </c>
      <c r="AP48" s="82" t="s">
        <v>66</v>
      </c>
      <c r="AQ48" s="82" t="s">
        <v>67</v>
      </c>
      <c r="AR48" s="82" t="s">
        <v>68</v>
      </c>
      <c r="AS48" s="82" t="s">
        <v>69</v>
      </c>
      <c r="AT48" s="82" t="s">
        <v>70</v>
      </c>
      <c r="AU48" s="82" t="s">
        <v>71</v>
      </c>
      <c r="AV48" s="82" t="s">
        <v>72</v>
      </c>
      <c r="AW48" s="82" t="s">
        <v>73</v>
      </c>
      <c r="AX48" s="82" t="s">
        <v>74</v>
      </c>
      <c r="AY48" s="82" t="s">
        <v>75</v>
      </c>
      <c r="AZ48" s="82" t="s">
        <v>76</v>
      </c>
      <c r="BA48" s="82" t="s">
        <v>77</v>
      </c>
      <c r="BB48" s="82" t="s">
        <v>78</v>
      </c>
      <c r="BC48" s="82" t="s">
        <v>79</v>
      </c>
      <c r="BD48" s="82" t="s">
        <v>80</v>
      </c>
      <c r="BE48" s="82" t="s">
        <v>81</v>
      </c>
      <c r="BF48" s="82" t="s">
        <v>82</v>
      </c>
      <c r="BG48" s="82" t="s">
        <v>83</v>
      </c>
      <c r="BH48" s="82" t="s">
        <v>84</v>
      </c>
      <c r="BI48" s="82" t="s">
        <v>85</v>
      </c>
      <c r="BJ48" s="82" t="s">
        <v>86</v>
      </c>
      <c r="BK48" s="82" t="s">
        <v>87</v>
      </c>
      <c r="BL48" s="82" t="s">
        <v>88</v>
      </c>
      <c r="BM48" s="82" t="s">
        <v>89</v>
      </c>
      <c r="BN48" s="82" t="s">
        <v>90</v>
      </c>
      <c r="BO48" s="82" t="s">
        <v>91</v>
      </c>
      <c r="BP48" s="82" t="s">
        <v>92</v>
      </c>
      <c r="BQ48" s="82" t="s">
        <v>93</v>
      </c>
      <c r="BR48" s="82" t="s">
        <v>94</v>
      </c>
      <c r="BS48" s="82" t="s">
        <v>95</v>
      </c>
      <c r="BT48" s="82" t="s">
        <v>96</v>
      </c>
      <c r="BU48" s="82" t="s">
        <v>97</v>
      </c>
      <c r="BV48" s="82" t="s">
        <v>98</v>
      </c>
      <c r="BW48" s="82" t="s">
        <v>99</v>
      </c>
      <c r="BX48" s="82" t="s">
        <v>100</v>
      </c>
      <c r="BY48" s="82" t="s">
        <v>101</v>
      </c>
      <c r="BZ48" s="82" t="s">
        <v>102</v>
      </c>
      <c r="CA48" s="82" t="s">
        <v>103</v>
      </c>
      <c r="CB48" s="82" t="s">
        <v>104</v>
      </c>
      <c r="CC48" s="82" t="s">
        <v>105</v>
      </c>
      <c r="CD48" s="82" t="s">
        <v>106</v>
      </c>
      <c r="CE48" s="82" t="s">
        <v>107</v>
      </c>
      <c r="CF48" s="82" t="s">
        <v>108</v>
      </c>
      <c r="CG48" s="82" t="s">
        <v>109</v>
      </c>
      <c r="CH48" s="82" t="s">
        <v>110</v>
      </c>
      <c r="CI48" s="82" t="s">
        <v>111</v>
      </c>
      <c r="CJ48" s="82" t="s">
        <v>112</v>
      </c>
      <c r="CK48" s="82" t="s">
        <v>113</v>
      </c>
      <c r="CL48" s="82" t="s">
        <v>114</v>
      </c>
      <c r="CM48" s="82" t="s">
        <v>115</v>
      </c>
      <c r="CN48" s="82" t="s">
        <v>116</v>
      </c>
      <c r="CO48" s="82" t="s">
        <v>117</v>
      </c>
      <c r="CP48" s="82" t="s">
        <v>118</v>
      </c>
      <c r="CQ48" s="82" t="s">
        <v>119</v>
      </c>
      <c r="CR48" s="82" t="s">
        <v>120</v>
      </c>
      <c r="CS48" s="82" t="s">
        <v>121</v>
      </c>
      <c r="CT48" s="82" t="s">
        <v>122</v>
      </c>
      <c r="CU48" s="82" t="s">
        <v>123</v>
      </c>
      <c r="CV48" s="82" t="s">
        <v>124</v>
      </c>
      <c r="CW48" s="82" t="s">
        <v>125</v>
      </c>
      <c r="CX48" s="82" t="s">
        <v>126</v>
      </c>
      <c r="CY48" s="82" t="s">
        <v>127</v>
      </c>
      <c r="CZ48" s="82" t="s">
        <v>128</v>
      </c>
      <c r="DA48" s="82" t="s">
        <v>129</v>
      </c>
      <c r="DB48" s="82" t="s">
        <v>130</v>
      </c>
      <c r="DC48" s="82" t="s">
        <v>131</v>
      </c>
      <c r="DD48" s="82" t="s">
        <v>132</v>
      </c>
      <c r="DE48" s="82" t="s">
        <v>133</v>
      </c>
      <c r="DF48" s="82" t="s">
        <v>134</v>
      </c>
      <c r="DG48" s="82" t="s">
        <v>135</v>
      </c>
      <c r="DH48" s="82" t="s">
        <v>136</v>
      </c>
      <c r="DI48" s="82" t="s">
        <v>137</v>
      </c>
      <c r="DJ48" s="82" t="s">
        <v>138</v>
      </c>
      <c r="DK48" s="82" t="s">
        <v>139</v>
      </c>
      <c r="DL48" s="82" t="s">
        <v>140</v>
      </c>
      <c r="DM48" s="82" t="s">
        <v>141</v>
      </c>
      <c r="DN48" s="82" t="s">
        <v>142</v>
      </c>
      <c r="DO48" s="82" t="s">
        <v>143</v>
      </c>
      <c r="DP48" s="82" t="s">
        <v>144</v>
      </c>
      <c r="DQ48" s="82" t="s">
        <v>145</v>
      </c>
      <c r="DR48" s="82" t="s">
        <v>146</v>
      </c>
      <c r="DS48" s="82" t="s">
        <v>147</v>
      </c>
      <c r="DT48" s="82" t="s">
        <v>148</v>
      </c>
      <c r="DU48" s="82" t="s">
        <v>149</v>
      </c>
      <c r="DV48" s="82" t="s">
        <v>150</v>
      </c>
      <c r="DW48" s="82" t="s">
        <v>151</v>
      </c>
    </row>
    <row r="49" spans="1:127" ht="15.75" customHeight="1" x14ac:dyDescent="0.25">
      <c r="A49" s="275" t="s">
        <v>364</v>
      </c>
      <c r="B49" s="266"/>
      <c r="C49" s="266"/>
      <c r="D49" s="266"/>
      <c r="E49" s="266"/>
      <c r="F49" s="267"/>
      <c r="G49" s="94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4"/>
      <c r="DR49" s="64"/>
      <c r="DS49" s="64"/>
      <c r="DT49" s="64"/>
      <c r="DU49" s="64"/>
      <c r="DV49" s="64"/>
      <c r="DW49" s="64"/>
    </row>
    <row r="50" spans="1:127" ht="15.75" customHeight="1" x14ac:dyDescent="0.25">
      <c r="A50" s="84">
        <v>1</v>
      </c>
      <c r="B50" s="85" t="s">
        <v>365</v>
      </c>
      <c r="C50" s="86">
        <v>1</v>
      </c>
      <c r="D50" s="87" t="s">
        <v>328</v>
      </c>
      <c r="E50" s="92">
        <v>2000000</v>
      </c>
      <c r="F50" s="92">
        <f t="shared" ref="F50:F52" si="22">C50*E50</f>
        <v>2000000</v>
      </c>
      <c r="G50" s="87">
        <f t="shared" ref="G50:G69" si="23">SUM(H50:DW50)</f>
        <v>2000000</v>
      </c>
      <c r="H50" s="88">
        <f>F50</f>
        <v>2000000</v>
      </c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  <c r="DK50" s="64"/>
      <c r="DL50" s="64"/>
      <c r="DM50" s="64"/>
      <c r="DN50" s="64"/>
      <c r="DO50" s="64"/>
      <c r="DP50" s="64"/>
      <c r="DQ50" s="64"/>
      <c r="DR50" s="64"/>
      <c r="DS50" s="64"/>
      <c r="DT50" s="64"/>
      <c r="DU50" s="64"/>
      <c r="DV50" s="64"/>
      <c r="DW50" s="64"/>
    </row>
    <row r="51" spans="1:127" ht="15.75" customHeight="1" x14ac:dyDescent="0.25">
      <c r="A51" s="84">
        <v>2</v>
      </c>
      <c r="B51" s="85" t="s">
        <v>366</v>
      </c>
      <c r="C51" s="114">
        <v>0</v>
      </c>
      <c r="D51" s="87" t="s">
        <v>1</v>
      </c>
      <c r="E51" s="92">
        <v>15000</v>
      </c>
      <c r="F51" s="92">
        <f t="shared" si="22"/>
        <v>0</v>
      </c>
      <c r="G51" s="87">
        <f t="shared" si="23"/>
        <v>0</v>
      </c>
      <c r="H51" s="88"/>
      <c r="I51" s="88">
        <f>F51</f>
        <v>0</v>
      </c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  <c r="DJ51" s="64"/>
      <c r="DK51" s="64"/>
      <c r="DL51" s="64"/>
      <c r="DM51" s="64"/>
      <c r="DN51" s="64"/>
      <c r="DO51" s="64"/>
      <c r="DP51" s="64"/>
      <c r="DQ51" s="64"/>
      <c r="DR51" s="64"/>
      <c r="DS51" s="64"/>
      <c r="DT51" s="64"/>
      <c r="DU51" s="64"/>
      <c r="DV51" s="64"/>
      <c r="DW51" s="64"/>
    </row>
    <row r="52" spans="1:127" ht="15.75" customHeight="1" x14ac:dyDescent="0.25">
      <c r="A52" s="84">
        <v>3</v>
      </c>
      <c r="B52" s="85" t="s">
        <v>367</v>
      </c>
      <c r="C52" s="86">
        <v>1</v>
      </c>
      <c r="D52" s="87" t="s">
        <v>328</v>
      </c>
      <c r="E52" s="92">
        <v>20000000</v>
      </c>
      <c r="F52" s="92">
        <f t="shared" si="22"/>
        <v>20000000</v>
      </c>
      <c r="G52" s="87">
        <f t="shared" si="23"/>
        <v>20000000</v>
      </c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>
        <f t="shared" ref="AE52:AE53" si="24">F52</f>
        <v>20000000</v>
      </c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64"/>
      <c r="DS52" s="64"/>
      <c r="DT52" s="64"/>
      <c r="DU52" s="64"/>
      <c r="DV52" s="64"/>
      <c r="DW52" s="64"/>
    </row>
    <row r="53" spans="1:127" ht="15.75" customHeight="1" x14ac:dyDescent="0.25">
      <c r="A53" s="84">
        <v>4</v>
      </c>
      <c r="B53" s="85" t="s">
        <v>368</v>
      </c>
      <c r="C53" s="86">
        <v>1</v>
      </c>
      <c r="D53" s="87" t="s">
        <v>328</v>
      </c>
      <c r="E53" s="92">
        <v>5000000</v>
      </c>
      <c r="F53" s="92">
        <f>E53*C53</f>
        <v>5000000</v>
      </c>
      <c r="G53" s="87">
        <f t="shared" si="23"/>
        <v>5000000</v>
      </c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>
        <f t="shared" si="24"/>
        <v>5000000</v>
      </c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64"/>
      <c r="DC53" s="64"/>
      <c r="DD53" s="64"/>
      <c r="DE53" s="64"/>
      <c r="DF53" s="64"/>
      <c r="DG53" s="64"/>
      <c r="DH53" s="64"/>
      <c r="DI53" s="64"/>
      <c r="DJ53" s="64"/>
      <c r="DK53" s="64"/>
      <c r="DL53" s="64"/>
      <c r="DM53" s="64"/>
      <c r="DN53" s="64"/>
      <c r="DO53" s="64"/>
      <c r="DP53" s="64"/>
      <c r="DQ53" s="64"/>
      <c r="DR53" s="64"/>
      <c r="DS53" s="64"/>
      <c r="DT53" s="64"/>
      <c r="DU53" s="64"/>
      <c r="DV53" s="64"/>
      <c r="DW53" s="64"/>
    </row>
    <row r="54" spans="1:127" ht="15.75" customHeight="1" x14ac:dyDescent="0.25">
      <c r="A54" s="84">
        <v>5</v>
      </c>
      <c r="B54" s="85" t="s">
        <v>369</v>
      </c>
      <c r="C54" s="86"/>
      <c r="D54" s="87"/>
      <c r="E54" s="85"/>
      <c r="F54" s="92"/>
      <c r="G54" s="87">
        <f t="shared" si="23"/>
        <v>0</v>
      </c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64"/>
      <c r="DJ54" s="64"/>
      <c r="DK54" s="64"/>
      <c r="DL54" s="64"/>
      <c r="DM54" s="64"/>
      <c r="DN54" s="64"/>
      <c r="DO54" s="64"/>
      <c r="DP54" s="64"/>
      <c r="DQ54" s="64"/>
      <c r="DR54" s="64"/>
      <c r="DS54" s="64"/>
      <c r="DT54" s="64"/>
      <c r="DU54" s="64"/>
      <c r="DV54" s="64"/>
      <c r="DW54" s="64"/>
    </row>
    <row r="55" spans="1:127" ht="15.75" customHeight="1" x14ac:dyDescent="0.25">
      <c r="A55" s="84"/>
      <c r="B55" s="85" t="s">
        <v>370</v>
      </c>
      <c r="C55" s="114">
        <v>195</v>
      </c>
      <c r="D55" s="87" t="s">
        <v>371</v>
      </c>
      <c r="E55" s="85">
        <v>150000</v>
      </c>
      <c r="F55" s="92">
        <f>C55*E55</f>
        <v>29250000</v>
      </c>
      <c r="G55" s="87">
        <f t="shared" si="23"/>
        <v>29250000</v>
      </c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>
        <f t="shared" ref="AB55:AE55" si="25">$F55/4</f>
        <v>7312500</v>
      </c>
      <c r="AC55" s="88">
        <f t="shared" si="25"/>
        <v>7312500</v>
      </c>
      <c r="AD55" s="88">
        <f t="shared" si="25"/>
        <v>7312500</v>
      </c>
      <c r="AE55" s="88">
        <f t="shared" si="25"/>
        <v>7312500</v>
      </c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  <c r="DK55" s="64"/>
      <c r="DL55" s="64"/>
      <c r="DM55" s="64"/>
      <c r="DN55" s="64"/>
      <c r="DO55" s="64"/>
      <c r="DP55" s="64"/>
      <c r="DQ55" s="64"/>
      <c r="DR55" s="64"/>
      <c r="DS55" s="64"/>
      <c r="DT55" s="64"/>
      <c r="DU55" s="64"/>
      <c r="DV55" s="64"/>
      <c r="DW55" s="64"/>
    </row>
    <row r="56" spans="1:127" ht="15.75" customHeight="1" x14ac:dyDescent="0.25">
      <c r="A56" s="84">
        <v>6</v>
      </c>
      <c r="B56" s="85" t="s">
        <v>372</v>
      </c>
      <c r="C56" s="114"/>
      <c r="D56" s="87"/>
      <c r="E56" s="85"/>
      <c r="F56" s="92"/>
      <c r="G56" s="87">
        <f t="shared" si="23"/>
        <v>0</v>
      </c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  <c r="DP56" s="64"/>
      <c r="DQ56" s="64"/>
      <c r="DR56" s="64"/>
      <c r="DS56" s="64"/>
      <c r="DT56" s="64"/>
      <c r="DU56" s="64"/>
      <c r="DV56" s="64"/>
      <c r="DW56" s="64"/>
    </row>
    <row r="57" spans="1:127" ht="15.75" customHeight="1" x14ac:dyDescent="0.25">
      <c r="A57" s="84"/>
      <c r="B57" s="85" t="s">
        <v>373</v>
      </c>
      <c r="C57" s="114">
        <v>32</v>
      </c>
      <c r="D57" s="87" t="s">
        <v>374</v>
      </c>
      <c r="E57" s="85">
        <v>15000</v>
      </c>
      <c r="F57" s="92">
        <f>E57*C57</f>
        <v>480000</v>
      </c>
      <c r="G57" s="87">
        <f t="shared" si="23"/>
        <v>480000</v>
      </c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>
        <f>F57</f>
        <v>480000</v>
      </c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  <c r="DS57" s="64"/>
      <c r="DT57" s="64"/>
      <c r="DU57" s="64"/>
      <c r="DV57" s="64"/>
      <c r="DW57" s="64"/>
    </row>
    <row r="58" spans="1:127" ht="15.75" customHeight="1" x14ac:dyDescent="0.25">
      <c r="A58" s="84"/>
      <c r="B58" s="85" t="s">
        <v>375</v>
      </c>
      <c r="C58" s="114">
        <v>126</v>
      </c>
      <c r="D58" s="87" t="s">
        <v>371</v>
      </c>
      <c r="E58" s="85">
        <v>215000</v>
      </c>
      <c r="F58" s="92">
        <f t="shared" ref="F58:F59" si="26">C58*E58</f>
        <v>27090000</v>
      </c>
      <c r="G58" s="87">
        <f t="shared" si="23"/>
        <v>27090000</v>
      </c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>
        <f>F58</f>
        <v>27090000</v>
      </c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  <c r="DS58" s="64"/>
      <c r="DT58" s="64"/>
      <c r="DU58" s="64"/>
      <c r="DV58" s="64"/>
      <c r="DW58" s="64"/>
    </row>
    <row r="59" spans="1:127" ht="15.75" customHeight="1" x14ac:dyDescent="0.25">
      <c r="A59" s="84">
        <v>7</v>
      </c>
      <c r="B59" s="85" t="s">
        <v>376</v>
      </c>
      <c r="C59" s="114"/>
      <c r="D59" s="87"/>
      <c r="E59" s="92"/>
      <c r="F59" s="92">
        <f t="shared" si="26"/>
        <v>0</v>
      </c>
      <c r="G59" s="87">
        <f t="shared" si="23"/>
        <v>0</v>
      </c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  <c r="DS59" s="64"/>
      <c r="DT59" s="64"/>
      <c r="DU59" s="64"/>
      <c r="DV59" s="64"/>
      <c r="DW59" s="64"/>
    </row>
    <row r="60" spans="1:127" ht="15.75" customHeight="1" x14ac:dyDescent="0.25">
      <c r="A60" s="84"/>
      <c r="B60" s="85" t="s">
        <v>377</v>
      </c>
      <c r="C60" s="114">
        <v>1</v>
      </c>
      <c r="D60" s="87" t="s">
        <v>328</v>
      </c>
      <c r="E60" s="92">
        <v>40000000</v>
      </c>
      <c r="F60" s="92" t="s">
        <v>378</v>
      </c>
      <c r="G60" s="87">
        <f t="shared" si="23"/>
        <v>0</v>
      </c>
      <c r="H60" s="88"/>
      <c r="I60" s="88"/>
      <c r="J60" s="88" t="str">
        <f>F60</f>
        <v xml:space="preserve">  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B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P60" s="64"/>
      <c r="DQ60" s="64"/>
      <c r="DR60" s="64"/>
      <c r="DS60" s="64"/>
      <c r="DT60" s="64"/>
      <c r="DU60" s="64"/>
      <c r="DV60" s="64"/>
      <c r="DW60" s="64"/>
    </row>
    <row r="61" spans="1:127" ht="15.75" customHeight="1" x14ac:dyDescent="0.25">
      <c r="A61" s="84"/>
      <c r="B61" s="85" t="s">
        <v>379</v>
      </c>
      <c r="C61" s="114">
        <v>423</v>
      </c>
      <c r="D61" s="87" t="s">
        <v>1</v>
      </c>
      <c r="E61" s="92">
        <v>120000</v>
      </c>
      <c r="F61" s="92">
        <f>E61*C61</f>
        <v>50760000</v>
      </c>
      <c r="G61" s="87">
        <f t="shared" si="23"/>
        <v>50760000</v>
      </c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>
        <f t="shared" ref="T61:V61" si="27">$F61/3</f>
        <v>16920000</v>
      </c>
      <c r="U61" s="88">
        <f t="shared" si="27"/>
        <v>16920000</v>
      </c>
      <c r="V61" s="88">
        <f t="shared" si="27"/>
        <v>16920000</v>
      </c>
      <c r="W61" s="88"/>
      <c r="X61" s="88"/>
      <c r="Y61" s="88"/>
      <c r="Z61" s="88"/>
      <c r="AA61" s="88"/>
      <c r="AB61" s="88"/>
      <c r="AC61" s="88"/>
      <c r="AD61" s="88"/>
      <c r="AE61" s="88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P61" s="64"/>
      <c r="DQ61" s="64"/>
      <c r="DR61" s="64"/>
      <c r="DS61" s="64"/>
      <c r="DT61" s="64"/>
      <c r="DU61" s="64"/>
      <c r="DV61" s="64"/>
      <c r="DW61" s="64"/>
    </row>
    <row r="62" spans="1:127" ht="15.75" customHeight="1" x14ac:dyDescent="0.25">
      <c r="A62" s="84">
        <v>8</v>
      </c>
      <c r="B62" s="85" t="s">
        <v>380</v>
      </c>
      <c r="C62" s="114">
        <v>126</v>
      </c>
      <c r="D62" s="87" t="s">
        <v>371</v>
      </c>
      <c r="E62" s="85">
        <v>75000</v>
      </c>
      <c r="F62" s="92">
        <f t="shared" ref="F62:F69" si="28">C62*E62</f>
        <v>9450000</v>
      </c>
      <c r="G62" s="87">
        <f t="shared" si="23"/>
        <v>9450000</v>
      </c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>
        <f t="shared" ref="W62:X62" si="29">$F62/2</f>
        <v>4725000</v>
      </c>
      <c r="X62" s="88">
        <f t="shared" si="29"/>
        <v>4725000</v>
      </c>
      <c r="Y62" s="88"/>
      <c r="Z62" s="88"/>
      <c r="AA62" s="88"/>
      <c r="AB62" s="88"/>
      <c r="AC62" s="88"/>
      <c r="AD62" s="88"/>
      <c r="AE62" s="88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4"/>
      <c r="CH62" s="64"/>
      <c r="CI62" s="64"/>
      <c r="CJ62" s="64"/>
      <c r="CK62" s="64"/>
      <c r="CL62" s="64"/>
      <c r="CM62" s="64"/>
      <c r="CN62" s="64"/>
      <c r="CO62" s="64"/>
      <c r="CP62" s="64"/>
      <c r="CQ62" s="64"/>
      <c r="CR62" s="64"/>
      <c r="CS62" s="64"/>
      <c r="CT62" s="64"/>
      <c r="CU62" s="64"/>
      <c r="CV62" s="64"/>
      <c r="CW62" s="64"/>
      <c r="CX62" s="64"/>
      <c r="CY62" s="64"/>
      <c r="CZ62" s="64"/>
      <c r="DA62" s="64"/>
      <c r="DB62" s="64"/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P62" s="64"/>
      <c r="DQ62" s="64"/>
      <c r="DR62" s="64"/>
      <c r="DS62" s="64"/>
      <c r="DT62" s="64"/>
      <c r="DU62" s="64"/>
      <c r="DV62" s="64"/>
      <c r="DW62" s="64"/>
    </row>
    <row r="63" spans="1:127" ht="15.75" customHeight="1" x14ac:dyDescent="0.25">
      <c r="A63" s="84">
        <v>9</v>
      </c>
      <c r="B63" s="85" t="s">
        <v>381</v>
      </c>
      <c r="C63" s="86">
        <v>17</v>
      </c>
      <c r="D63" s="87" t="s">
        <v>358</v>
      </c>
      <c r="E63" s="85">
        <v>400000</v>
      </c>
      <c r="F63" s="92">
        <f t="shared" si="28"/>
        <v>6800000</v>
      </c>
      <c r="G63" s="87">
        <f t="shared" si="23"/>
        <v>6800000</v>
      </c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>
        <f>F63</f>
        <v>6800000</v>
      </c>
      <c r="X63" s="88"/>
      <c r="Y63" s="88"/>
      <c r="Z63" s="88"/>
      <c r="AA63" s="88"/>
      <c r="AB63" s="88"/>
      <c r="AC63" s="88"/>
      <c r="AD63" s="88"/>
      <c r="AE63" s="88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  <c r="CF63" s="64"/>
      <c r="CG63" s="64"/>
      <c r="CH63" s="64"/>
      <c r="CI63" s="64"/>
      <c r="CJ63" s="64"/>
      <c r="CK63" s="64"/>
      <c r="CL63" s="64"/>
      <c r="CM63" s="64"/>
      <c r="CN63" s="64"/>
      <c r="CO63" s="64"/>
      <c r="CP63" s="64"/>
      <c r="CQ63" s="64"/>
      <c r="CR63" s="64"/>
      <c r="CS63" s="64"/>
      <c r="CT63" s="64"/>
      <c r="CU63" s="64"/>
      <c r="CV63" s="64"/>
      <c r="CW63" s="64"/>
      <c r="CX63" s="64"/>
      <c r="CY63" s="64"/>
      <c r="CZ63" s="64"/>
      <c r="DA63" s="64"/>
      <c r="DB63" s="64"/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P63" s="64"/>
      <c r="DQ63" s="64"/>
      <c r="DR63" s="64"/>
      <c r="DS63" s="64"/>
      <c r="DT63" s="64"/>
      <c r="DU63" s="64"/>
      <c r="DV63" s="64"/>
      <c r="DW63" s="64"/>
    </row>
    <row r="64" spans="1:127" ht="15.75" customHeight="1" x14ac:dyDescent="0.25">
      <c r="A64" s="84">
        <v>10</v>
      </c>
      <c r="B64" s="85" t="s">
        <v>382</v>
      </c>
      <c r="C64" s="114">
        <v>0</v>
      </c>
      <c r="D64" s="87" t="s">
        <v>383</v>
      </c>
      <c r="E64" s="85">
        <v>500000</v>
      </c>
      <c r="F64" s="92">
        <f t="shared" si="28"/>
        <v>0</v>
      </c>
      <c r="G64" s="87">
        <f t="shared" si="23"/>
        <v>0</v>
      </c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>
        <f t="shared" ref="AD64:AD65" si="30">F64</f>
        <v>0</v>
      </c>
      <c r="AE64" s="88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P64" s="64"/>
      <c r="DQ64" s="64"/>
      <c r="DR64" s="64"/>
      <c r="DS64" s="64"/>
      <c r="DT64" s="64"/>
      <c r="DU64" s="64"/>
      <c r="DV64" s="64"/>
      <c r="DW64" s="64"/>
    </row>
    <row r="65" spans="1:127" ht="15.75" customHeight="1" x14ac:dyDescent="0.25">
      <c r="A65" s="84">
        <v>11</v>
      </c>
      <c r="B65" s="85" t="s">
        <v>384</v>
      </c>
      <c r="C65" s="114">
        <v>0</v>
      </c>
      <c r="D65" s="87" t="s">
        <v>1</v>
      </c>
      <c r="E65" s="85">
        <v>30000</v>
      </c>
      <c r="F65" s="92">
        <f t="shared" si="28"/>
        <v>0</v>
      </c>
      <c r="G65" s="87">
        <f t="shared" si="23"/>
        <v>0</v>
      </c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>
        <f t="shared" si="30"/>
        <v>0</v>
      </c>
      <c r="AE65" s="88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</row>
    <row r="66" spans="1:127" ht="15.75" customHeight="1" x14ac:dyDescent="0.25">
      <c r="A66" s="84">
        <v>12</v>
      </c>
      <c r="B66" s="85" t="s">
        <v>385</v>
      </c>
      <c r="C66" s="86">
        <f>30*1*0.5</f>
        <v>15</v>
      </c>
      <c r="D66" s="87" t="s">
        <v>374</v>
      </c>
      <c r="E66" s="85">
        <v>1250000</v>
      </c>
      <c r="F66" s="92">
        <f t="shared" si="28"/>
        <v>18750000</v>
      </c>
      <c r="G66" s="87">
        <f t="shared" si="23"/>
        <v>18750000</v>
      </c>
      <c r="H66" s="88"/>
      <c r="I66" s="88"/>
      <c r="J66" s="88"/>
      <c r="K66" s="88"/>
      <c r="L66" s="88"/>
      <c r="M66" s="88"/>
      <c r="N66" s="88"/>
      <c r="O66" s="88">
        <f>F66</f>
        <v>18750000</v>
      </c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  <c r="CC66" s="64"/>
      <c r="CD66" s="64"/>
      <c r="CE66" s="64"/>
      <c r="CF66" s="64"/>
      <c r="CG66" s="64"/>
      <c r="CH66" s="64"/>
      <c r="CI66" s="64"/>
      <c r="CJ66" s="64"/>
      <c r="CK66" s="64"/>
      <c r="CL66" s="64"/>
      <c r="CM66" s="64"/>
      <c r="CN66" s="64"/>
      <c r="CO66" s="64"/>
      <c r="CP66" s="64"/>
      <c r="CQ66" s="64"/>
      <c r="CR66" s="64"/>
      <c r="CS66" s="64"/>
      <c r="CT66" s="64"/>
      <c r="CU66" s="64"/>
      <c r="CV66" s="64"/>
      <c r="CW66" s="64"/>
      <c r="CX66" s="64"/>
      <c r="CY66" s="64"/>
      <c r="CZ66" s="64"/>
      <c r="DA66" s="64"/>
      <c r="DB66" s="64"/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P66" s="64"/>
      <c r="DQ66" s="64"/>
      <c r="DR66" s="64"/>
      <c r="DS66" s="64"/>
      <c r="DT66" s="64"/>
      <c r="DU66" s="64"/>
      <c r="DV66" s="64"/>
      <c r="DW66" s="64"/>
    </row>
    <row r="67" spans="1:127" ht="15.75" customHeight="1" x14ac:dyDescent="0.25">
      <c r="A67" s="84">
        <v>13</v>
      </c>
      <c r="B67" s="85" t="s">
        <v>386</v>
      </c>
      <c r="C67" s="114">
        <v>0</v>
      </c>
      <c r="D67" s="87" t="s">
        <v>374</v>
      </c>
      <c r="E67" s="85">
        <v>70000</v>
      </c>
      <c r="F67" s="92">
        <f t="shared" si="28"/>
        <v>0</v>
      </c>
      <c r="G67" s="87">
        <f t="shared" si="23"/>
        <v>0</v>
      </c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  <c r="CC67" s="64"/>
      <c r="CD67" s="64"/>
      <c r="CE67" s="64"/>
      <c r="CF67" s="64"/>
      <c r="CG67" s="64"/>
      <c r="CH67" s="64"/>
      <c r="CI67" s="64"/>
      <c r="CJ67" s="64"/>
      <c r="CK67" s="64"/>
      <c r="CL67" s="64"/>
      <c r="CM67" s="64"/>
      <c r="CN67" s="64"/>
      <c r="CO67" s="64"/>
      <c r="CP67" s="64"/>
      <c r="CQ67" s="64"/>
      <c r="CR67" s="64"/>
      <c r="CS67" s="64"/>
      <c r="CT67" s="64"/>
      <c r="CU67" s="64"/>
      <c r="CV67" s="64"/>
      <c r="CW67" s="64"/>
      <c r="CX67" s="64"/>
      <c r="CY67" s="64"/>
      <c r="CZ67" s="64"/>
      <c r="DA67" s="64"/>
      <c r="DB67" s="64"/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P67" s="64"/>
      <c r="DQ67" s="64"/>
      <c r="DR67" s="64"/>
      <c r="DS67" s="64"/>
      <c r="DT67" s="64"/>
      <c r="DU67" s="64"/>
      <c r="DV67" s="64"/>
      <c r="DW67" s="64"/>
    </row>
    <row r="68" spans="1:127" ht="15.75" customHeight="1" x14ac:dyDescent="0.25">
      <c r="A68" s="84">
        <v>14</v>
      </c>
      <c r="B68" s="85" t="s">
        <v>387</v>
      </c>
      <c r="C68" s="86">
        <v>1</v>
      </c>
      <c r="D68" s="87" t="s">
        <v>328</v>
      </c>
      <c r="E68" s="85">
        <v>10000000</v>
      </c>
      <c r="F68" s="92">
        <f t="shared" si="28"/>
        <v>10000000</v>
      </c>
      <c r="G68" s="87">
        <f t="shared" si="23"/>
        <v>10000000</v>
      </c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>
        <f>F68</f>
        <v>10000000</v>
      </c>
      <c r="AD68" s="88"/>
      <c r="AE68" s="88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  <c r="CC68" s="64"/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P68" s="64"/>
      <c r="DQ68" s="64"/>
      <c r="DR68" s="64"/>
      <c r="DS68" s="64"/>
      <c r="DT68" s="64"/>
      <c r="DU68" s="64"/>
      <c r="DV68" s="64"/>
      <c r="DW68" s="64"/>
    </row>
    <row r="69" spans="1:127" ht="15.75" customHeight="1" x14ac:dyDescent="0.25">
      <c r="A69" s="84">
        <v>15</v>
      </c>
      <c r="B69" s="85" t="s">
        <v>388</v>
      </c>
      <c r="C69" s="114">
        <v>0</v>
      </c>
      <c r="D69" s="87" t="s">
        <v>328</v>
      </c>
      <c r="E69" s="85">
        <v>10000000</v>
      </c>
      <c r="F69" s="92">
        <f t="shared" si="28"/>
        <v>0</v>
      </c>
      <c r="G69" s="87">
        <f t="shared" si="23"/>
        <v>0</v>
      </c>
      <c r="H69" s="88"/>
      <c r="I69" s="88"/>
      <c r="J69" s="88"/>
      <c r="K69" s="88"/>
      <c r="L69" s="88">
        <f t="shared" ref="L69:AE69" si="31">$F69/20</f>
        <v>0</v>
      </c>
      <c r="M69" s="88">
        <f t="shared" si="31"/>
        <v>0</v>
      </c>
      <c r="N69" s="88">
        <f t="shared" si="31"/>
        <v>0</v>
      </c>
      <c r="O69" s="88">
        <f t="shared" si="31"/>
        <v>0</v>
      </c>
      <c r="P69" s="88">
        <f t="shared" si="31"/>
        <v>0</v>
      </c>
      <c r="Q69" s="88">
        <f t="shared" si="31"/>
        <v>0</v>
      </c>
      <c r="R69" s="88">
        <f t="shared" si="31"/>
        <v>0</v>
      </c>
      <c r="S69" s="88">
        <f t="shared" si="31"/>
        <v>0</v>
      </c>
      <c r="T69" s="88">
        <f t="shared" si="31"/>
        <v>0</v>
      </c>
      <c r="U69" s="88">
        <f t="shared" si="31"/>
        <v>0</v>
      </c>
      <c r="V69" s="88">
        <f t="shared" si="31"/>
        <v>0</v>
      </c>
      <c r="W69" s="88">
        <f t="shared" si="31"/>
        <v>0</v>
      </c>
      <c r="X69" s="88">
        <f t="shared" si="31"/>
        <v>0</v>
      </c>
      <c r="Y69" s="88">
        <f t="shared" si="31"/>
        <v>0</v>
      </c>
      <c r="Z69" s="88">
        <f t="shared" si="31"/>
        <v>0</v>
      </c>
      <c r="AA69" s="88">
        <f t="shared" si="31"/>
        <v>0</v>
      </c>
      <c r="AB69" s="88">
        <f t="shared" si="31"/>
        <v>0</v>
      </c>
      <c r="AC69" s="88">
        <f t="shared" si="31"/>
        <v>0</v>
      </c>
      <c r="AD69" s="88">
        <f t="shared" si="31"/>
        <v>0</v>
      </c>
      <c r="AE69" s="88">
        <f t="shared" si="31"/>
        <v>0</v>
      </c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  <c r="DS69" s="64"/>
      <c r="DT69" s="64"/>
      <c r="DU69" s="64"/>
      <c r="DV69" s="64"/>
      <c r="DW69" s="64"/>
    </row>
    <row r="70" spans="1:127" ht="15.75" customHeight="1" x14ac:dyDescent="0.25">
      <c r="A70" s="276" t="s">
        <v>389</v>
      </c>
      <c r="B70" s="266"/>
      <c r="C70" s="266"/>
      <c r="D70" s="266"/>
      <c r="E70" s="267"/>
      <c r="F70" s="89">
        <f t="shared" ref="F70:BC70" si="32">SUM(F50:F69)</f>
        <v>179580000</v>
      </c>
      <c r="G70" s="90">
        <f t="shared" si="32"/>
        <v>179580000</v>
      </c>
      <c r="H70" s="91">
        <f t="shared" si="32"/>
        <v>2000000</v>
      </c>
      <c r="I70" s="91">
        <f t="shared" si="32"/>
        <v>0</v>
      </c>
      <c r="J70" s="91">
        <f t="shared" si="32"/>
        <v>0</v>
      </c>
      <c r="K70" s="91">
        <f t="shared" si="32"/>
        <v>0</v>
      </c>
      <c r="L70" s="91">
        <f t="shared" si="32"/>
        <v>0</v>
      </c>
      <c r="M70" s="91">
        <f t="shared" si="32"/>
        <v>0</v>
      </c>
      <c r="N70" s="91">
        <f t="shared" si="32"/>
        <v>0</v>
      </c>
      <c r="O70" s="91">
        <f t="shared" si="32"/>
        <v>18750000</v>
      </c>
      <c r="P70" s="91">
        <f t="shared" si="32"/>
        <v>0</v>
      </c>
      <c r="Q70" s="91">
        <f t="shared" si="32"/>
        <v>0</v>
      </c>
      <c r="R70" s="91">
        <f t="shared" si="32"/>
        <v>0</v>
      </c>
      <c r="S70" s="91">
        <f t="shared" si="32"/>
        <v>480000</v>
      </c>
      <c r="T70" s="91">
        <f t="shared" si="32"/>
        <v>16920000</v>
      </c>
      <c r="U70" s="91">
        <f t="shared" si="32"/>
        <v>16920000</v>
      </c>
      <c r="V70" s="91">
        <f t="shared" si="32"/>
        <v>16920000</v>
      </c>
      <c r="W70" s="91">
        <f t="shared" si="32"/>
        <v>11525000</v>
      </c>
      <c r="X70" s="91">
        <f t="shared" si="32"/>
        <v>4725000</v>
      </c>
      <c r="Y70" s="91">
        <f t="shared" si="32"/>
        <v>0</v>
      </c>
      <c r="Z70" s="91">
        <f t="shared" si="32"/>
        <v>0</v>
      </c>
      <c r="AA70" s="91">
        <f t="shared" si="32"/>
        <v>0</v>
      </c>
      <c r="AB70" s="91">
        <f t="shared" si="32"/>
        <v>7312500</v>
      </c>
      <c r="AC70" s="91">
        <f t="shared" si="32"/>
        <v>17312500</v>
      </c>
      <c r="AD70" s="91">
        <f t="shared" si="32"/>
        <v>7312500</v>
      </c>
      <c r="AE70" s="91">
        <f t="shared" si="32"/>
        <v>59402500</v>
      </c>
      <c r="AF70" s="91">
        <f t="shared" si="32"/>
        <v>0</v>
      </c>
      <c r="AG70" s="91">
        <f t="shared" si="32"/>
        <v>0</v>
      </c>
      <c r="AH70" s="91">
        <f t="shared" si="32"/>
        <v>0</v>
      </c>
      <c r="AI70" s="91">
        <f t="shared" si="32"/>
        <v>0</v>
      </c>
      <c r="AJ70" s="91">
        <f t="shared" si="32"/>
        <v>0</v>
      </c>
      <c r="AK70" s="91">
        <f t="shared" si="32"/>
        <v>0</v>
      </c>
      <c r="AL70" s="91">
        <f t="shared" si="32"/>
        <v>0</v>
      </c>
      <c r="AM70" s="91">
        <f t="shared" si="32"/>
        <v>0</v>
      </c>
      <c r="AN70" s="91">
        <f t="shared" si="32"/>
        <v>0</v>
      </c>
      <c r="AO70" s="91">
        <f t="shared" si="32"/>
        <v>0</v>
      </c>
      <c r="AP70" s="91">
        <f t="shared" si="32"/>
        <v>0</v>
      </c>
      <c r="AQ70" s="91">
        <f t="shared" si="32"/>
        <v>0</v>
      </c>
      <c r="AR70" s="91">
        <f t="shared" si="32"/>
        <v>0</v>
      </c>
      <c r="AS70" s="91">
        <f t="shared" si="32"/>
        <v>0</v>
      </c>
      <c r="AT70" s="91">
        <f t="shared" si="32"/>
        <v>0</v>
      </c>
      <c r="AU70" s="91">
        <f t="shared" si="32"/>
        <v>0</v>
      </c>
      <c r="AV70" s="91">
        <f t="shared" si="32"/>
        <v>0</v>
      </c>
      <c r="AW70" s="91">
        <f t="shared" si="32"/>
        <v>0</v>
      </c>
      <c r="AX70" s="91">
        <f t="shared" si="32"/>
        <v>0</v>
      </c>
      <c r="AY70" s="91">
        <f t="shared" si="32"/>
        <v>0</v>
      </c>
      <c r="AZ70" s="91">
        <f t="shared" si="32"/>
        <v>0</v>
      </c>
      <c r="BA70" s="91">
        <f t="shared" si="32"/>
        <v>0</v>
      </c>
      <c r="BB70" s="91">
        <f t="shared" si="32"/>
        <v>0</v>
      </c>
      <c r="BC70" s="91">
        <f t="shared" si="32"/>
        <v>0</v>
      </c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</row>
    <row r="71" spans="1:127" ht="15.75" customHeight="1" x14ac:dyDescent="0.25">
      <c r="A71" s="115" t="s">
        <v>390</v>
      </c>
      <c r="B71" s="116"/>
      <c r="C71" s="86"/>
      <c r="D71" s="87"/>
      <c r="E71" s="85"/>
      <c r="F71" s="85"/>
      <c r="G71" s="85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P71" s="64"/>
      <c r="DQ71" s="64"/>
      <c r="DR71" s="64"/>
      <c r="DS71" s="64"/>
      <c r="DT71" s="64"/>
      <c r="DU71" s="64"/>
      <c r="DV71" s="64"/>
      <c r="DW71" s="64"/>
    </row>
    <row r="72" spans="1:127" ht="15.75" customHeight="1" x14ac:dyDescent="0.25">
      <c r="A72" s="84">
        <v>1</v>
      </c>
      <c r="B72" s="85" t="s">
        <v>391</v>
      </c>
      <c r="C72" s="86">
        <v>0</v>
      </c>
      <c r="D72" s="87"/>
      <c r="E72" s="85">
        <v>0</v>
      </c>
      <c r="F72" s="85">
        <v>300000000</v>
      </c>
      <c r="G72" s="85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/>
      <c r="DA72" s="64"/>
      <c r="DB72" s="64"/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P72" s="64"/>
      <c r="DQ72" s="64"/>
      <c r="DR72" s="64"/>
      <c r="DS72" s="64"/>
      <c r="DT72" s="64"/>
      <c r="DU72" s="64"/>
      <c r="DV72" s="64"/>
      <c r="DW72" s="64"/>
    </row>
    <row r="73" spans="1:127" ht="15.75" customHeight="1" x14ac:dyDescent="0.25">
      <c r="A73" s="84">
        <v>2</v>
      </c>
      <c r="B73" s="85" t="s">
        <v>392</v>
      </c>
      <c r="C73" s="86">
        <v>8</v>
      </c>
      <c r="D73" s="87" t="s">
        <v>393</v>
      </c>
      <c r="E73" s="85">
        <v>3000000</v>
      </c>
      <c r="F73" s="85">
        <f>C73*E73</f>
        <v>24000000</v>
      </c>
      <c r="G73" s="87">
        <f>SUM(H73:DW73)</f>
        <v>24000000</v>
      </c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>
        <f t="shared" ref="AA73:AD73" si="33">$F73/4</f>
        <v>6000000</v>
      </c>
      <c r="AB73" s="88">
        <f t="shared" si="33"/>
        <v>6000000</v>
      </c>
      <c r="AC73" s="88">
        <f t="shared" si="33"/>
        <v>6000000</v>
      </c>
      <c r="AD73" s="88">
        <f t="shared" si="33"/>
        <v>6000000</v>
      </c>
      <c r="AE73" s="88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P73" s="64"/>
      <c r="DQ73" s="64"/>
      <c r="DR73" s="64"/>
      <c r="DS73" s="64"/>
      <c r="DT73" s="64"/>
      <c r="DU73" s="64"/>
      <c r="DV73" s="64"/>
      <c r="DW73" s="64"/>
    </row>
    <row r="74" spans="1:127" ht="15.75" customHeight="1" x14ac:dyDescent="0.25">
      <c r="A74" s="276" t="s">
        <v>394</v>
      </c>
      <c r="B74" s="266"/>
      <c r="C74" s="266"/>
      <c r="D74" s="266"/>
      <c r="E74" s="267"/>
      <c r="F74" s="89">
        <f t="shared" ref="F74:G74" si="34">SUM(F73)</f>
        <v>24000000</v>
      </c>
      <c r="G74" s="90">
        <f t="shared" si="34"/>
        <v>24000000</v>
      </c>
      <c r="H74" s="91">
        <f t="shared" ref="H74:BC74" si="35">SUM(H71:H73)</f>
        <v>0</v>
      </c>
      <c r="I74" s="91">
        <f t="shared" si="35"/>
        <v>0</v>
      </c>
      <c r="J74" s="91">
        <f t="shared" si="35"/>
        <v>0</v>
      </c>
      <c r="K74" s="91">
        <f t="shared" si="35"/>
        <v>0</v>
      </c>
      <c r="L74" s="91">
        <f t="shared" si="35"/>
        <v>0</v>
      </c>
      <c r="M74" s="91">
        <f t="shared" si="35"/>
        <v>0</v>
      </c>
      <c r="N74" s="91">
        <f t="shared" si="35"/>
        <v>0</v>
      </c>
      <c r="O74" s="91">
        <f t="shared" si="35"/>
        <v>0</v>
      </c>
      <c r="P74" s="91">
        <f t="shared" si="35"/>
        <v>0</v>
      </c>
      <c r="Q74" s="91">
        <f t="shared" si="35"/>
        <v>0</v>
      </c>
      <c r="R74" s="91">
        <f t="shared" si="35"/>
        <v>0</v>
      </c>
      <c r="S74" s="91">
        <f t="shared" si="35"/>
        <v>0</v>
      </c>
      <c r="T74" s="91">
        <f t="shared" si="35"/>
        <v>0</v>
      </c>
      <c r="U74" s="91">
        <f t="shared" si="35"/>
        <v>0</v>
      </c>
      <c r="V74" s="91">
        <f t="shared" si="35"/>
        <v>0</v>
      </c>
      <c r="W74" s="91">
        <f t="shared" si="35"/>
        <v>0</v>
      </c>
      <c r="X74" s="91">
        <f t="shared" si="35"/>
        <v>0</v>
      </c>
      <c r="Y74" s="91">
        <f t="shared" si="35"/>
        <v>0</v>
      </c>
      <c r="Z74" s="91">
        <f t="shared" si="35"/>
        <v>0</v>
      </c>
      <c r="AA74" s="91">
        <f t="shared" si="35"/>
        <v>6000000</v>
      </c>
      <c r="AB74" s="91">
        <f t="shared" si="35"/>
        <v>6000000</v>
      </c>
      <c r="AC74" s="91">
        <f t="shared" si="35"/>
        <v>6000000</v>
      </c>
      <c r="AD74" s="91">
        <f t="shared" si="35"/>
        <v>6000000</v>
      </c>
      <c r="AE74" s="91">
        <f t="shared" si="35"/>
        <v>0</v>
      </c>
      <c r="AF74" s="91">
        <f t="shared" si="35"/>
        <v>0</v>
      </c>
      <c r="AG74" s="91">
        <f t="shared" si="35"/>
        <v>0</v>
      </c>
      <c r="AH74" s="91">
        <f t="shared" si="35"/>
        <v>0</v>
      </c>
      <c r="AI74" s="91">
        <f t="shared" si="35"/>
        <v>0</v>
      </c>
      <c r="AJ74" s="91">
        <f t="shared" si="35"/>
        <v>0</v>
      </c>
      <c r="AK74" s="91">
        <f t="shared" si="35"/>
        <v>0</v>
      </c>
      <c r="AL74" s="91">
        <f t="shared" si="35"/>
        <v>0</v>
      </c>
      <c r="AM74" s="91">
        <f t="shared" si="35"/>
        <v>0</v>
      </c>
      <c r="AN74" s="91">
        <f t="shared" si="35"/>
        <v>0</v>
      </c>
      <c r="AO74" s="91">
        <f t="shared" si="35"/>
        <v>0</v>
      </c>
      <c r="AP74" s="91">
        <f t="shared" si="35"/>
        <v>0</v>
      </c>
      <c r="AQ74" s="91">
        <f t="shared" si="35"/>
        <v>0</v>
      </c>
      <c r="AR74" s="91">
        <f t="shared" si="35"/>
        <v>0</v>
      </c>
      <c r="AS74" s="91">
        <f t="shared" si="35"/>
        <v>0</v>
      </c>
      <c r="AT74" s="91">
        <f t="shared" si="35"/>
        <v>0</v>
      </c>
      <c r="AU74" s="91">
        <f t="shared" si="35"/>
        <v>0</v>
      </c>
      <c r="AV74" s="91">
        <f t="shared" si="35"/>
        <v>0</v>
      </c>
      <c r="AW74" s="91">
        <f t="shared" si="35"/>
        <v>0</v>
      </c>
      <c r="AX74" s="91">
        <f t="shared" si="35"/>
        <v>0</v>
      </c>
      <c r="AY74" s="91">
        <f t="shared" si="35"/>
        <v>0</v>
      </c>
      <c r="AZ74" s="91">
        <f t="shared" si="35"/>
        <v>0</v>
      </c>
      <c r="BA74" s="91">
        <f t="shared" si="35"/>
        <v>0</v>
      </c>
      <c r="BB74" s="91">
        <f t="shared" si="35"/>
        <v>0</v>
      </c>
      <c r="BC74" s="91">
        <f t="shared" si="35"/>
        <v>0</v>
      </c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</row>
    <row r="75" spans="1:127" ht="15.75" customHeight="1" x14ac:dyDescent="0.25">
      <c r="A75" s="115" t="s">
        <v>395</v>
      </c>
      <c r="B75" s="116"/>
      <c r="C75" s="86"/>
      <c r="D75" s="87"/>
      <c r="E75" s="85"/>
      <c r="F75" s="85"/>
      <c r="G75" s="85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P75" s="64"/>
      <c r="DQ75" s="64"/>
      <c r="DR75" s="64"/>
      <c r="DS75" s="64"/>
      <c r="DT75" s="64"/>
      <c r="DU75" s="64"/>
      <c r="DV75" s="64"/>
      <c r="DW75" s="64"/>
    </row>
    <row r="76" spans="1:127" ht="15.75" customHeight="1" x14ac:dyDescent="0.25">
      <c r="A76" s="84">
        <v>1</v>
      </c>
      <c r="B76" s="85" t="s">
        <v>396</v>
      </c>
      <c r="C76" s="114">
        <v>0</v>
      </c>
      <c r="D76" s="87" t="s">
        <v>1</v>
      </c>
      <c r="E76" s="86">
        <v>1500000</v>
      </c>
      <c r="F76" s="86">
        <f t="shared" ref="F76:F79" si="36">E76*C76</f>
        <v>0</v>
      </c>
      <c r="G76" s="87">
        <f t="shared" ref="G76:G79" si="37">SUM(H76:DW76)</f>
        <v>0</v>
      </c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  <c r="DT76" s="64"/>
      <c r="DU76" s="64"/>
      <c r="DV76" s="64"/>
      <c r="DW76" s="64"/>
    </row>
    <row r="77" spans="1:127" ht="15.75" customHeight="1" x14ac:dyDescent="0.25">
      <c r="A77" s="84">
        <v>2</v>
      </c>
      <c r="B77" s="85" t="s">
        <v>397</v>
      </c>
      <c r="C77" s="114">
        <v>0</v>
      </c>
      <c r="D77" s="87" t="s">
        <v>328</v>
      </c>
      <c r="E77" s="86">
        <v>15000000</v>
      </c>
      <c r="F77" s="85">
        <f t="shared" si="36"/>
        <v>0</v>
      </c>
      <c r="G77" s="87">
        <f t="shared" si="37"/>
        <v>0</v>
      </c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  <c r="DT77" s="64"/>
      <c r="DU77" s="64"/>
      <c r="DV77" s="64"/>
      <c r="DW77" s="64"/>
    </row>
    <row r="78" spans="1:127" ht="15.75" customHeight="1" x14ac:dyDescent="0.25">
      <c r="A78" s="84">
        <v>3</v>
      </c>
      <c r="B78" s="117" t="s">
        <v>398</v>
      </c>
      <c r="C78" s="114">
        <v>0</v>
      </c>
      <c r="D78" s="87" t="s">
        <v>1</v>
      </c>
      <c r="E78" s="86">
        <v>750000</v>
      </c>
      <c r="F78" s="85">
        <f t="shared" si="36"/>
        <v>0</v>
      </c>
      <c r="G78" s="87">
        <f t="shared" si="37"/>
        <v>0</v>
      </c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5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  <c r="DS78" s="64"/>
      <c r="DT78" s="64"/>
      <c r="DU78" s="64"/>
      <c r="DV78" s="64"/>
      <c r="DW78" s="64"/>
    </row>
    <row r="79" spans="1:127" ht="15.75" customHeight="1" x14ac:dyDescent="0.25">
      <c r="A79" s="84">
        <v>4</v>
      </c>
      <c r="B79" s="85" t="s">
        <v>399</v>
      </c>
      <c r="C79" s="114">
        <v>0</v>
      </c>
      <c r="D79" s="87" t="s">
        <v>358</v>
      </c>
      <c r="E79" s="86">
        <v>5000000</v>
      </c>
      <c r="F79" s="85">
        <f t="shared" si="36"/>
        <v>0</v>
      </c>
      <c r="G79" s="87">
        <f t="shared" si="37"/>
        <v>0</v>
      </c>
      <c r="H79" s="88">
        <f t="shared" ref="H79:AA79" si="38">$F79/20</f>
        <v>0</v>
      </c>
      <c r="I79" s="88">
        <f t="shared" si="38"/>
        <v>0</v>
      </c>
      <c r="J79" s="88">
        <f t="shared" si="38"/>
        <v>0</v>
      </c>
      <c r="K79" s="88">
        <f t="shared" si="38"/>
        <v>0</v>
      </c>
      <c r="L79" s="88">
        <f t="shared" si="38"/>
        <v>0</v>
      </c>
      <c r="M79" s="88">
        <f t="shared" si="38"/>
        <v>0</v>
      </c>
      <c r="N79" s="88">
        <f t="shared" si="38"/>
        <v>0</v>
      </c>
      <c r="O79" s="88">
        <f t="shared" si="38"/>
        <v>0</v>
      </c>
      <c r="P79" s="88">
        <f t="shared" si="38"/>
        <v>0</v>
      </c>
      <c r="Q79" s="88">
        <f t="shared" si="38"/>
        <v>0</v>
      </c>
      <c r="R79" s="88">
        <f t="shared" si="38"/>
        <v>0</v>
      </c>
      <c r="S79" s="88">
        <f t="shared" si="38"/>
        <v>0</v>
      </c>
      <c r="T79" s="88">
        <f t="shared" si="38"/>
        <v>0</v>
      </c>
      <c r="U79" s="88">
        <f t="shared" si="38"/>
        <v>0</v>
      </c>
      <c r="V79" s="88">
        <f t="shared" si="38"/>
        <v>0</v>
      </c>
      <c r="W79" s="88">
        <f t="shared" si="38"/>
        <v>0</v>
      </c>
      <c r="X79" s="88">
        <f t="shared" si="38"/>
        <v>0</v>
      </c>
      <c r="Y79" s="88">
        <f t="shared" si="38"/>
        <v>0</v>
      </c>
      <c r="Z79" s="88">
        <f t="shared" si="38"/>
        <v>0</v>
      </c>
      <c r="AA79" s="88">
        <f t="shared" si="38"/>
        <v>0</v>
      </c>
      <c r="AB79" s="88"/>
      <c r="AC79" s="88"/>
      <c r="AD79" s="88"/>
      <c r="AE79" s="88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  <c r="DT79" s="64"/>
      <c r="DU79" s="64"/>
      <c r="DV79" s="64"/>
      <c r="DW79" s="64"/>
    </row>
    <row r="80" spans="1:127" ht="15.75" customHeight="1" x14ac:dyDescent="0.25">
      <c r="A80" s="276" t="s">
        <v>400</v>
      </c>
      <c r="B80" s="266"/>
      <c r="C80" s="266"/>
      <c r="D80" s="266"/>
      <c r="E80" s="267"/>
      <c r="F80" s="89">
        <f t="shared" ref="F80:BC80" si="39">SUM(F76:F79)</f>
        <v>0</v>
      </c>
      <c r="G80" s="90">
        <f t="shared" si="39"/>
        <v>0</v>
      </c>
      <c r="H80" s="91">
        <f t="shared" si="39"/>
        <v>0</v>
      </c>
      <c r="I80" s="91">
        <f t="shared" si="39"/>
        <v>0</v>
      </c>
      <c r="J80" s="91">
        <f t="shared" si="39"/>
        <v>0</v>
      </c>
      <c r="K80" s="91">
        <f t="shared" si="39"/>
        <v>0</v>
      </c>
      <c r="L80" s="91">
        <f t="shared" si="39"/>
        <v>0</v>
      </c>
      <c r="M80" s="91">
        <f t="shared" si="39"/>
        <v>0</v>
      </c>
      <c r="N80" s="91">
        <f t="shared" si="39"/>
        <v>0</v>
      </c>
      <c r="O80" s="91">
        <f t="shared" si="39"/>
        <v>0</v>
      </c>
      <c r="P80" s="91">
        <f t="shared" si="39"/>
        <v>0</v>
      </c>
      <c r="Q80" s="91">
        <f t="shared" si="39"/>
        <v>0</v>
      </c>
      <c r="R80" s="91">
        <f t="shared" si="39"/>
        <v>0</v>
      </c>
      <c r="S80" s="91">
        <f t="shared" si="39"/>
        <v>0</v>
      </c>
      <c r="T80" s="91">
        <f t="shared" si="39"/>
        <v>0</v>
      </c>
      <c r="U80" s="91">
        <f t="shared" si="39"/>
        <v>0</v>
      </c>
      <c r="V80" s="91">
        <f t="shared" si="39"/>
        <v>0</v>
      </c>
      <c r="W80" s="91">
        <f t="shared" si="39"/>
        <v>0</v>
      </c>
      <c r="X80" s="91">
        <f t="shared" si="39"/>
        <v>0</v>
      </c>
      <c r="Y80" s="91">
        <f t="shared" si="39"/>
        <v>0</v>
      </c>
      <c r="Z80" s="91">
        <f t="shared" si="39"/>
        <v>0</v>
      </c>
      <c r="AA80" s="91">
        <f t="shared" si="39"/>
        <v>0</v>
      </c>
      <c r="AB80" s="91">
        <f t="shared" si="39"/>
        <v>0</v>
      </c>
      <c r="AC80" s="91">
        <f t="shared" si="39"/>
        <v>0</v>
      </c>
      <c r="AD80" s="91">
        <f t="shared" si="39"/>
        <v>0</v>
      </c>
      <c r="AE80" s="91">
        <f t="shared" si="39"/>
        <v>0</v>
      </c>
      <c r="AF80" s="91">
        <f t="shared" si="39"/>
        <v>0</v>
      </c>
      <c r="AG80" s="91">
        <f t="shared" si="39"/>
        <v>0</v>
      </c>
      <c r="AH80" s="91">
        <f t="shared" si="39"/>
        <v>0</v>
      </c>
      <c r="AI80" s="91">
        <f t="shared" si="39"/>
        <v>0</v>
      </c>
      <c r="AJ80" s="91">
        <f t="shared" si="39"/>
        <v>0</v>
      </c>
      <c r="AK80" s="91">
        <f t="shared" si="39"/>
        <v>0</v>
      </c>
      <c r="AL80" s="91">
        <f t="shared" si="39"/>
        <v>0</v>
      </c>
      <c r="AM80" s="91">
        <f t="shared" si="39"/>
        <v>0</v>
      </c>
      <c r="AN80" s="91">
        <f t="shared" si="39"/>
        <v>0</v>
      </c>
      <c r="AO80" s="91">
        <f t="shared" si="39"/>
        <v>0</v>
      </c>
      <c r="AP80" s="91">
        <f t="shared" si="39"/>
        <v>0</v>
      </c>
      <c r="AQ80" s="91">
        <f t="shared" si="39"/>
        <v>0</v>
      </c>
      <c r="AR80" s="91">
        <f t="shared" si="39"/>
        <v>0</v>
      </c>
      <c r="AS80" s="91">
        <f t="shared" si="39"/>
        <v>0</v>
      </c>
      <c r="AT80" s="91">
        <f t="shared" si="39"/>
        <v>0</v>
      </c>
      <c r="AU80" s="91">
        <f t="shared" si="39"/>
        <v>0</v>
      </c>
      <c r="AV80" s="91">
        <f t="shared" si="39"/>
        <v>0</v>
      </c>
      <c r="AW80" s="91">
        <f t="shared" si="39"/>
        <v>0</v>
      </c>
      <c r="AX80" s="91">
        <f t="shared" si="39"/>
        <v>0</v>
      </c>
      <c r="AY80" s="91">
        <f t="shared" si="39"/>
        <v>0</v>
      </c>
      <c r="AZ80" s="91">
        <f t="shared" si="39"/>
        <v>0</v>
      </c>
      <c r="BA80" s="91">
        <f t="shared" si="39"/>
        <v>0</v>
      </c>
      <c r="BB80" s="91">
        <f t="shared" si="39"/>
        <v>0</v>
      </c>
      <c r="BC80" s="91">
        <f t="shared" si="39"/>
        <v>0</v>
      </c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</row>
    <row r="81" spans="1:146" ht="15.75" customHeight="1" x14ac:dyDescent="0.25">
      <c r="A81" s="115" t="s">
        <v>401</v>
      </c>
      <c r="B81" s="116"/>
      <c r="C81" s="86"/>
      <c r="D81" s="87"/>
      <c r="E81" s="85"/>
      <c r="F81" s="85"/>
      <c r="G81" s="85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  <c r="DT81" s="64"/>
      <c r="DU81" s="64"/>
      <c r="DV81" s="64"/>
      <c r="DW81" s="64"/>
    </row>
    <row r="82" spans="1:146" ht="15.75" customHeight="1" x14ac:dyDescent="0.25">
      <c r="A82" s="84">
        <v>1</v>
      </c>
      <c r="B82" s="85" t="s">
        <v>402</v>
      </c>
      <c r="C82" s="114">
        <v>0</v>
      </c>
      <c r="D82" s="87" t="s">
        <v>403</v>
      </c>
      <c r="E82" s="85">
        <v>300000</v>
      </c>
      <c r="F82" s="85">
        <f t="shared" ref="F82:F83" si="40">C82*E82</f>
        <v>0</v>
      </c>
      <c r="G82" s="87">
        <f t="shared" ref="G82:G83" si="41">SUM(H82:DW82)</f>
        <v>0</v>
      </c>
      <c r="H82" s="88">
        <f t="shared" ref="H82:H83" si="42">F82/24</f>
        <v>0</v>
      </c>
      <c r="I82" s="88">
        <f t="shared" ref="I82:AE82" si="43">H82</f>
        <v>0</v>
      </c>
      <c r="J82" s="88">
        <f t="shared" si="43"/>
        <v>0</v>
      </c>
      <c r="K82" s="88">
        <f t="shared" si="43"/>
        <v>0</v>
      </c>
      <c r="L82" s="88">
        <f t="shared" si="43"/>
        <v>0</v>
      </c>
      <c r="M82" s="88">
        <f t="shared" si="43"/>
        <v>0</v>
      </c>
      <c r="N82" s="88">
        <f t="shared" si="43"/>
        <v>0</v>
      </c>
      <c r="O82" s="88">
        <f t="shared" si="43"/>
        <v>0</v>
      </c>
      <c r="P82" s="88">
        <f t="shared" si="43"/>
        <v>0</v>
      </c>
      <c r="Q82" s="88">
        <f t="shared" si="43"/>
        <v>0</v>
      </c>
      <c r="R82" s="88">
        <f t="shared" si="43"/>
        <v>0</v>
      </c>
      <c r="S82" s="88">
        <f t="shared" si="43"/>
        <v>0</v>
      </c>
      <c r="T82" s="88">
        <f t="shared" si="43"/>
        <v>0</v>
      </c>
      <c r="U82" s="88">
        <f t="shared" si="43"/>
        <v>0</v>
      </c>
      <c r="V82" s="88">
        <f t="shared" si="43"/>
        <v>0</v>
      </c>
      <c r="W82" s="88">
        <f t="shared" si="43"/>
        <v>0</v>
      </c>
      <c r="X82" s="88">
        <f t="shared" si="43"/>
        <v>0</v>
      </c>
      <c r="Y82" s="88">
        <f t="shared" si="43"/>
        <v>0</v>
      </c>
      <c r="Z82" s="88">
        <f t="shared" si="43"/>
        <v>0</v>
      </c>
      <c r="AA82" s="88">
        <f t="shared" si="43"/>
        <v>0</v>
      </c>
      <c r="AB82" s="88">
        <f t="shared" si="43"/>
        <v>0</v>
      </c>
      <c r="AC82" s="88">
        <f t="shared" si="43"/>
        <v>0</v>
      </c>
      <c r="AD82" s="88">
        <f t="shared" si="43"/>
        <v>0</v>
      </c>
      <c r="AE82" s="88">
        <f t="shared" si="43"/>
        <v>0</v>
      </c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  <c r="DT82" s="64"/>
      <c r="DU82" s="64"/>
      <c r="DV82" s="64"/>
      <c r="DW82" s="64"/>
    </row>
    <row r="83" spans="1:146" ht="15.75" customHeight="1" x14ac:dyDescent="0.25">
      <c r="A83" s="84">
        <v>2</v>
      </c>
      <c r="B83" s="85" t="s">
        <v>404</v>
      </c>
      <c r="C83" s="114">
        <v>0</v>
      </c>
      <c r="D83" s="87" t="s">
        <v>403</v>
      </c>
      <c r="E83" s="85">
        <v>1500000</v>
      </c>
      <c r="F83" s="85">
        <f t="shared" si="40"/>
        <v>0</v>
      </c>
      <c r="G83" s="87">
        <f t="shared" si="41"/>
        <v>0</v>
      </c>
      <c r="H83" s="88">
        <f t="shared" si="42"/>
        <v>0</v>
      </c>
      <c r="I83" s="88">
        <f t="shared" ref="I83:AE83" si="44">H83</f>
        <v>0</v>
      </c>
      <c r="J83" s="88">
        <f t="shared" si="44"/>
        <v>0</v>
      </c>
      <c r="K83" s="88">
        <f t="shared" si="44"/>
        <v>0</v>
      </c>
      <c r="L83" s="88">
        <f t="shared" si="44"/>
        <v>0</v>
      </c>
      <c r="M83" s="88">
        <f t="shared" si="44"/>
        <v>0</v>
      </c>
      <c r="N83" s="88">
        <f t="shared" si="44"/>
        <v>0</v>
      </c>
      <c r="O83" s="88">
        <f t="shared" si="44"/>
        <v>0</v>
      </c>
      <c r="P83" s="88">
        <f t="shared" si="44"/>
        <v>0</v>
      </c>
      <c r="Q83" s="88">
        <f t="shared" si="44"/>
        <v>0</v>
      </c>
      <c r="R83" s="88">
        <f t="shared" si="44"/>
        <v>0</v>
      </c>
      <c r="S83" s="88">
        <f t="shared" si="44"/>
        <v>0</v>
      </c>
      <c r="T83" s="88">
        <f t="shared" si="44"/>
        <v>0</v>
      </c>
      <c r="U83" s="88">
        <f t="shared" si="44"/>
        <v>0</v>
      </c>
      <c r="V83" s="88">
        <f t="shared" si="44"/>
        <v>0</v>
      </c>
      <c r="W83" s="88">
        <f t="shared" si="44"/>
        <v>0</v>
      </c>
      <c r="X83" s="88">
        <f t="shared" si="44"/>
        <v>0</v>
      </c>
      <c r="Y83" s="88">
        <f t="shared" si="44"/>
        <v>0</v>
      </c>
      <c r="Z83" s="88">
        <f t="shared" si="44"/>
        <v>0</v>
      </c>
      <c r="AA83" s="88">
        <f t="shared" si="44"/>
        <v>0</v>
      </c>
      <c r="AB83" s="88">
        <f t="shared" si="44"/>
        <v>0</v>
      </c>
      <c r="AC83" s="88">
        <f t="shared" si="44"/>
        <v>0</v>
      </c>
      <c r="AD83" s="88">
        <f t="shared" si="44"/>
        <v>0</v>
      </c>
      <c r="AE83" s="88">
        <f t="shared" si="44"/>
        <v>0</v>
      </c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</row>
    <row r="84" spans="1:146" ht="15.75" customHeight="1" x14ac:dyDescent="0.25">
      <c r="A84" s="276" t="s">
        <v>405</v>
      </c>
      <c r="B84" s="266"/>
      <c r="C84" s="266"/>
      <c r="D84" s="266"/>
      <c r="E84" s="267"/>
      <c r="F84" s="89">
        <f t="shared" ref="F84:BC84" si="45">SUM(F82:F83)</f>
        <v>0</v>
      </c>
      <c r="G84" s="90">
        <f t="shared" si="45"/>
        <v>0</v>
      </c>
      <c r="H84" s="91">
        <f t="shared" si="45"/>
        <v>0</v>
      </c>
      <c r="I84" s="91">
        <f t="shared" si="45"/>
        <v>0</v>
      </c>
      <c r="J84" s="91">
        <f t="shared" si="45"/>
        <v>0</v>
      </c>
      <c r="K84" s="91">
        <f t="shared" si="45"/>
        <v>0</v>
      </c>
      <c r="L84" s="91">
        <f t="shared" si="45"/>
        <v>0</v>
      </c>
      <c r="M84" s="91">
        <f t="shared" si="45"/>
        <v>0</v>
      </c>
      <c r="N84" s="91">
        <f t="shared" si="45"/>
        <v>0</v>
      </c>
      <c r="O84" s="91">
        <f t="shared" si="45"/>
        <v>0</v>
      </c>
      <c r="P84" s="91">
        <f t="shared" si="45"/>
        <v>0</v>
      </c>
      <c r="Q84" s="91">
        <f t="shared" si="45"/>
        <v>0</v>
      </c>
      <c r="R84" s="91">
        <f t="shared" si="45"/>
        <v>0</v>
      </c>
      <c r="S84" s="91">
        <f t="shared" si="45"/>
        <v>0</v>
      </c>
      <c r="T84" s="91">
        <f t="shared" si="45"/>
        <v>0</v>
      </c>
      <c r="U84" s="91">
        <f t="shared" si="45"/>
        <v>0</v>
      </c>
      <c r="V84" s="91">
        <f t="shared" si="45"/>
        <v>0</v>
      </c>
      <c r="W84" s="91">
        <f t="shared" si="45"/>
        <v>0</v>
      </c>
      <c r="X84" s="91">
        <f t="shared" si="45"/>
        <v>0</v>
      </c>
      <c r="Y84" s="91">
        <f t="shared" si="45"/>
        <v>0</v>
      </c>
      <c r="Z84" s="91">
        <f t="shared" si="45"/>
        <v>0</v>
      </c>
      <c r="AA84" s="91">
        <f t="shared" si="45"/>
        <v>0</v>
      </c>
      <c r="AB84" s="91">
        <f t="shared" si="45"/>
        <v>0</v>
      </c>
      <c r="AC84" s="91">
        <f t="shared" si="45"/>
        <v>0</v>
      </c>
      <c r="AD84" s="91">
        <f t="shared" si="45"/>
        <v>0</v>
      </c>
      <c r="AE84" s="91">
        <f t="shared" si="45"/>
        <v>0</v>
      </c>
      <c r="AF84" s="91">
        <f t="shared" si="45"/>
        <v>0</v>
      </c>
      <c r="AG84" s="91">
        <f t="shared" si="45"/>
        <v>0</v>
      </c>
      <c r="AH84" s="91">
        <f t="shared" si="45"/>
        <v>0</v>
      </c>
      <c r="AI84" s="91">
        <f t="shared" si="45"/>
        <v>0</v>
      </c>
      <c r="AJ84" s="91">
        <f t="shared" si="45"/>
        <v>0</v>
      </c>
      <c r="AK84" s="91">
        <f t="shared" si="45"/>
        <v>0</v>
      </c>
      <c r="AL84" s="91">
        <f t="shared" si="45"/>
        <v>0</v>
      </c>
      <c r="AM84" s="91">
        <f t="shared" si="45"/>
        <v>0</v>
      </c>
      <c r="AN84" s="91">
        <f t="shared" si="45"/>
        <v>0</v>
      </c>
      <c r="AO84" s="91">
        <f t="shared" si="45"/>
        <v>0</v>
      </c>
      <c r="AP84" s="91">
        <f t="shared" si="45"/>
        <v>0</v>
      </c>
      <c r="AQ84" s="91">
        <f t="shared" si="45"/>
        <v>0</v>
      </c>
      <c r="AR84" s="91">
        <f t="shared" si="45"/>
        <v>0</v>
      </c>
      <c r="AS84" s="91">
        <f t="shared" si="45"/>
        <v>0</v>
      </c>
      <c r="AT84" s="91">
        <f t="shared" si="45"/>
        <v>0</v>
      </c>
      <c r="AU84" s="91">
        <f t="shared" si="45"/>
        <v>0</v>
      </c>
      <c r="AV84" s="91">
        <f t="shared" si="45"/>
        <v>0</v>
      </c>
      <c r="AW84" s="91">
        <f t="shared" si="45"/>
        <v>0</v>
      </c>
      <c r="AX84" s="91">
        <f t="shared" si="45"/>
        <v>0</v>
      </c>
      <c r="AY84" s="91">
        <f t="shared" si="45"/>
        <v>0</v>
      </c>
      <c r="AZ84" s="91">
        <f t="shared" si="45"/>
        <v>0</v>
      </c>
      <c r="BA84" s="91">
        <f t="shared" si="45"/>
        <v>0</v>
      </c>
      <c r="BB84" s="91">
        <f t="shared" si="45"/>
        <v>0</v>
      </c>
      <c r="BC84" s="91">
        <f t="shared" si="45"/>
        <v>0</v>
      </c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3"/>
      <c r="CX84" s="93"/>
      <c r="CY84" s="93"/>
      <c r="CZ84" s="93"/>
      <c r="DA84" s="93"/>
      <c r="DB84" s="93"/>
      <c r="DC84" s="93"/>
      <c r="DD84" s="93"/>
      <c r="DE84" s="93"/>
      <c r="DF84" s="93"/>
      <c r="DG84" s="93"/>
      <c r="DH84" s="93"/>
      <c r="DI84" s="93"/>
      <c r="DJ84" s="93"/>
      <c r="DK84" s="93"/>
      <c r="DL84" s="93"/>
      <c r="DM84" s="93"/>
      <c r="DN84" s="93"/>
      <c r="DO84" s="93"/>
      <c r="DP84" s="93"/>
      <c r="DQ84" s="93"/>
      <c r="DR84" s="93"/>
      <c r="DS84" s="93"/>
      <c r="DT84" s="93"/>
      <c r="DU84" s="93"/>
      <c r="DV84" s="93"/>
      <c r="DW84" s="93"/>
    </row>
    <row r="85" spans="1:146" ht="15.75" customHeight="1" x14ac:dyDescent="0.25">
      <c r="A85" s="276" t="s">
        <v>406</v>
      </c>
      <c r="B85" s="266"/>
      <c r="C85" s="266"/>
      <c r="D85" s="266"/>
      <c r="E85" s="267"/>
      <c r="F85" s="118">
        <f t="shared" ref="F85:G85" si="46">F84+F80+F74+F70</f>
        <v>203580000</v>
      </c>
      <c r="G85" s="119">
        <f t="shared" si="46"/>
        <v>203580000</v>
      </c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</row>
    <row r="86" spans="1:146" ht="15.75" customHeight="1" x14ac:dyDescent="0.25">
      <c r="A86" s="284" t="s">
        <v>407</v>
      </c>
      <c r="B86" s="282"/>
      <c r="C86" s="282"/>
      <c r="D86" s="283"/>
      <c r="E86" s="120" t="s">
        <v>2</v>
      </c>
      <c r="F86" s="112" t="e">
        <f t="shared" ref="F86:G86" si="47">F85/F7</f>
        <v>#REF!</v>
      </c>
      <c r="G86" s="113" t="e">
        <f t="shared" si="47"/>
        <v>#REF!</v>
      </c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</row>
    <row r="87" spans="1:146" ht="15.75" customHeight="1" x14ac:dyDescent="0.25">
      <c r="A87" s="70"/>
      <c r="B87" s="69"/>
      <c r="C87" s="103"/>
      <c r="D87" s="104"/>
      <c r="E87" s="69"/>
      <c r="F87" s="69"/>
      <c r="G87" s="6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</row>
    <row r="88" spans="1:146" ht="15.75" customHeight="1" x14ac:dyDescent="0.3">
      <c r="A88" s="105" t="s">
        <v>408</v>
      </c>
      <c r="B88" s="72" t="s">
        <v>409</v>
      </c>
      <c r="C88" s="103"/>
      <c r="D88" s="104"/>
      <c r="E88" s="69"/>
      <c r="F88" s="69"/>
      <c r="G88" s="6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</row>
    <row r="89" spans="1:146" ht="15.75" customHeight="1" x14ac:dyDescent="0.25">
      <c r="A89" s="77" t="s">
        <v>21</v>
      </c>
      <c r="B89" s="77" t="s">
        <v>320</v>
      </c>
      <c r="C89" s="77" t="s">
        <v>321</v>
      </c>
      <c r="D89" s="77" t="s">
        <v>322</v>
      </c>
      <c r="E89" s="77" t="s">
        <v>323</v>
      </c>
      <c r="F89" s="77" t="s">
        <v>352</v>
      </c>
      <c r="G89" s="270" t="s">
        <v>410</v>
      </c>
      <c r="H89" s="121">
        <v>1</v>
      </c>
      <c r="I89" s="122">
        <f t="shared" ref="I89:DW89" si="48">H89+1</f>
        <v>2</v>
      </c>
      <c r="J89" s="122">
        <f t="shared" si="48"/>
        <v>3</v>
      </c>
      <c r="K89" s="122">
        <f t="shared" si="48"/>
        <v>4</v>
      </c>
      <c r="L89" s="122">
        <f t="shared" si="48"/>
        <v>5</v>
      </c>
      <c r="M89" s="122">
        <f t="shared" si="48"/>
        <v>6</v>
      </c>
      <c r="N89" s="122">
        <f t="shared" si="48"/>
        <v>7</v>
      </c>
      <c r="O89" s="122">
        <f t="shared" si="48"/>
        <v>8</v>
      </c>
      <c r="P89" s="122">
        <f t="shared" si="48"/>
        <v>9</v>
      </c>
      <c r="Q89" s="122">
        <f t="shared" si="48"/>
        <v>10</v>
      </c>
      <c r="R89" s="122">
        <f t="shared" si="48"/>
        <v>11</v>
      </c>
      <c r="S89" s="122">
        <f t="shared" si="48"/>
        <v>12</v>
      </c>
      <c r="T89" s="122">
        <f t="shared" si="48"/>
        <v>13</v>
      </c>
      <c r="U89" s="122">
        <f t="shared" si="48"/>
        <v>14</v>
      </c>
      <c r="V89" s="122">
        <f t="shared" si="48"/>
        <v>15</v>
      </c>
      <c r="W89" s="122">
        <f t="shared" si="48"/>
        <v>16</v>
      </c>
      <c r="X89" s="122">
        <f t="shared" si="48"/>
        <v>17</v>
      </c>
      <c r="Y89" s="122">
        <f t="shared" si="48"/>
        <v>18</v>
      </c>
      <c r="Z89" s="122">
        <f t="shared" si="48"/>
        <v>19</v>
      </c>
      <c r="AA89" s="122">
        <f t="shared" si="48"/>
        <v>20</v>
      </c>
      <c r="AB89" s="122">
        <f t="shared" si="48"/>
        <v>21</v>
      </c>
      <c r="AC89" s="122">
        <f t="shared" si="48"/>
        <v>22</v>
      </c>
      <c r="AD89" s="122">
        <f t="shared" si="48"/>
        <v>23</v>
      </c>
      <c r="AE89" s="122">
        <f t="shared" si="48"/>
        <v>24</v>
      </c>
      <c r="AF89" s="122">
        <f t="shared" si="48"/>
        <v>25</v>
      </c>
      <c r="AG89" s="122">
        <f t="shared" si="48"/>
        <v>26</v>
      </c>
      <c r="AH89" s="122">
        <f t="shared" si="48"/>
        <v>27</v>
      </c>
      <c r="AI89" s="122">
        <f t="shared" si="48"/>
        <v>28</v>
      </c>
      <c r="AJ89" s="122">
        <f t="shared" si="48"/>
        <v>29</v>
      </c>
      <c r="AK89" s="122">
        <f t="shared" si="48"/>
        <v>30</v>
      </c>
      <c r="AL89" s="122">
        <f t="shared" si="48"/>
        <v>31</v>
      </c>
      <c r="AM89" s="122">
        <f t="shared" si="48"/>
        <v>32</v>
      </c>
      <c r="AN89" s="122">
        <f t="shared" si="48"/>
        <v>33</v>
      </c>
      <c r="AO89" s="122">
        <f t="shared" si="48"/>
        <v>34</v>
      </c>
      <c r="AP89" s="122">
        <f t="shared" si="48"/>
        <v>35</v>
      </c>
      <c r="AQ89" s="122">
        <f t="shared" si="48"/>
        <v>36</v>
      </c>
      <c r="AR89" s="122">
        <f t="shared" si="48"/>
        <v>37</v>
      </c>
      <c r="AS89" s="122">
        <f t="shared" si="48"/>
        <v>38</v>
      </c>
      <c r="AT89" s="122">
        <f t="shared" si="48"/>
        <v>39</v>
      </c>
      <c r="AU89" s="122">
        <f t="shared" si="48"/>
        <v>40</v>
      </c>
      <c r="AV89" s="122">
        <f t="shared" si="48"/>
        <v>41</v>
      </c>
      <c r="AW89" s="122">
        <f t="shared" si="48"/>
        <v>42</v>
      </c>
      <c r="AX89" s="122">
        <f t="shared" si="48"/>
        <v>43</v>
      </c>
      <c r="AY89" s="122">
        <f t="shared" si="48"/>
        <v>44</v>
      </c>
      <c r="AZ89" s="122">
        <f t="shared" si="48"/>
        <v>45</v>
      </c>
      <c r="BA89" s="122">
        <f t="shared" si="48"/>
        <v>46</v>
      </c>
      <c r="BB89" s="122">
        <f t="shared" si="48"/>
        <v>47</v>
      </c>
      <c r="BC89" s="122">
        <f t="shared" si="48"/>
        <v>48</v>
      </c>
      <c r="BD89" s="122">
        <f t="shared" si="48"/>
        <v>49</v>
      </c>
      <c r="BE89" s="122">
        <f t="shared" si="48"/>
        <v>50</v>
      </c>
      <c r="BF89" s="122">
        <f t="shared" si="48"/>
        <v>51</v>
      </c>
      <c r="BG89" s="122">
        <f t="shared" si="48"/>
        <v>52</v>
      </c>
      <c r="BH89" s="122">
        <f t="shared" si="48"/>
        <v>53</v>
      </c>
      <c r="BI89" s="122">
        <f t="shared" si="48"/>
        <v>54</v>
      </c>
      <c r="BJ89" s="122">
        <f t="shared" si="48"/>
        <v>55</v>
      </c>
      <c r="BK89" s="122">
        <f t="shared" si="48"/>
        <v>56</v>
      </c>
      <c r="BL89" s="122">
        <f t="shared" si="48"/>
        <v>57</v>
      </c>
      <c r="BM89" s="122">
        <f t="shared" si="48"/>
        <v>58</v>
      </c>
      <c r="BN89" s="122">
        <f t="shared" si="48"/>
        <v>59</v>
      </c>
      <c r="BO89" s="122">
        <f t="shared" si="48"/>
        <v>60</v>
      </c>
      <c r="BP89" s="122">
        <f t="shared" si="48"/>
        <v>61</v>
      </c>
      <c r="BQ89" s="122">
        <f t="shared" si="48"/>
        <v>62</v>
      </c>
      <c r="BR89" s="122">
        <f t="shared" si="48"/>
        <v>63</v>
      </c>
      <c r="BS89" s="122">
        <f t="shared" si="48"/>
        <v>64</v>
      </c>
      <c r="BT89" s="122">
        <f t="shared" si="48"/>
        <v>65</v>
      </c>
      <c r="BU89" s="122">
        <f t="shared" si="48"/>
        <v>66</v>
      </c>
      <c r="BV89" s="122">
        <f t="shared" si="48"/>
        <v>67</v>
      </c>
      <c r="BW89" s="122">
        <f t="shared" si="48"/>
        <v>68</v>
      </c>
      <c r="BX89" s="122">
        <f t="shared" si="48"/>
        <v>69</v>
      </c>
      <c r="BY89" s="122">
        <f t="shared" si="48"/>
        <v>70</v>
      </c>
      <c r="BZ89" s="122">
        <f t="shared" si="48"/>
        <v>71</v>
      </c>
      <c r="CA89" s="122">
        <f t="shared" si="48"/>
        <v>72</v>
      </c>
      <c r="CB89" s="122">
        <f t="shared" si="48"/>
        <v>73</v>
      </c>
      <c r="CC89" s="122">
        <f t="shared" si="48"/>
        <v>74</v>
      </c>
      <c r="CD89" s="122">
        <f t="shared" si="48"/>
        <v>75</v>
      </c>
      <c r="CE89" s="122">
        <f t="shared" si="48"/>
        <v>76</v>
      </c>
      <c r="CF89" s="122">
        <f t="shared" si="48"/>
        <v>77</v>
      </c>
      <c r="CG89" s="122">
        <f t="shared" si="48"/>
        <v>78</v>
      </c>
      <c r="CH89" s="122">
        <f t="shared" si="48"/>
        <v>79</v>
      </c>
      <c r="CI89" s="122">
        <f t="shared" si="48"/>
        <v>80</v>
      </c>
      <c r="CJ89" s="122">
        <f t="shared" si="48"/>
        <v>81</v>
      </c>
      <c r="CK89" s="122">
        <f t="shared" si="48"/>
        <v>82</v>
      </c>
      <c r="CL89" s="122">
        <f t="shared" si="48"/>
        <v>83</v>
      </c>
      <c r="CM89" s="122">
        <f t="shared" si="48"/>
        <v>84</v>
      </c>
      <c r="CN89" s="122">
        <f t="shared" si="48"/>
        <v>85</v>
      </c>
      <c r="CO89" s="122">
        <f t="shared" si="48"/>
        <v>86</v>
      </c>
      <c r="CP89" s="122">
        <f t="shared" si="48"/>
        <v>87</v>
      </c>
      <c r="CQ89" s="122">
        <f t="shared" si="48"/>
        <v>88</v>
      </c>
      <c r="CR89" s="122">
        <f t="shared" si="48"/>
        <v>89</v>
      </c>
      <c r="CS89" s="122">
        <f t="shared" si="48"/>
        <v>90</v>
      </c>
      <c r="CT89" s="122">
        <f t="shared" si="48"/>
        <v>91</v>
      </c>
      <c r="CU89" s="122">
        <f t="shared" si="48"/>
        <v>92</v>
      </c>
      <c r="CV89" s="122">
        <f t="shared" si="48"/>
        <v>93</v>
      </c>
      <c r="CW89" s="122">
        <f t="shared" si="48"/>
        <v>94</v>
      </c>
      <c r="CX89" s="122">
        <f t="shared" si="48"/>
        <v>95</v>
      </c>
      <c r="CY89" s="122">
        <f t="shared" si="48"/>
        <v>96</v>
      </c>
      <c r="CZ89" s="122">
        <f t="shared" si="48"/>
        <v>97</v>
      </c>
      <c r="DA89" s="122">
        <f t="shared" si="48"/>
        <v>98</v>
      </c>
      <c r="DB89" s="122">
        <f t="shared" si="48"/>
        <v>99</v>
      </c>
      <c r="DC89" s="122">
        <f t="shared" si="48"/>
        <v>100</v>
      </c>
      <c r="DD89" s="122">
        <f t="shared" si="48"/>
        <v>101</v>
      </c>
      <c r="DE89" s="122">
        <f t="shared" si="48"/>
        <v>102</v>
      </c>
      <c r="DF89" s="122">
        <f t="shared" si="48"/>
        <v>103</v>
      </c>
      <c r="DG89" s="122">
        <f t="shared" si="48"/>
        <v>104</v>
      </c>
      <c r="DH89" s="122">
        <f t="shared" si="48"/>
        <v>105</v>
      </c>
      <c r="DI89" s="122">
        <f t="shared" si="48"/>
        <v>106</v>
      </c>
      <c r="DJ89" s="122">
        <f t="shared" si="48"/>
        <v>107</v>
      </c>
      <c r="DK89" s="122">
        <f t="shared" si="48"/>
        <v>108</v>
      </c>
      <c r="DL89" s="122">
        <f t="shared" si="48"/>
        <v>109</v>
      </c>
      <c r="DM89" s="122">
        <f t="shared" si="48"/>
        <v>110</v>
      </c>
      <c r="DN89" s="122">
        <f t="shared" si="48"/>
        <v>111</v>
      </c>
      <c r="DO89" s="122">
        <f t="shared" si="48"/>
        <v>112</v>
      </c>
      <c r="DP89" s="122">
        <f t="shared" si="48"/>
        <v>113</v>
      </c>
      <c r="DQ89" s="122">
        <f t="shared" si="48"/>
        <v>114</v>
      </c>
      <c r="DR89" s="122">
        <f t="shared" si="48"/>
        <v>115</v>
      </c>
      <c r="DS89" s="122">
        <f t="shared" si="48"/>
        <v>116</v>
      </c>
      <c r="DT89" s="122">
        <f t="shared" si="48"/>
        <v>117</v>
      </c>
      <c r="DU89" s="122">
        <f t="shared" si="48"/>
        <v>118</v>
      </c>
      <c r="DV89" s="122">
        <f t="shared" si="48"/>
        <v>119</v>
      </c>
      <c r="DW89" s="122">
        <f t="shared" si="48"/>
        <v>120</v>
      </c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</row>
    <row r="90" spans="1:146" ht="15.75" customHeight="1" x14ac:dyDescent="0.25">
      <c r="A90" s="80"/>
      <c r="B90" s="80"/>
      <c r="C90" s="80"/>
      <c r="D90" s="80"/>
      <c r="E90" s="80"/>
      <c r="F90" s="80"/>
      <c r="G90" s="260"/>
      <c r="H90" s="123" t="s">
        <v>32</v>
      </c>
      <c r="I90" s="124" t="s">
        <v>33</v>
      </c>
      <c r="J90" s="124" t="s">
        <v>34</v>
      </c>
      <c r="K90" s="124" t="s">
        <v>35</v>
      </c>
      <c r="L90" s="124" t="s">
        <v>36</v>
      </c>
      <c r="M90" s="124" t="s">
        <v>37</v>
      </c>
      <c r="N90" s="124" t="s">
        <v>38</v>
      </c>
      <c r="O90" s="124" t="s">
        <v>39</v>
      </c>
      <c r="P90" s="124" t="s">
        <v>40</v>
      </c>
      <c r="Q90" s="124" t="s">
        <v>41</v>
      </c>
      <c r="R90" s="124" t="s">
        <v>42</v>
      </c>
      <c r="S90" s="124" t="s">
        <v>43</v>
      </c>
      <c r="T90" s="124" t="s">
        <v>44</v>
      </c>
      <c r="U90" s="124" t="s">
        <v>45</v>
      </c>
      <c r="V90" s="124" t="s">
        <v>46</v>
      </c>
      <c r="W90" s="124" t="s">
        <v>47</v>
      </c>
      <c r="X90" s="124" t="s">
        <v>48</v>
      </c>
      <c r="Y90" s="124" t="s">
        <v>49</v>
      </c>
      <c r="Z90" s="124" t="s">
        <v>50</v>
      </c>
      <c r="AA90" s="124" t="s">
        <v>51</v>
      </c>
      <c r="AB90" s="124" t="s">
        <v>52</v>
      </c>
      <c r="AC90" s="124" t="s">
        <v>53</v>
      </c>
      <c r="AD90" s="124" t="s">
        <v>54</v>
      </c>
      <c r="AE90" s="124" t="s">
        <v>55</v>
      </c>
      <c r="AF90" s="124" t="s">
        <v>56</v>
      </c>
      <c r="AG90" s="124" t="s">
        <v>57</v>
      </c>
      <c r="AH90" s="124" t="s">
        <v>58</v>
      </c>
      <c r="AI90" s="124" t="s">
        <v>59</v>
      </c>
      <c r="AJ90" s="124" t="s">
        <v>60</v>
      </c>
      <c r="AK90" s="124" t="s">
        <v>61</v>
      </c>
      <c r="AL90" s="124" t="s">
        <v>62</v>
      </c>
      <c r="AM90" s="124" t="s">
        <v>63</v>
      </c>
      <c r="AN90" s="124" t="s">
        <v>64</v>
      </c>
      <c r="AO90" s="124" t="s">
        <v>65</v>
      </c>
      <c r="AP90" s="124" t="s">
        <v>66</v>
      </c>
      <c r="AQ90" s="124" t="s">
        <v>67</v>
      </c>
      <c r="AR90" s="124" t="s">
        <v>68</v>
      </c>
      <c r="AS90" s="124" t="s">
        <v>69</v>
      </c>
      <c r="AT90" s="124" t="s">
        <v>70</v>
      </c>
      <c r="AU90" s="124" t="s">
        <v>71</v>
      </c>
      <c r="AV90" s="124" t="s">
        <v>72</v>
      </c>
      <c r="AW90" s="124" t="s">
        <v>73</v>
      </c>
      <c r="AX90" s="124" t="s">
        <v>74</v>
      </c>
      <c r="AY90" s="124" t="s">
        <v>75</v>
      </c>
      <c r="AZ90" s="124" t="s">
        <v>76</v>
      </c>
      <c r="BA90" s="124" t="s">
        <v>77</v>
      </c>
      <c r="BB90" s="124" t="s">
        <v>78</v>
      </c>
      <c r="BC90" s="124" t="s">
        <v>79</v>
      </c>
      <c r="BD90" s="124" t="s">
        <v>80</v>
      </c>
      <c r="BE90" s="124" t="s">
        <v>81</v>
      </c>
      <c r="BF90" s="124" t="s">
        <v>82</v>
      </c>
      <c r="BG90" s="124" t="s">
        <v>83</v>
      </c>
      <c r="BH90" s="124" t="s">
        <v>84</v>
      </c>
      <c r="BI90" s="124" t="s">
        <v>85</v>
      </c>
      <c r="BJ90" s="124" t="s">
        <v>86</v>
      </c>
      <c r="BK90" s="124" t="s">
        <v>87</v>
      </c>
      <c r="BL90" s="124" t="s">
        <v>88</v>
      </c>
      <c r="BM90" s="124" t="s">
        <v>89</v>
      </c>
      <c r="BN90" s="124" t="s">
        <v>90</v>
      </c>
      <c r="BO90" s="124" t="s">
        <v>91</v>
      </c>
      <c r="BP90" s="124" t="s">
        <v>92</v>
      </c>
      <c r="BQ90" s="124" t="s">
        <v>93</v>
      </c>
      <c r="BR90" s="124" t="s">
        <v>94</v>
      </c>
      <c r="BS90" s="124" t="s">
        <v>95</v>
      </c>
      <c r="BT90" s="124" t="s">
        <v>96</v>
      </c>
      <c r="BU90" s="124" t="s">
        <v>97</v>
      </c>
      <c r="BV90" s="124" t="s">
        <v>98</v>
      </c>
      <c r="BW90" s="124" t="s">
        <v>99</v>
      </c>
      <c r="BX90" s="124" t="s">
        <v>100</v>
      </c>
      <c r="BY90" s="124" t="s">
        <v>101</v>
      </c>
      <c r="BZ90" s="124" t="s">
        <v>102</v>
      </c>
      <c r="CA90" s="124" t="s">
        <v>103</v>
      </c>
      <c r="CB90" s="124" t="s">
        <v>104</v>
      </c>
      <c r="CC90" s="124" t="s">
        <v>105</v>
      </c>
      <c r="CD90" s="124" t="s">
        <v>106</v>
      </c>
      <c r="CE90" s="124" t="s">
        <v>107</v>
      </c>
      <c r="CF90" s="124" t="s">
        <v>108</v>
      </c>
      <c r="CG90" s="124" t="s">
        <v>109</v>
      </c>
      <c r="CH90" s="124" t="s">
        <v>110</v>
      </c>
      <c r="CI90" s="124" t="s">
        <v>111</v>
      </c>
      <c r="CJ90" s="124" t="s">
        <v>112</v>
      </c>
      <c r="CK90" s="124" t="s">
        <v>113</v>
      </c>
      <c r="CL90" s="124" t="s">
        <v>114</v>
      </c>
      <c r="CM90" s="124" t="s">
        <v>115</v>
      </c>
      <c r="CN90" s="124" t="s">
        <v>116</v>
      </c>
      <c r="CO90" s="124" t="s">
        <v>117</v>
      </c>
      <c r="CP90" s="124" t="s">
        <v>118</v>
      </c>
      <c r="CQ90" s="124" t="s">
        <v>119</v>
      </c>
      <c r="CR90" s="124" t="s">
        <v>120</v>
      </c>
      <c r="CS90" s="124" t="s">
        <v>121</v>
      </c>
      <c r="CT90" s="124" t="s">
        <v>122</v>
      </c>
      <c r="CU90" s="124" t="s">
        <v>123</v>
      </c>
      <c r="CV90" s="124" t="s">
        <v>124</v>
      </c>
      <c r="CW90" s="124" t="s">
        <v>125</v>
      </c>
      <c r="CX90" s="124" t="s">
        <v>126</v>
      </c>
      <c r="CY90" s="124" t="s">
        <v>127</v>
      </c>
      <c r="CZ90" s="124" t="s">
        <v>128</v>
      </c>
      <c r="DA90" s="124" t="s">
        <v>129</v>
      </c>
      <c r="DB90" s="124" t="s">
        <v>130</v>
      </c>
      <c r="DC90" s="124" t="s">
        <v>131</v>
      </c>
      <c r="DD90" s="124" t="s">
        <v>132</v>
      </c>
      <c r="DE90" s="124" t="s">
        <v>133</v>
      </c>
      <c r="DF90" s="124" t="s">
        <v>134</v>
      </c>
      <c r="DG90" s="124" t="s">
        <v>135</v>
      </c>
      <c r="DH90" s="124" t="s">
        <v>136</v>
      </c>
      <c r="DI90" s="124" t="s">
        <v>137</v>
      </c>
      <c r="DJ90" s="124" t="s">
        <v>138</v>
      </c>
      <c r="DK90" s="124" t="s">
        <v>139</v>
      </c>
      <c r="DL90" s="124" t="s">
        <v>140</v>
      </c>
      <c r="DM90" s="124" t="s">
        <v>141</v>
      </c>
      <c r="DN90" s="124" t="s">
        <v>142</v>
      </c>
      <c r="DO90" s="124" t="s">
        <v>143</v>
      </c>
      <c r="DP90" s="124" t="s">
        <v>144</v>
      </c>
      <c r="DQ90" s="124" t="s">
        <v>145</v>
      </c>
      <c r="DR90" s="124" t="s">
        <v>146</v>
      </c>
      <c r="DS90" s="124" t="s">
        <v>147</v>
      </c>
      <c r="DT90" s="124" t="s">
        <v>148</v>
      </c>
      <c r="DU90" s="124" t="s">
        <v>149</v>
      </c>
      <c r="DV90" s="124" t="s">
        <v>150</v>
      </c>
      <c r="DW90" s="124" t="s">
        <v>151</v>
      </c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</row>
    <row r="91" spans="1:146" ht="15.75" customHeight="1" x14ac:dyDescent="0.25">
      <c r="A91" s="275" t="s">
        <v>411</v>
      </c>
      <c r="B91" s="266"/>
      <c r="C91" s="266"/>
      <c r="D91" s="266"/>
      <c r="E91" s="266"/>
      <c r="F91" s="266"/>
      <c r="G91" s="83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  <c r="DS91" s="64"/>
      <c r="DT91" s="64"/>
      <c r="DU91" s="64"/>
      <c r="DV91" s="64"/>
      <c r="DW91" s="64"/>
    </row>
    <row r="92" spans="1:146" ht="15.75" customHeight="1" x14ac:dyDescent="0.25">
      <c r="A92" s="84">
        <v>1</v>
      </c>
      <c r="B92" s="85" t="s">
        <v>412</v>
      </c>
      <c r="C92" s="86">
        <v>12</v>
      </c>
      <c r="D92" s="87" t="s">
        <v>403</v>
      </c>
      <c r="E92" s="87">
        <v>2000000</v>
      </c>
      <c r="F92" s="85">
        <f t="shared" ref="F92:F94" si="49">C92*E92</f>
        <v>24000000</v>
      </c>
      <c r="G92" s="87">
        <f t="shared" ref="G92:G99" si="50">SUM(H92:DW92)</f>
        <v>24000000</v>
      </c>
      <c r="H92" s="88">
        <f>F92/12</f>
        <v>2000000</v>
      </c>
      <c r="I92" s="88">
        <f t="shared" ref="I92:S92" si="51">H92</f>
        <v>2000000</v>
      </c>
      <c r="J92" s="88">
        <f t="shared" si="51"/>
        <v>2000000</v>
      </c>
      <c r="K92" s="88">
        <f t="shared" si="51"/>
        <v>2000000</v>
      </c>
      <c r="L92" s="88">
        <f t="shared" si="51"/>
        <v>2000000</v>
      </c>
      <c r="M92" s="88">
        <f t="shared" si="51"/>
        <v>2000000</v>
      </c>
      <c r="N92" s="88">
        <f t="shared" si="51"/>
        <v>2000000</v>
      </c>
      <c r="O92" s="88">
        <f t="shared" si="51"/>
        <v>2000000</v>
      </c>
      <c r="P92" s="88">
        <f t="shared" si="51"/>
        <v>2000000</v>
      </c>
      <c r="Q92" s="88">
        <f t="shared" si="51"/>
        <v>2000000</v>
      </c>
      <c r="R92" s="88">
        <f t="shared" si="51"/>
        <v>2000000</v>
      </c>
      <c r="S92" s="88">
        <f t="shared" si="51"/>
        <v>2000000</v>
      </c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  <c r="DT92" s="64"/>
      <c r="DU92" s="64"/>
      <c r="DV92" s="64"/>
      <c r="DW92" s="64"/>
    </row>
    <row r="93" spans="1:146" ht="15.75" customHeight="1" x14ac:dyDescent="0.25">
      <c r="A93" s="84">
        <v>2</v>
      </c>
      <c r="B93" s="85" t="s">
        <v>413</v>
      </c>
      <c r="C93" s="86">
        <v>0</v>
      </c>
      <c r="D93" s="85" t="s">
        <v>328</v>
      </c>
      <c r="E93" s="87">
        <v>15000000</v>
      </c>
      <c r="F93" s="85">
        <f t="shared" si="49"/>
        <v>0</v>
      </c>
      <c r="G93" s="87">
        <f t="shared" si="50"/>
        <v>0</v>
      </c>
      <c r="H93" s="88"/>
      <c r="I93" s="88"/>
      <c r="J93" s="88"/>
      <c r="K93" s="88"/>
      <c r="L93" s="88"/>
      <c r="M93" s="88"/>
      <c r="N93" s="88"/>
      <c r="O93" s="88"/>
      <c r="P93" s="88">
        <f>F93</f>
        <v>0</v>
      </c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  <c r="DS93" s="64"/>
      <c r="DT93" s="64"/>
      <c r="DU93" s="64"/>
      <c r="DV93" s="64"/>
      <c r="DW93" s="64"/>
    </row>
    <row r="94" spans="1:146" ht="15.75" customHeight="1" x14ac:dyDescent="0.25">
      <c r="A94" s="84">
        <v>3</v>
      </c>
      <c r="B94" s="85" t="s">
        <v>414</v>
      </c>
      <c r="C94" s="86">
        <v>0</v>
      </c>
      <c r="D94" s="85" t="s">
        <v>328</v>
      </c>
      <c r="E94" s="87">
        <v>2000000</v>
      </c>
      <c r="F94" s="85">
        <f t="shared" si="49"/>
        <v>0</v>
      </c>
      <c r="G94" s="87">
        <f t="shared" si="50"/>
        <v>0</v>
      </c>
      <c r="H94" s="88"/>
      <c r="I94" s="88"/>
      <c r="J94" s="88">
        <f>F94</f>
        <v>0</v>
      </c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  <c r="DT94" s="64"/>
      <c r="DU94" s="64"/>
      <c r="DV94" s="64"/>
      <c r="DW94" s="64"/>
    </row>
    <row r="95" spans="1:146" ht="15.75" customHeight="1" x14ac:dyDescent="0.25">
      <c r="A95" s="84">
        <v>4</v>
      </c>
      <c r="B95" s="85" t="s">
        <v>415</v>
      </c>
      <c r="C95" s="86"/>
      <c r="D95" s="85"/>
      <c r="E95" s="87"/>
      <c r="F95" s="85"/>
      <c r="G95" s="87">
        <f t="shared" si="50"/>
        <v>0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  <c r="DT95" s="64"/>
      <c r="DU95" s="64"/>
      <c r="DV95" s="64"/>
      <c r="DW95" s="64"/>
    </row>
    <row r="96" spans="1:146" ht="15.75" customHeight="1" x14ac:dyDescent="0.25">
      <c r="A96" s="84"/>
      <c r="B96" s="85" t="s">
        <v>416</v>
      </c>
      <c r="C96" s="86">
        <v>4</v>
      </c>
      <c r="D96" s="85" t="s">
        <v>328</v>
      </c>
      <c r="E96" s="87">
        <v>700000</v>
      </c>
      <c r="F96" s="85">
        <f t="shared" ref="F96:F98" si="52">C96*E96</f>
        <v>2800000</v>
      </c>
      <c r="G96" s="87">
        <f t="shared" si="50"/>
        <v>2800000</v>
      </c>
      <c r="H96" s="88"/>
      <c r="I96" s="88"/>
      <c r="J96" s="88"/>
      <c r="K96" s="88">
        <f>F96</f>
        <v>2800000</v>
      </c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  <c r="DT96" s="64"/>
      <c r="DU96" s="64"/>
      <c r="DV96" s="64"/>
      <c r="DW96" s="64"/>
    </row>
    <row r="97" spans="1:127" ht="15.75" customHeight="1" x14ac:dyDescent="0.25">
      <c r="A97" s="84"/>
      <c r="B97" s="85" t="s">
        <v>417</v>
      </c>
      <c r="C97" s="86">
        <v>2</v>
      </c>
      <c r="D97" s="85" t="s">
        <v>328</v>
      </c>
      <c r="E97" s="87">
        <v>4000000</v>
      </c>
      <c r="F97" s="85">
        <f t="shared" si="52"/>
        <v>8000000</v>
      </c>
      <c r="G97" s="87">
        <f t="shared" si="50"/>
        <v>8000000</v>
      </c>
      <c r="H97" s="88"/>
      <c r="I97" s="88"/>
      <c r="J97" s="88"/>
      <c r="K97" s="88"/>
      <c r="L97" s="88">
        <f t="shared" ref="L97:L98" si="53">F97</f>
        <v>8000000</v>
      </c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  <c r="DT97" s="64"/>
      <c r="DU97" s="64"/>
      <c r="DV97" s="64"/>
      <c r="DW97" s="64"/>
    </row>
    <row r="98" spans="1:127" ht="15.75" customHeight="1" x14ac:dyDescent="0.25">
      <c r="A98" s="84"/>
      <c r="B98" s="85" t="s">
        <v>418</v>
      </c>
      <c r="C98" s="86">
        <v>1</v>
      </c>
      <c r="D98" s="85" t="s">
        <v>328</v>
      </c>
      <c r="E98" s="87">
        <v>4000000</v>
      </c>
      <c r="F98" s="85">
        <f t="shared" si="52"/>
        <v>4000000</v>
      </c>
      <c r="G98" s="87">
        <f t="shared" si="50"/>
        <v>4000000</v>
      </c>
      <c r="H98" s="88"/>
      <c r="I98" s="88"/>
      <c r="J98" s="88"/>
      <c r="K98" s="88"/>
      <c r="L98" s="88">
        <f t="shared" si="53"/>
        <v>4000000</v>
      </c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  <c r="DT98" s="64"/>
      <c r="DU98" s="64"/>
      <c r="DV98" s="64"/>
      <c r="DW98" s="64"/>
    </row>
    <row r="99" spans="1:127" ht="15.75" customHeight="1" x14ac:dyDescent="0.25">
      <c r="A99" s="84">
        <v>5</v>
      </c>
      <c r="B99" s="85" t="s">
        <v>419</v>
      </c>
      <c r="C99" s="86">
        <v>1</v>
      </c>
      <c r="D99" s="86" t="s">
        <v>420</v>
      </c>
      <c r="E99" s="86">
        <v>5000000</v>
      </c>
      <c r="F99" s="86">
        <f>E99*C99</f>
        <v>5000000</v>
      </c>
      <c r="G99" s="87">
        <f t="shared" si="50"/>
        <v>5000000</v>
      </c>
      <c r="H99" s="88"/>
      <c r="I99" s="88"/>
      <c r="J99" s="88"/>
      <c r="K99" s="88"/>
      <c r="L99" s="88"/>
      <c r="M99" s="88">
        <f>F99</f>
        <v>5000000</v>
      </c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  <c r="DT99" s="64"/>
      <c r="DU99" s="64"/>
      <c r="DV99" s="64"/>
      <c r="DW99" s="64"/>
    </row>
    <row r="100" spans="1:127" ht="15.75" customHeight="1" x14ac:dyDescent="0.25">
      <c r="A100" s="276" t="s">
        <v>421</v>
      </c>
      <c r="B100" s="266"/>
      <c r="C100" s="266"/>
      <c r="D100" s="266"/>
      <c r="E100" s="267"/>
      <c r="F100" s="89">
        <f t="shared" ref="F100:BC100" si="54">SUM(F92:F99)</f>
        <v>43800000</v>
      </c>
      <c r="G100" s="90">
        <f t="shared" si="54"/>
        <v>43800000</v>
      </c>
      <c r="H100" s="91">
        <f t="shared" si="54"/>
        <v>2000000</v>
      </c>
      <c r="I100" s="91">
        <f t="shared" si="54"/>
        <v>2000000</v>
      </c>
      <c r="J100" s="91">
        <f t="shared" si="54"/>
        <v>2000000</v>
      </c>
      <c r="K100" s="91">
        <f t="shared" si="54"/>
        <v>4800000</v>
      </c>
      <c r="L100" s="91">
        <f t="shared" si="54"/>
        <v>14000000</v>
      </c>
      <c r="M100" s="91">
        <f t="shared" si="54"/>
        <v>7000000</v>
      </c>
      <c r="N100" s="91">
        <f t="shared" si="54"/>
        <v>2000000</v>
      </c>
      <c r="O100" s="91">
        <f t="shared" si="54"/>
        <v>2000000</v>
      </c>
      <c r="P100" s="91">
        <f t="shared" si="54"/>
        <v>2000000</v>
      </c>
      <c r="Q100" s="91">
        <f t="shared" si="54"/>
        <v>2000000</v>
      </c>
      <c r="R100" s="91">
        <f t="shared" si="54"/>
        <v>2000000</v>
      </c>
      <c r="S100" s="91">
        <f t="shared" si="54"/>
        <v>2000000</v>
      </c>
      <c r="T100" s="91">
        <f t="shared" si="54"/>
        <v>0</v>
      </c>
      <c r="U100" s="91">
        <f t="shared" si="54"/>
        <v>0</v>
      </c>
      <c r="V100" s="91">
        <f t="shared" si="54"/>
        <v>0</v>
      </c>
      <c r="W100" s="91">
        <f t="shared" si="54"/>
        <v>0</v>
      </c>
      <c r="X100" s="91">
        <f t="shared" si="54"/>
        <v>0</v>
      </c>
      <c r="Y100" s="91">
        <f t="shared" si="54"/>
        <v>0</v>
      </c>
      <c r="Z100" s="91">
        <f t="shared" si="54"/>
        <v>0</v>
      </c>
      <c r="AA100" s="91">
        <f t="shared" si="54"/>
        <v>0</v>
      </c>
      <c r="AB100" s="91">
        <f t="shared" si="54"/>
        <v>0</v>
      </c>
      <c r="AC100" s="91">
        <f t="shared" si="54"/>
        <v>0</v>
      </c>
      <c r="AD100" s="91">
        <f t="shared" si="54"/>
        <v>0</v>
      </c>
      <c r="AE100" s="91">
        <f t="shared" si="54"/>
        <v>0</v>
      </c>
      <c r="AF100" s="91">
        <f t="shared" si="54"/>
        <v>0</v>
      </c>
      <c r="AG100" s="91">
        <f t="shared" si="54"/>
        <v>0</v>
      </c>
      <c r="AH100" s="91">
        <f t="shared" si="54"/>
        <v>0</v>
      </c>
      <c r="AI100" s="91">
        <f t="shared" si="54"/>
        <v>0</v>
      </c>
      <c r="AJ100" s="91">
        <f t="shared" si="54"/>
        <v>0</v>
      </c>
      <c r="AK100" s="91">
        <f t="shared" si="54"/>
        <v>0</v>
      </c>
      <c r="AL100" s="91">
        <f t="shared" si="54"/>
        <v>0</v>
      </c>
      <c r="AM100" s="91">
        <f t="shared" si="54"/>
        <v>0</v>
      </c>
      <c r="AN100" s="91">
        <f t="shared" si="54"/>
        <v>0</v>
      </c>
      <c r="AO100" s="91">
        <f t="shared" si="54"/>
        <v>0</v>
      </c>
      <c r="AP100" s="91">
        <f t="shared" si="54"/>
        <v>0</v>
      </c>
      <c r="AQ100" s="91">
        <f t="shared" si="54"/>
        <v>0</v>
      </c>
      <c r="AR100" s="91">
        <f t="shared" si="54"/>
        <v>0</v>
      </c>
      <c r="AS100" s="91">
        <f t="shared" si="54"/>
        <v>0</v>
      </c>
      <c r="AT100" s="91">
        <f t="shared" si="54"/>
        <v>0</v>
      </c>
      <c r="AU100" s="91">
        <f t="shared" si="54"/>
        <v>0</v>
      </c>
      <c r="AV100" s="91">
        <f t="shared" si="54"/>
        <v>0</v>
      </c>
      <c r="AW100" s="91">
        <f t="shared" si="54"/>
        <v>0</v>
      </c>
      <c r="AX100" s="91">
        <f t="shared" si="54"/>
        <v>0</v>
      </c>
      <c r="AY100" s="91">
        <f t="shared" si="54"/>
        <v>0</v>
      </c>
      <c r="AZ100" s="91">
        <f t="shared" si="54"/>
        <v>0</v>
      </c>
      <c r="BA100" s="91">
        <f t="shared" si="54"/>
        <v>0</v>
      </c>
      <c r="BB100" s="91">
        <f t="shared" si="54"/>
        <v>0</v>
      </c>
      <c r="BC100" s="91">
        <f t="shared" si="54"/>
        <v>0</v>
      </c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  <c r="DR100" s="93"/>
      <c r="DS100" s="93"/>
      <c r="DT100" s="93"/>
      <c r="DU100" s="93"/>
      <c r="DV100" s="93"/>
      <c r="DW100" s="93"/>
    </row>
    <row r="101" spans="1:127" ht="15.75" customHeight="1" x14ac:dyDescent="0.25">
      <c r="A101" s="275" t="s">
        <v>422</v>
      </c>
      <c r="B101" s="266"/>
      <c r="C101" s="266"/>
      <c r="D101" s="266"/>
      <c r="E101" s="266"/>
      <c r="F101" s="267"/>
      <c r="G101" s="94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  <c r="DT101" s="64"/>
      <c r="DU101" s="64"/>
      <c r="DV101" s="64"/>
      <c r="DW101" s="64"/>
    </row>
    <row r="102" spans="1:127" ht="15.75" customHeight="1" x14ac:dyDescent="0.25">
      <c r="A102" s="84">
        <v>1</v>
      </c>
      <c r="B102" s="85" t="s">
        <v>423</v>
      </c>
      <c r="C102" s="86">
        <v>12</v>
      </c>
      <c r="D102" s="87" t="s">
        <v>403</v>
      </c>
      <c r="E102" s="85">
        <v>200000</v>
      </c>
      <c r="F102" s="85">
        <f t="shared" ref="F102:F103" si="55">C102*E102</f>
        <v>2400000</v>
      </c>
      <c r="G102" s="87">
        <f t="shared" ref="G102:G106" si="56">SUM(H102:DW102)</f>
        <v>2400000</v>
      </c>
      <c r="H102" s="88">
        <v>200000</v>
      </c>
      <c r="I102" s="88">
        <f t="shared" ref="I102:S102" si="57">H102</f>
        <v>200000</v>
      </c>
      <c r="J102" s="88">
        <f t="shared" si="57"/>
        <v>200000</v>
      </c>
      <c r="K102" s="88">
        <f t="shared" si="57"/>
        <v>200000</v>
      </c>
      <c r="L102" s="88">
        <f t="shared" si="57"/>
        <v>200000</v>
      </c>
      <c r="M102" s="88">
        <f t="shared" si="57"/>
        <v>200000</v>
      </c>
      <c r="N102" s="88">
        <f t="shared" si="57"/>
        <v>200000</v>
      </c>
      <c r="O102" s="88">
        <f t="shared" si="57"/>
        <v>200000</v>
      </c>
      <c r="P102" s="88">
        <f t="shared" si="57"/>
        <v>200000</v>
      </c>
      <c r="Q102" s="88">
        <f t="shared" si="57"/>
        <v>200000</v>
      </c>
      <c r="R102" s="88">
        <f t="shared" si="57"/>
        <v>200000</v>
      </c>
      <c r="S102" s="88">
        <f t="shared" si="57"/>
        <v>200000</v>
      </c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  <c r="DT102" s="64"/>
      <c r="DU102" s="64"/>
      <c r="DV102" s="64"/>
      <c r="DW102" s="64"/>
    </row>
    <row r="103" spans="1:127" ht="15.75" customHeight="1" x14ac:dyDescent="0.25">
      <c r="A103" s="84">
        <v>2</v>
      </c>
      <c r="B103" s="85" t="s">
        <v>424</v>
      </c>
      <c r="C103" s="86">
        <v>12</v>
      </c>
      <c r="D103" s="87" t="s">
        <v>403</v>
      </c>
      <c r="E103" s="85">
        <v>20000</v>
      </c>
      <c r="F103" s="85">
        <f t="shared" si="55"/>
        <v>240000</v>
      </c>
      <c r="G103" s="87">
        <f t="shared" si="56"/>
        <v>240000</v>
      </c>
      <c r="H103" s="85">
        <v>20000</v>
      </c>
      <c r="I103" s="85">
        <v>20000</v>
      </c>
      <c r="J103" s="85">
        <v>20000</v>
      </c>
      <c r="K103" s="85">
        <v>20000</v>
      </c>
      <c r="L103" s="85">
        <v>20000</v>
      </c>
      <c r="M103" s="85">
        <v>20000</v>
      </c>
      <c r="N103" s="85">
        <v>20000</v>
      </c>
      <c r="O103" s="85">
        <v>20000</v>
      </c>
      <c r="P103" s="85">
        <v>20000</v>
      </c>
      <c r="Q103" s="85">
        <v>20000</v>
      </c>
      <c r="R103" s="85">
        <v>20000</v>
      </c>
      <c r="S103" s="85">
        <v>20000</v>
      </c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  <c r="DT103" s="64"/>
      <c r="DU103" s="64"/>
      <c r="DV103" s="64"/>
      <c r="DW103" s="64"/>
    </row>
    <row r="104" spans="1:127" ht="15.75" customHeight="1" x14ac:dyDescent="0.25">
      <c r="A104" s="84">
        <v>3</v>
      </c>
      <c r="B104" s="85" t="s">
        <v>425</v>
      </c>
      <c r="C104" s="86">
        <v>12</v>
      </c>
      <c r="D104" s="87" t="s">
        <v>403</v>
      </c>
      <c r="E104" s="85">
        <v>200000</v>
      </c>
      <c r="F104" s="85">
        <f>E104*C104</f>
        <v>2400000</v>
      </c>
      <c r="G104" s="87">
        <f t="shared" si="56"/>
        <v>2400000</v>
      </c>
      <c r="H104" s="88">
        <f t="shared" ref="H104:S104" si="58">$E104</f>
        <v>200000</v>
      </c>
      <c r="I104" s="88">
        <f t="shared" si="58"/>
        <v>200000</v>
      </c>
      <c r="J104" s="88">
        <f t="shared" si="58"/>
        <v>200000</v>
      </c>
      <c r="K104" s="88">
        <f t="shared" si="58"/>
        <v>200000</v>
      </c>
      <c r="L104" s="88">
        <f t="shared" si="58"/>
        <v>200000</v>
      </c>
      <c r="M104" s="88">
        <f t="shared" si="58"/>
        <v>200000</v>
      </c>
      <c r="N104" s="88">
        <f t="shared" si="58"/>
        <v>200000</v>
      </c>
      <c r="O104" s="88">
        <f t="shared" si="58"/>
        <v>200000</v>
      </c>
      <c r="P104" s="88">
        <f t="shared" si="58"/>
        <v>200000</v>
      </c>
      <c r="Q104" s="88">
        <f t="shared" si="58"/>
        <v>200000</v>
      </c>
      <c r="R104" s="88">
        <f t="shared" si="58"/>
        <v>200000</v>
      </c>
      <c r="S104" s="88">
        <f t="shared" si="58"/>
        <v>200000</v>
      </c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  <c r="DT104" s="64"/>
      <c r="DU104" s="64"/>
      <c r="DV104" s="64"/>
      <c r="DW104" s="64"/>
    </row>
    <row r="105" spans="1:127" ht="15.75" customHeight="1" x14ac:dyDescent="0.25">
      <c r="A105" s="84">
        <v>4</v>
      </c>
      <c r="B105" s="85" t="s">
        <v>426</v>
      </c>
      <c r="C105" s="86">
        <v>12</v>
      </c>
      <c r="D105" s="87" t="s">
        <v>403</v>
      </c>
      <c r="E105" s="85">
        <v>20000</v>
      </c>
      <c r="F105" s="85">
        <f t="shared" ref="F105:F106" si="59">C105*E105</f>
        <v>240000</v>
      </c>
      <c r="G105" s="87">
        <f t="shared" si="56"/>
        <v>240000</v>
      </c>
      <c r="H105" s="85">
        <v>20000</v>
      </c>
      <c r="I105" s="85">
        <v>20000</v>
      </c>
      <c r="J105" s="85">
        <v>20000</v>
      </c>
      <c r="K105" s="85">
        <v>20000</v>
      </c>
      <c r="L105" s="85">
        <v>20000</v>
      </c>
      <c r="M105" s="85">
        <v>20000</v>
      </c>
      <c r="N105" s="85">
        <v>20000</v>
      </c>
      <c r="O105" s="85">
        <v>20000</v>
      </c>
      <c r="P105" s="85">
        <v>20000</v>
      </c>
      <c r="Q105" s="85">
        <v>20000</v>
      </c>
      <c r="R105" s="85">
        <v>20000</v>
      </c>
      <c r="S105" s="85">
        <v>20000</v>
      </c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  <c r="DT105" s="64"/>
      <c r="DU105" s="64"/>
      <c r="DV105" s="64"/>
      <c r="DW105" s="64"/>
    </row>
    <row r="106" spans="1:127" ht="15.75" customHeight="1" x14ac:dyDescent="0.25">
      <c r="A106" s="84">
        <v>5</v>
      </c>
      <c r="B106" s="85" t="s">
        <v>427</v>
      </c>
      <c r="C106" s="86">
        <v>0</v>
      </c>
      <c r="D106" s="87" t="s">
        <v>428</v>
      </c>
      <c r="E106" s="85">
        <v>50000000</v>
      </c>
      <c r="F106" s="85">
        <f t="shared" si="59"/>
        <v>0</v>
      </c>
      <c r="G106" s="87">
        <f t="shared" si="56"/>
        <v>0</v>
      </c>
      <c r="H106" s="88">
        <f>F106/24</f>
        <v>0</v>
      </c>
      <c r="I106" s="88">
        <f t="shared" ref="I106:S106" si="60">H106</f>
        <v>0</v>
      </c>
      <c r="J106" s="88">
        <f t="shared" si="60"/>
        <v>0</v>
      </c>
      <c r="K106" s="88">
        <f t="shared" si="60"/>
        <v>0</v>
      </c>
      <c r="L106" s="88">
        <f t="shared" si="60"/>
        <v>0</v>
      </c>
      <c r="M106" s="88">
        <f t="shared" si="60"/>
        <v>0</v>
      </c>
      <c r="N106" s="88">
        <f t="shared" si="60"/>
        <v>0</v>
      </c>
      <c r="O106" s="88">
        <f t="shared" si="60"/>
        <v>0</v>
      </c>
      <c r="P106" s="88">
        <f t="shared" si="60"/>
        <v>0</v>
      </c>
      <c r="Q106" s="88">
        <f t="shared" si="60"/>
        <v>0</v>
      </c>
      <c r="R106" s="88">
        <f t="shared" si="60"/>
        <v>0</v>
      </c>
      <c r="S106" s="88">
        <f t="shared" si="60"/>
        <v>0</v>
      </c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  <c r="DT106" s="64"/>
      <c r="DU106" s="64"/>
      <c r="DV106" s="64"/>
      <c r="DW106" s="64"/>
    </row>
    <row r="107" spans="1:127" ht="15.75" customHeight="1" x14ac:dyDescent="0.25">
      <c r="A107" s="276" t="s">
        <v>429</v>
      </c>
      <c r="B107" s="266"/>
      <c r="C107" s="266"/>
      <c r="D107" s="266"/>
      <c r="E107" s="267"/>
      <c r="F107" s="89">
        <f t="shared" ref="F107:H107" si="61">SUM(F102:F106)</f>
        <v>5280000</v>
      </c>
      <c r="G107" s="90">
        <f t="shared" si="61"/>
        <v>5280000</v>
      </c>
      <c r="H107" s="91">
        <f t="shared" si="61"/>
        <v>440000</v>
      </c>
      <c r="I107" s="91">
        <f t="shared" ref="I107:AE107" si="62">H107</f>
        <v>440000</v>
      </c>
      <c r="J107" s="91">
        <f t="shared" si="62"/>
        <v>440000</v>
      </c>
      <c r="K107" s="91">
        <f t="shared" si="62"/>
        <v>440000</v>
      </c>
      <c r="L107" s="91">
        <f t="shared" si="62"/>
        <v>440000</v>
      </c>
      <c r="M107" s="91">
        <f t="shared" si="62"/>
        <v>440000</v>
      </c>
      <c r="N107" s="91">
        <f t="shared" si="62"/>
        <v>440000</v>
      </c>
      <c r="O107" s="91">
        <f t="shared" si="62"/>
        <v>440000</v>
      </c>
      <c r="P107" s="91">
        <f t="shared" si="62"/>
        <v>440000</v>
      </c>
      <c r="Q107" s="91">
        <f t="shared" si="62"/>
        <v>440000</v>
      </c>
      <c r="R107" s="91">
        <f t="shared" si="62"/>
        <v>440000</v>
      </c>
      <c r="S107" s="91">
        <f t="shared" si="62"/>
        <v>440000</v>
      </c>
      <c r="T107" s="91">
        <f t="shared" si="62"/>
        <v>440000</v>
      </c>
      <c r="U107" s="91">
        <f t="shared" si="62"/>
        <v>440000</v>
      </c>
      <c r="V107" s="91">
        <f t="shared" si="62"/>
        <v>440000</v>
      </c>
      <c r="W107" s="91">
        <f t="shared" si="62"/>
        <v>440000</v>
      </c>
      <c r="X107" s="91">
        <f t="shared" si="62"/>
        <v>440000</v>
      </c>
      <c r="Y107" s="91">
        <f t="shared" si="62"/>
        <v>440000</v>
      </c>
      <c r="Z107" s="91">
        <f t="shared" si="62"/>
        <v>440000</v>
      </c>
      <c r="AA107" s="91">
        <f t="shared" si="62"/>
        <v>440000</v>
      </c>
      <c r="AB107" s="91">
        <f t="shared" si="62"/>
        <v>440000</v>
      </c>
      <c r="AC107" s="91">
        <f t="shared" si="62"/>
        <v>440000</v>
      </c>
      <c r="AD107" s="91">
        <f t="shared" si="62"/>
        <v>440000</v>
      </c>
      <c r="AE107" s="91">
        <f t="shared" si="62"/>
        <v>440000</v>
      </c>
      <c r="AF107" s="91">
        <f t="shared" ref="AF107:BC107" si="63">SUM(AF102:AF106)</f>
        <v>0</v>
      </c>
      <c r="AG107" s="91">
        <f t="shared" si="63"/>
        <v>0</v>
      </c>
      <c r="AH107" s="91">
        <f t="shared" si="63"/>
        <v>0</v>
      </c>
      <c r="AI107" s="91">
        <f t="shared" si="63"/>
        <v>0</v>
      </c>
      <c r="AJ107" s="91">
        <f t="shared" si="63"/>
        <v>0</v>
      </c>
      <c r="AK107" s="91">
        <f t="shared" si="63"/>
        <v>0</v>
      </c>
      <c r="AL107" s="91">
        <f t="shared" si="63"/>
        <v>0</v>
      </c>
      <c r="AM107" s="91">
        <f t="shared" si="63"/>
        <v>0</v>
      </c>
      <c r="AN107" s="91">
        <f t="shared" si="63"/>
        <v>0</v>
      </c>
      <c r="AO107" s="91">
        <f t="shared" si="63"/>
        <v>0</v>
      </c>
      <c r="AP107" s="91">
        <f t="shared" si="63"/>
        <v>0</v>
      </c>
      <c r="AQ107" s="91">
        <f t="shared" si="63"/>
        <v>0</v>
      </c>
      <c r="AR107" s="91">
        <f t="shared" si="63"/>
        <v>0</v>
      </c>
      <c r="AS107" s="91">
        <f t="shared" si="63"/>
        <v>0</v>
      </c>
      <c r="AT107" s="91">
        <f t="shared" si="63"/>
        <v>0</v>
      </c>
      <c r="AU107" s="91">
        <f t="shared" si="63"/>
        <v>0</v>
      </c>
      <c r="AV107" s="91">
        <f t="shared" si="63"/>
        <v>0</v>
      </c>
      <c r="AW107" s="91">
        <f t="shared" si="63"/>
        <v>0</v>
      </c>
      <c r="AX107" s="91">
        <f t="shared" si="63"/>
        <v>0</v>
      </c>
      <c r="AY107" s="91">
        <f t="shared" si="63"/>
        <v>0</v>
      </c>
      <c r="AZ107" s="91">
        <f t="shared" si="63"/>
        <v>0</v>
      </c>
      <c r="BA107" s="91">
        <f t="shared" si="63"/>
        <v>0</v>
      </c>
      <c r="BB107" s="91">
        <f t="shared" si="63"/>
        <v>0</v>
      </c>
      <c r="BC107" s="91">
        <f t="shared" si="63"/>
        <v>0</v>
      </c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93"/>
      <c r="CM107" s="93"/>
      <c r="CN107" s="93"/>
      <c r="CO107" s="93"/>
      <c r="CP107" s="93"/>
      <c r="CQ107" s="93"/>
      <c r="CR107" s="93"/>
      <c r="CS107" s="93"/>
      <c r="CT107" s="93"/>
      <c r="CU107" s="93"/>
      <c r="CV107" s="93"/>
      <c r="CW107" s="93"/>
      <c r="CX107" s="93"/>
      <c r="CY107" s="93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  <c r="DJ107" s="93"/>
      <c r="DK107" s="93"/>
      <c r="DL107" s="93"/>
      <c r="DM107" s="93"/>
      <c r="DN107" s="93"/>
      <c r="DO107" s="93"/>
      <c r="DP107" s="93"/>
      <c r="DQ107" s="93"/>
      <c r="DR107" s="93"/>
      <c r="DS107" s="93"/>
      <c r="DT107" s="93"/>
      <c r="DU107" s="93"/>
      <c r="DV107" s="93"/>
      <c r="DW107" s="93"/>
    </row>
    <row r="108" spans="1:127" ht="15.75" customHeight="1" x14ac:dyDescent="0.25">
      <c r="A108" s="275" t="s">
        <v>430</v>
      </c>
      <c r="B108" s="266"/>
      <c r="C108" s="266"/>
      <c r="D108" s="266"/>
      <c r="E108" s="266"/>
      <c r="F108" s="267"/>
      <c r="G108" s="94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  <c r="DT108" s="64"/>
      <c r="DU108" s="64"/>
      <c r="DV108" s="64"/>
      <c r="DW108" s="64"/>
    </row>
    <row r="109" spans="1:127" ht="15.75" customHeight="1" x14ac:dyDescent="0.25">
      <c r="A109" s="84">
        <v>1</v>
      </c>
      <c r="B109" s="117" t="s">
        <v>431</v>
      </c>
      <c r="C109" s="86">
        <v>24</v>
      </c>
      <c r="D109" s="87" t="s">
        <v>403</v>
      </c>
      <c r="E109" s="87">
        <v>2000000</v>
      </c>
      <c r="F109" s="85">
        <f t="shared" ref="F109:F110" si="64">C109*E109</f>
        <v>48000000</v>
      </c>
      <c r="G109" s="87">
        <f t="shared" ref="G109:G110" si="65">SUM(H109:DW109)</f>
        <v>48000000</v>
      </c>
      <c r="H109" s="88">
        <f>E109</f>
        <v>2000000</v>
      </c>
      <c r="I109" s="88">
        <f t="shared" ref="I109:AE109" si="66">H109</f>
        <v>2000000</v>
      </c>
      <c r="J109" s="88">
        <f t="shared" si="66"/>
        <v>2000000</v>
      </c>
      <c r="K109" s="88">
        <f t="shared" si="66"/>
        <v>2000000</v>
      </c>
      <c r="L109" s="88">
        <f t="shared" si="66"/>
        <v>2000000</v>
      </c>
      <c r="M109" s="88">
        <f t="shared" si="66"/>
        <v>2000000</v>
      </c>
      <c r="N109" s="88">
        <f t="shared" si="66"/>
        <v>2000000</v>
      </c>
      <c r="O109" s="88">
        <f t="shared" si="66"/>
        <v>2000000</v>
      </c>
      <c r="P109" s="88">
        <f t="shared" si="66"/>
        <v>2000000</v>
      </c>
      <c r="Q109" s="88">
        <f t="shared" si="66"/>
        <v>2000000</v>
      </c>
      <c r="R109" s="88">
        <f t="shared" si="66"/>
        <v>2000000</v>
      </c>
      <c r="S109" s="88">
        <f t="shared" si="66"/>
        <v>2000000</v>
      </c>
      <c r="T109" s="88">
        <f t="shared" si="66"/>
        <v>2000000</v>
      </c>
      <c r="U109" s="88">
        <f t="shared" si="66"/>
        <v>2000000</v>
      </c>
      <c r="V109" s="88">
        <f t="shared" si="66"/>
        <v>2000000</v>
      </c>
      <c r="W109" s="88">
        <f t="shared" si="66"/>
        <v>2000000</v>
      </c>
      <c r="X109" s="88">
        <f t="shared" si="66"/>
        <v>2000000</v>
      </c>
      <c r="Y109" s="88">
        <f t="shared" si="66"/>
        <v>2000000</v>
      </c>
      <c r="Z109" s="88">
        <f t="shared" si="66"/>
        <v>2000000</v>
      </c>
      <c r="AA109" s="88">
        <f t="shared" si="66"/>
        <v>2000000</v>
      </c>
      <c r="AB109" s="88">
        <f t="shared" si="66"/>
        <v>2000000</v>
      </c>
      <c r="AC109" s="88">
        <f t="shared" si="66"/>
        <v>2000000</v>
      </c>
      <c r="AD109" s="88">
        <f t="shared" si="66"/>
        <v>2000000</v>
      </c>
      <c r="AE109" s="88">
        <f t="shared" si="66"/>
        <v>2000000</v>
      </c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  <c r="DT109" s="64"/>
      <c r="DU109" s="64"/>
      <c r="DV109" s="64"/>
      <c r="DW109" s="64"/>
    </row>
    <row r="110" spans="1:127" ht="15.75" customHeight="1" x14ac:dyDescent="0.25">
      <c r="A110" s="84">
        <v>2</v>
      </c>
      <c r="B110" s="117" t="s">
        <v>432</v>
      </c>
      <c r="C110" s="86">
        <v>0</v>
      </c>
      <c r="D110" s="87" t="s">
        <v>403</v>
      </c>
      <c r="E110" s="87">
        <v>2000000</v>
      </c>
      <c r="F110" s="85">
        <f t="shared" si="64"/>
        <v>0</v>
      </c>
      <c r="G110" s="87">
        <f t="shared" si="65"/>
        <v>0</v>
      </c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  <c r="DT110" s="64"/>
      <c r="DU110" s="64"/>
      <c r="DV110" s="64"/>
      <c r="DW110" s="64"/>
    </row>
    <row r="111" spans="1:127" ht="15.75" customHeight="1" x14ac:dyDescent="0.25">
      <c r="A111" s="276" t="s">
        <v>433</v>
      </c>
      <c r="B111" s="266"/>
      <c r="C111" s="266"/>
      <c r="D111" s="266"/>
      <c r="E111" s="267"/>
      <c r="F111" s="89">
        <f t="shared" ref="F111:BC111" si="67">SUM(F109:F110)</f>
        <v>48000000</v>
      </c>
      <c r="G111" s="90">
        <f t="shared" si="67"/>
        <v>48000000</v>
      </c>
      <c r="H111" s="91">
        <f t="shared" si="67"/>
        <v>2000000</v>
      </c>
      <c r="I111" s="91">
        <f t="shared" si="67"/>
        <v>2000000</v>
      </c>
      <c r="J111" s="91">
        <f t="shared" si="67"/>
        <v>2000000</v>
      </c>
      <c r="K111" s="91">
        <f t="shared" si="67"/>
        <v>2000000</v>
      </c>
      <c r="L111" s="91">
        <f t="shared" si="67"/>
        <v>2000000</v>
      </c>
      <c r="M111" s="91">
        <f t="shared" si="67"/>
        <v>2000000</v>
      </c>
      <c r="N111" s="91">
        <f t="shared" si="67"/>
        <v>2000000</v>
      </c>
      <c r="O111" s="91">
        <f t="shared" si="67"/>
        <v>2000000</v>
      </c>
      <c r="P111" s="91">
        <f t="shared" si="67"/>
        <v>2000000</v>
      </c>
      <c r="Q111" s="91">
        <f t="shared" si="67"/>
        <v>2000000</v>
      </c>
      <c r="R111" s="91">
        <f t="shared" si="67"/>
        <v>2000000</v>
      </c>
      <c r="S111" s="91">
        <f t="shared" si="67"/>
        <v>2000000</v>
      </c>
      <c r="T111" s="91">
        <f t="shared" si="67"/>
        <v>2000000</v>
      </c>
      <c r="U111" s="91">
        <f t="shared" si="67"/>
        <v>2000000</v>
      </c>
      <c r="V111" s="91">
        <f t="shared" si="67"/>
        <v>2000000</v>
      </c>
      <c r="W111" s="91">
        <f t="shared" si="67"/>
        <v>2000000</v>
      </c>
      <c r="X111" s="91">
        <f t="shared" si="67"/>
        <v>2000000</v>
      </c>
      <c r="Y111" s="91">
        <f t="shared" si="67"/>
        <v>2000000</v>
      </c>
      <c r="Z111" s="91">
        <f t="shared" si="67"/>
        <v>2000000</v>
      </c>
      <c r="AA111" s="91">
        <f t="shared" si="67"/>
        <v>2000000</v>
      </c>
      <c r="AB111" s="91">
        <f t="shared" si="67"/>
        <v>2000000</v>
      </c>
      <c r="AC111" s="91">
        <f t="shared" si="67"/>
        <v>2000000</v>
      </c>
      <c r="AD111" s="91">
        <f t="shared" si="67"/>
        <v>2000000</v>
      </c>
      <c r="AE111" s="91">
        <f t="shared" si="67"/>
        <v>2000000</v>
      </c>
      <c r="AF111" s="91">
        <f t="shared" si="67"/>
        <v>0</v>
      </c>
      <c r="AG111" s="91">
        <f t="shared" si="67"/>
        <v>0</v>
      </c>
      <c r="AH111" s="91">
        <f t="shared" si="67"/>
        <v>0</v>
      </c>
      <c r="AI111" s="91">
        <f t="shared" si="67"/>
        <v>0</v>
      </c>
      <c r="AJ111" s="91">
        <f t="shared" si="67"/>
        <v>0</v>
      </c>
      <c r="AK111" s="91">
        <f t="shared" si="67"/>
        <v>0</v>
      </c>
      <c r="AL111" s="91">
        <f t="shared" si="67"/>
        <v>0</v>
      </c>
      <c r="AM111" s="91">
        <f t="shared" si="67"/>
        <v>0</v>
      </c>
      <c r="AN111" s="91">
        <f t="shared" si="67"/>
        <v>0</v>
      </c>
      <c r="AO111" s="91">
        <f t="shared" si="67"/>
        <v>0</v>
      </c>
      <c r="AP111" s="91">
        <f t="shared" si="67"/>
        <v>0</v>
      </c>
      <c r="AQ111" s="91">
        <f t="shared" si="67"/>
        <v>0</v>
      </c>
      <c r="AR111" s="91">
        <f t="shared" si="67"/>
        <v>0</v>
      </c>
      <c r="AS111" s="91">
        <f t="shared" si="67"/>
        <v>0</v>
      </c>
      <c r="AT111" s="91">
        <f t="shared" si="67"/>
        <v>0</v>
      </c>
      <c r="AU111" s="91">
        <f t="shared" si="67"/>
        <v>0</v>
      </c>
      <c r="AV111" s="91">
        <f t="shared" si="67"/>
        <v>0</v>
      </c>
      <c r="AW111" s="91">
        <f t="shared" si="67"/>
        <v>0</v>
      </c>
      <c r="AX111" s="91">
        <f t="shared" si="67"/>
        <v>0</v>
      </c>
      <c r="AY111" s="91">
        <f t="shared" si="67"/>
        <v>0</v>
      </c>
      <c r="AZ111" s="91">
        <f t="shared" si="67"/>
        <v>0</v>
      </c>
      <c r="BA111" s="91">
        <f t="shared" si="67"/>
        <v>0</v>
      </c>
      <c r="BB111" s="91">
        <f t="shared" si="67"/>
        <v>0</v>
      </c>
      <c r="BC111" s="91">
        <f t="shared" si="67"/>
        <v>0</v>
      </c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  <c r="DR111" s="93"/>
      <c r="DS111" s="93"/>
      <c r="DT111" s="93"/>
      <c r="DU111" s="93"/>
      <c r="DV111" s="93"/>
      <c r="DW111" s="93"/>
    </row>
    <row r="112" spans="1:127" ht="15.75" customHeight="1" x14ac:dyDescent="0.25">
      <c r="A112" s="277" t="s">
        <v>434</v>
      </c>
      <c r="B112" s="278"/>
      <c r="C112" s="278"/>
      <c r="D112" s="278"/>
      <c r="E112" s="278"/>
      <c r="F112" s="279"/>
      <c r="G112" s="94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  <c r="DS112" s="64"/>
      <c r="DT112" s="64"/>
      <c r="DU112" s="64"/>
      <c r="DV112" s="64"/>
      <c r="DW112" s="64"/>
    </row>
    <row r="113" spans="1:146" ht="15.75" customHeight="1" x14ac:dyDescent="0.25">
      <c r="A113" s="117">
        <v>1</v>
      </c>
      <c r="B113" s="64" t="s">
        <v>435</v>
      </c>
      <c r="C113" s="86">
        <v>1</v>
      </c>
      <c r="D113" s="87" t="s">
        <v>328</v>
      </c>
      <c r="E113" s="25">
        <v>5000000</v>
      </c>
      <c r="F113" s="85">
        <f t="shared" ref="F113:F120" si="68">C113*E113</f>
        <v>5000000</v>
      </c>
      <c r="G113" s="87">
        <f t="shared" ref="G113:G120" si="69">SUM(H113:DW113)</f>
        <v>5000000</v>
      </c>
      <c r="H113" s="88">
        <v>5000000</v>
      </c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  <c r="DS113" s="64"/>
      <c r="DT113" s="64"/>
      <c r="DU113" s="64"/>
      <c r="DV113" s="64"/>
      <c r="DW113" s="64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</row>
    <row r="114" spans="1:146" ht="15.75" customHeight="1" x14ac:dyDescent="0.25">
      <c r="A114" s="125">
        <v>2</v>
      </c>
      <c r="B114" s="126" t="s">
        <v>436</v>
      </c>
      <c r="C114" s="86">
        <v>0</v>
      </c>
      <c r="D114" s="127" t="s">
        <v>437</v>
      </c>
      <c r="E114" s="126">
        <v>500000</v>
      </c>
      <c r="F114" s="126">
        <f t="shared" si="68"/>
        <v>0</v>
      </c>
      <c r="G114" s="87">
        <f t="shared" si="69"/>
        <v>0</v>
      </c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  <c r="DS114" s="64"/>
      <c r="DT114" s="64"/>
      <c r="DU114" s="64"/>
      <c r="DV114" s="64"/>
      <c r="DW114" s="64"/>
    </row>
    <row r="115" spans="1:146" ht="15.75" customHeight="1" x14ac:dyDescent="0.25">
      <c r="A115" s="84">
        <v>3</v>
      </c>
      <c r="B115" s="85" t="s">
        <v>438</v>
      </c>
      <c r="C115" s="86">
        <v>0</v>
      </c>
      <c r="D115" s="87" t="s">
        <v>328</v>
      </c>
      <c r="E115" s="85">
        <v>10000000</v>
      </c>
      <c r="F115" s="85">
        <f t="shared" si="68"/>
        <v>0</v>
      </c>
      <c r="G115" s="87">
        <f t="shared" si="69"/>
        <v>0</v>
      </c>
      <c r="H115" s="88"/>
      <c r="I115" s="88"/>
      <c r="J115" s="88"/>
      <c r="K115" s="88"/>
      <c r="L115" s="88"/>
      <c r="M115" s="88"/>
      <c r="N115" s="88">
        <f>F115</f>
        <v>0</v>
      </c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  <c r="DS115" s="64"/>
      <c r="DT115" s="64"/>
      <c r="DU115" s="64"/>
      <c r="DV115" s="64"/>
      <c r="DW115" s="64"/>
    </row>
    <row r="116" spans="1:146" ht="15.75" customHeight="1" x14ac:dyDescent="0.25">
      <c r="A116" s="117">
        <v>4</v>
      </c>
      <c r="B116" s="85" t="s">
        <v>439</v>
      </c>
      <c r="C116" s="86">
        <v>0</v>
      </c>
      <c r="D116" s="87" t="s">
        <v>440</v>
      </c>
      <c r="E116" s="85">
        <v>5000000</v>
      </c>
      <c r="F116" s="85">
        <f t="shared" si="68"/>
        <v>0</v>
      </c>
      <c r="G116" s="87">
        <f t="shared" si="69"/>
        <v>0</v>
      </c>
      <c r="H116" s="88"/>
      <c r="I116" s="88"/>
      <c r="J116" s="88">
        <f>F116</f>
        <v>0</v>
      </c>
      <c r="K116" s="88"/>
      <c r="L116" s="64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  <c r="DS116" s="64"/>
      <c r="DT116" s="64"/>
      <c r="DU116" s="64"/>
      <c r="DV116" s="64"/>
      <c r="DW116" s="64"/>
    </row>
    <row r="117" spans="1:146" ht="15.75" customHeight="1" x14ac:dyDescent="0.25">
      <c r="A117" s="125">
        <v>5</v>
      </c>
      <c r="B117" s="85" t="s">
        <v>441</v>
      </c>
      <c r="C117" s="86">
        <v>1</v>
      </c>
      <c r="D117" s="87" t="s">
        <v>328</v>
      </c>
      <c r="E117" s="85">
        <v>2000000</v>
      </c>
      <c r="F117" s="85">
        <f t="shared" si="68"/>
        <v>2000000</v>
      </c>
      <c r="G117" s="87">
        <f t="shared" si="69"/>
        <v>2000000</v>
      </c>
      <c r="H117" s="88">
        <f>F117/4</f>
        <v>500000</v>
      </c>
      <c r="I117" s="88">
        <f t="shared" ref="I117:K117" si="70">H117</f>
        <v>500000</v>
      </c>
      <c r="J117" s="88">
        <f t="shared" si="70"/>
        <v>500000</v>
      </c>
      <c r="K117" s="88">
        <f t="shared" si="70"/>
        <v>500000</v>
      </c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  <c r="DS117" s="64"/>
      <c r="DT117" s="64"/>
      <c r="DU117" s="64"/>
      <c r="DV117" s="64"/>
      <c r="DW117" s="64"/>
    </row>
    <row r="118" spans="1:146" ht="15.75" customHeight="1" x14ac:dyDescent="0.25">
      <c r="A118" s="84">
        <v>6</v>
      </c>
      <c r="B118" s="85" t="s">
        <v>442</v>
      </c>
      <c r="C118" s="86">
        <v>0</v>
      </c>
      <c r="D118" s="87" t="s">
        <v>440</v>
      </c>
      <c r="E118" s="85">
        <v>3000000</v>
      </c>
      <c r="F118" s="85">
        <f t="shared" si="68"/>
        <v>0</v>
      </c>
      <c r="G118" s="87">
        <f t="shared" si="69"/>
        <v>0</v>
      </c>
      <c r="H118" s="88"/>
      <c r="I118" s="88">
        <f t="shared" ref="I118:I119" si="71">F118</f>
        <v>0</v>
      </c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  <c r="DS118" s="64"/>
      <c r="DT118" s="64"/>
      <c r="DU118" s="64"/>
      <c r="DV118" s="64"/>
      <c r="DW118" s="64"/>
    </row>
    <row r="119" spans="1:146" ht="15.75" customHeight="1" x14ac:dyDescent="0.25">
      <c r="A119" s="117">
        <v>7</v>
      </c>
      <c r="B119" s="85" t="s">
        <v>443</v>
      </c>
      <c r="C119" s="86">
        <v>0</v>
      </c>
      <c r="D119" s="87" t="s">
        <v>328</v>
      </c>
      <c r="E119" s="85">
        <v>2000000</v>
      </c>
      <c r="F119" s="85">
        <f t="shared" si="68"/>
        <v>0</v>
      </c>
      <c r="G119" s="87">
        <f t="shared" si="69"/>
        <v>0</v>
      </c>
      <c r="H119" s="88"/>
      <c r="I119" s="88">
        <f t="shared" si="71"/>
        <v>0</v>
      </c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  <c r="DS119" s="64"/>
      <c r="DT119" s="64"/>
      <c r="DU119" s="64"/>
      <c r="DV119" s="64"/>
      <c r="DW119" s="64"/>
    </row>
    <row r="120" spans="1:146" ht="15.75" customHeight="1" x14ac:dyDescent="0.25">
      <c r="A120" s="125">
        <v>8</v>
      </c>
      <c r="B120" s="85" t="s">
        <v>444</v>
      </c>
      <c r="C120" s="86">
        <v>1</v>
      </c>
      <c r="D120" s="87" t="s">
        <v>328</v>
      </c>
      <c r="E120" s="85">
        <v>10000000</v>
      </c>
      <c r="F120" s="85">
        <f t="shared" si="68"/>
        <v>10000000</v>
      </c>
      <c r="G120" s="87">
        <f t="shared" si="69"/>
        <v>10000000</v>
      </c>
      <c r="H120" s="88">
        <f>F120/24</f>
        <v>416666.66666666669</v>
      </c>
      <c r="I120" s="88">
        <f t="shared" ref="I120:AE120" si="72">H120</f>
        <v>416666.66666666669</v>
      </c>
      <c r="J120" s="88">
        <f t="shared" si="72"/>
        <v>416666.66666666669</v>
      </c>
      <c r="K120" s="88">
        <f t="shared" si="72"/>
        <v>416666.66666666669</v>
      </c>
      <c r="L120" s="88">
        <f t="shared" si="72"/>
        <v>416666.66666666669</v>
      </c>
      <c r="M120" s="88">
        <f t="shared" si="72"/>
        <v>416666.66666666669</v>
      </c>
      <c r="N120" s="88">
        <f t="shared" si="72"/>
        <v>416666.66666666669</v>
      </c>
      <c r="O120" s="88">
        <f t="shared" si="72"/>
        <v>416666.66666666669</v>
      </c>
      <c r="P120" s="88">
        <f t="shared" si="72"/>
        <v>416666.66666666669</v>
      </c>
      <c r="Q120" s="88">
        <f t="shared" si="72"/>
        <v>416666.66666666669</v>
      </c>
      <c r="R120" s="88">
        <f t="shared" si="72"/>
        <v>416666.66666666669</v>
      </c>
      <c r="S120" s="88">
        <f t="shared" si="72"/>
        <v>416666.66666666669</v>
      </c>
      <c r="T120" s="88">
        <f t="shared" si="72"/>
        <v>416666.66666666669</v>
      </c>
      <c r="U120" s="88">
        <f t="shared" si="72"/>
        <v>416666.66666666669</v>
      </c>
      <c r="V120" s="88">
        <f t="shared" si="72"/>
        <v>416666.66666666669</v>
      </c>
      <c r="W120" s="88">
        <f t="shared" si="72"/>
        <v>416666.66666666669</v>
      </c>
      <c r="X120" s="88">
        <f t="shared" si="72"/>
        <v>416666.66666666669</v>
      </c>
      <c r="Y120" s="88">
        <f t="shared" si="72"/>
        <v>416666.66666666669</v>
      </c>
      <c r="Z120" s="88">
        <f t="shared" si="72"/>
        <v>416666.66666666669</v>
      </c>
      <c r="AA120" s="88">
        <f t="shared" si="72"/>
        <v>416666.66666666669</v>
      </c>
      <c r="AB120" s="88">
        <f t="shared" si="72"/>
        <v>416666.66666666669</v>
      </c>
      <c r="AC120" s="88">
        <f t="shared" si="72"/>
        <v>416666.66666666669</v>
      </c>
      <c r="AD120" s="88">
        <f t="shared" si="72"/>
        <v>416666.66666666669</v>
      </c>
      <c r="AE120" s="88">
        <f t="shared" si="72"/>
        <v>416666.66666666669</v>
      </c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  <c r="DS120" s="64"/>
      <c r="DT120" s="64"/>
      <c r="DU120" s="64"/>
      <c r="DV120" s="64"/>
      <c r="DW120" s="64"/>
    </row>
    <row r="121" spans="1:146" ht="15.75" customHeight="1" x14ac:dyDescent="0.25">
      <c r="A121" s="276" t="s">
        <v>445</v>
      </c>
      <c r="B121" s="266"/>
      <c r="C121" s="266"/>
      <c r="D121" s="266"/>
      <c r="E121" s="267"/>
      <c r="F121" s="89">
        <f t="shared" ref="F121:BC121" si="73">SUM(F114:F120)</f>
        <v>12000000</v>
      </c>
      <c r="G121" s="90">
        <f t="shared" si="73"/>
        <v>12000000</v>
      </c>
      <c r="H121" s="91">
        <f t="shared" si="73"/>
        <v>916666.66666666674</v>
      </c>
      <c r="I121" s="91">
        <f t="shared" si="73"/>
        <v>916666.66666666674</v>
      </c>
      <c r="J121" s="91">
        <f t="shared" si="73"/>
        <v>916666.66666666674</v>
      </c>
      <c r="K121" s="91">
        <f t="shared" si="73"/>
        <v>916666.66666666674</v>
      </c>
      <c r="L121" s="91">
        <f t="shared" si="73"/>
        <v>416666.66666666669</v>
      </c>
      <c r="M121" s="91">
        <f t="shared" si="73"/>
        <v>416666.66666666669</v>
      </c>
      <c r="N121" s="91">
        <f t="shared" si="73"/>
        <v>416666.66666666669</v>
      </c>
      <c r="O121" s="91">
        <f t="shared" si="73"/>
        <v>416666.66666666669</v>
      </c>
      <c r="P121" s="91">
        <f t="shared" si="73"/>
        <v>416666.66666666669</v>
      </c>
      <c r="Q121" s="91">
        <f t="shared" si="73"/>
        <v>416666.66666666669</v>
      </c>
      <c r="R121" s="91">
        <f t="shared" si="73"/>
        <v>416666.66666666669</v>
      </c>
      <c r="S121" s="91">
        <f t="shared" si="73"/>
        <v>416666.66666666669</v>
      </c>
      <c r="T121" s="91">
        <f t="shared" si="73"/>
        <v>416666.66666666669</v>
      </c>
      <c r="U121" s="91">
        <f t="shared" si="73"/>
        <v>416666.66666666669</v>
      </c>
      <c r="V121" s="91">
        <f t="shared" si="73"/>
        <v>416666.66666666669</v>
      </c>
      <c r="W121" s="91">
        <f t="shared" si="73"/>
        <v>416666.66666666669</v>
      </c>
      <c r="X121" s="91">
        <f t="shared" si="73"/>
        <v>416666.66666666669</v>
      </c>
      <c r="Y121" s="91">
        <f t="shared" si="73"/>
        <v>416666.66666666669</v>
      </c>
      <c r="Z121" s="91">
        <f t="shared" si="73"/>
        <v>416666.66666666669</v>
      </c>
      <c r="AA121" s="91">
        <f t="shared" si="73"/>
        <v>416666.66666666669</v>
      </c>
      <c r="AB121" s="91">
        <f t="shared" si="73"/>
        <v>416666.66666666669</v>
      </c>
      <c r="AC121" s="91">
        <f t="shared" si="73"/>
        <v>416666.66666666669</v>
      </c>
      <c r="AD121" s="91">
        <f t="shared" si="73"/>
        <v>416666.66666666669</v>
      </c>
      <c r="AE121" s="91">
        <f t="shared" si="73"/>
        <v>416666.66666666669</v>
      </c>
      <c r="AF121" s="91">
        <f t="shared" si="73"/>
        <v>0</v>
      </c>
      <c r="AG121" s="91">
        <f t="shared" si="73"/>
        <v>0</v>
      </c>
      <c r="AH121" s="91">
        <f t="shared" si="73"/>
        <v>0</v>
      </c>
      <c r="AI121" s="91">
        <f t="shared" si="73"/>
        <v>0</v>
      </c>
      <c r="AJ121" s="91">
        <f t="shared" si="73"/>
        <v>0</v>
      </c>
      <c r="AK121" s="91">
        <f t="shared" si="73"/>
        <v>0</v>
      </c>
      <c r="AL121" s="91">
        <f t="shared" si="73"/>
        <v>0</v>
      </c>
      <c r="AM121" s="91">
        <f t="shared" si="73"/>
        <v>0</v>
      </c>
      <c r="AN121" s="91">
        <f t="shared" si="73"/>
        <v>0</v>
      </c>
      <c r="AO121" s="91">
        <f t="shared" si="73"/>
        <v>0</v>
      </c>
      <c r="AP121" s="91">
        <f t="shared" si="73"/>
        <v>0</v>
      </c>
      <c r="AQ121" s="91">
        <f t="shared" si="73"/>
        <v>0</v>
      </c>
      <c r="AR121" s="91">
        <f t="shared" si="73"/>
        <v>0</v>
      </c>
      <c r="AS121" s="91">
        <f t="shared" si="73"/>
        <v>0</v>
      </c>
      <c r="AT121" s="91">
        <f t="shared" si="73"/>
        <v>0</v>
      </c>
      <c r="AU121" s="91">
        <f t="shared" si="73"/>
        <v>0</v>
      </c>
      <c r="AV121" s="91">
        <f t="shared" si="73"/>
        <v>0</v>
      </c>
      <c r="AW121" s="91">
        <f t="shared" si="73"/>
        <v>0</v>
      </c>
      <c r="AX121" s="91">
        <f t="shared" si="73"/>
        <v>0</v>
      </c>
      <c r="AY121" s="91">
        <f t="shared" si="73"/>
        <v>0</v>
      </c>
      <c r="AZ121" s="91">
        <f t="shared" si="73"/>
        <v>0</v>
      </c>
      <c r="BA121" s="91">
        <f t="shared" si="73"/>
        <v>0</v>
      </c>
      <c r="BB121" s="91">
        <f t="shared" si="73"/>
        <v>0</v>
      </c>
      <c r="BC121" s="91">
        <f t="shared" si="73"/>
        <v>0</v>
      </c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  <c r="DR121" s="93"/>
      <c r="DS121" s="93"/>
      <c r="DT121" s="93"/>
      <c r="DU121" s="93"/>
      <c r="DV121" s="93"/>
      <c r="DW121" s="93"/>
    </row>
    <row r="122" spans="1:146" ht="15.75" customHeight="1" x14ac:dyDescent="0.25">
      <c r="A122" s="275" t="s">
        <v>446</v>
      </c>
      <c r="B122" s="266"/>
      <c r="C122" s="266"/>
      <c r="D122" s="266"/>
      <c r="E122" s="266"/>
      <c r="F122" s="267"/>
      <c r="G122" s="94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  <c r="DS122" s="64"/>
      <c r="DT122" s="64"/>
      <c r="DU122" s="64"/>
      <c r="DV122" s="64"/>
      <c r="DW122" s="64"/>
    </row>
    <row r="123" spans="1:146" ht="15.75" customHeight="1" x14ac:dyDescent="0.25">
      <c r="A123" s="84">
        <v>1</v>
      </c>
      <c r="B123" s="85" t="s">
        <v>447</v>
      </c>
      <c r="C123" s="86">
        <v>0</v>
      </c>
      <c r="D123" s="87" t="s">
        <v>328</v>
      </c>
      <c r="E123" s="85">
        <v>15000000</v>
      </c>
      <c r="F123" s="85">
        <f t="shared" ref="F123:F124" si="74">C123*E123</f>
        <v>0</v>
      </c>
      <c r="G123" s="87">
        <f t="shared" ref="G123:G124" si="75">SUM(H123:DW123)</f>
        <v>0</v>
      </c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>
        <f>F123</f>
        <v>0</v>
      </c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  <c r="DS123" s="64"/>
      <c r="DT123" s="64"/>
      <c r="DU123" s="64"/>
      <c r="DV123" s="64"/>
      <c r="DW123" s="64"/>
    </row>
    <row r="124" spans="1:146" ht="15.75" customHeight="1" x14ac:dyDescent="0.25">
      <c r="A124" s="84">
        <v>2</v>
      </c>
      <c r="B124" s="85" t="s">
        <v>448</v>
      </c>
      <c r="C124" s="86">
        <v>0</v>
      </c>
      <c r="D124" s="87" t="s">
        <v>403</v>
      </c>
      <c r="E124" s="85">
        <v>500000</v>
      </c>
      <c r="F124" s="85">
        <f t="shared" si="74"/>
        <v>0</v>
      </c>
      <c r="G124" s="87">
        <f t="shared" si="75"/>
        <v>0</v>
      </c>
      <c r="H124" s="88">
        <f>F124/24</f>
        <v>0</v>
      </c>
      <c r="I124" s="88">
        <f t="shared" ref="I124:AE124" si="76">H124</f>
        <v>0</v>
      </c>
      <c r="J124" s="88">
        <f t="shared" si="76"/>
        <v>0</v>
      </c>
      <c r="K124" s="88">
        <f t="shared" si="76"/>
        <v>0</v>
      </c>
      <c r="L124" s="88">
        <f t="shared" si="76"/>
        <v>0</v>
      </c>
      <c r="M124" s="88">
        <f t="shared" si="76"/>
        <v>0</v>
      </c>
      <c r="N124" s="88">
        <f t="shared" si="76"/>
        <v>0</v>
      </c>
      <c r="O124" s="88">
        <f t="shared" si="76"/>
        <v>0</v>
      </c>
      <c r="P124" s="88">
        <f t="shared" si="76"/>
        <v>0</v>
      </c>
      <c r="Q124" s="88">
        <f t="shared" si="76"/>
        <v>0</v>
      </c>
      <c r="R124" s="88">
        <f t="shared" si="76"/>
        <v>0</v>
      </c>
      <c r="S124" s="88">
        <f t="shared" si="76"/>
        <v>0</v>
      </c>
      <c r="T124" s="88">
        <f t="shared" si="76"/>
        <v>0</v>
      </c>
      <c r="U124" s="88">
        <f t="shared" si="76"/>
        <v>0</v>
      </c>
      <c r="V124" s="88">
        <f t="shared" si="76"/>
        <v>0</v>
      </c>
      <c r="W124" s="88">
        <f t="shared" si="76"/>
        <v>0</v>
      </c>
      <c r="X124" s="88">
        <f t="shared" si="76"/>
        <v>0</v>
      </c>
      <c r="Y124" s="88">
        <f t="shared" si="76"/>
        <v>0</v>
      </c>
      <c r="Z124" s="88">
        <f t="shared" si="76"/>
        <v>0</v>
      </c>
      <c r="AA124" s="88">
        <f t="shared" si="76"/>
        <v>0</v>
      </c>
      <c r="AB124" s="88">
        <f t="shared" si="76"/>
        <v>0</v>
      </c>
      <c r="AC124" s="88">
        <f t="shared" si="76"/>
        <v>0</v>
      </c>
      <c r="AD124" s="88">
        <f t="shared" si="76"/>
        <v>0</v>
      </c>
      <c r="AE124" s="88">
        <f t="shared" si="76"/>
        <v>0</v>
      </c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  <c r="DS124" s="64"/>
      <c r="DT124" s="64"/>
      <c r="DU124" s="64"/>
      <c r="DV124" s="64"/>
      <c r="DW124" s="64"/>
    </row>
    <row r="125" spans="1:146" ht="15.75" customHeight="1" x14ac:dyDescent="0.25">
      <c r="A125" s="276" t="s">
        <v>449</v>
      </c>
      <c r="B125" s="266"/>
      <c r="C125" s="266"/>
      <c r="D125" s="266"/>
      <c r="E125" s="267"/>
      <c r="F125" s="89">
        <f t="shared" ref="F125:BC125" si="77">SUM(F123:F124)</f>
        <v>0</v>
      </c>
      <c r="G125" s="90">
        <f t="shared" si="77"/>
        <v>0</v>
      </c>
      <c r="H125" s="91">
        <f t="shared" si="77"/>
        <v>0</v>
      </c>
      <c r="I125" s="91">
        <f t="shared" si="77"/>
        <v>0</v>
      </c>
      <c r="J125" s="91">
        <f t="shared" si="77"/>
        <v>0</v>
      </c>
      <c r="K125" s="91">
        <f t="shared" si="77"/>
        <v>0</v>
      </c>
      <c r="L125" s="91">
        <f t="shared" si="77"/>
        <v>0</v>
      </c>
      <c r="M125" s="91">
        <f t="shared" si="77"/>
        <v>0</v>
      </c>
      <c r="N125" s="91">
        <f t="shared" si="77"/>
        <v>0</v>
      </c>
      <c r="O125" s="91">
        <f t="shared" si="77"/>
        <v>0</v>
      </c>
      <c r="P125" s="91">
        <f t="shared" si="77"/>
        <v>0</v>
      </c>
      <c r="Q125" s="91">
        <f t="shared" si="77"/>
        <v>0</v>
      </c>
      <c r="R125" s="91">
        <f t="shared" si="77"/>
        <v>0</v>
      </c>
      <c r="S125" s="91">
        <f t="shared" si="77"/>
        <v>0</v>
      </c>
      <c r="T125" s="91">
        <f t="shared" si="77"/>
        <v>0</v>
      </c>
      <c r="U125" s="91">
        <f t="shared" si="77"/>
        <v>0</v>
      </c>
      <c r="V125" s="91">
        <f t="shared" si="77"/>
        <v>0</v>
      </c>
      <c r="W125" s="91">
        <f t="shared" si="77"/>
        <v>0</v>
      </c>
      <c r="X125" s="91">
        <f t="shared" si="77"/>
        <v>0</v>
      </c>
      <c r="Y125" s="91">
        <f t="shared" si="77"/>
        <v>0</v>
      </c>
      <c r="Z125" s="91">
        <f t="shared" si="77"/>
        <v>0</v>
      </c>
      <c r="AA125" s="91">
        <f t="shared" si="77"/>
        <v>0</v>
      </c>
      <c r="AB125" s="91">
        <f t="shared" si="77"/>
        <v>0</v>
      </c>
      <c r="AC125" s="91">
        <f t="shared" si="77"/>
        <v>0</v>
      </c>
      <c r="AD125" s="91">
        <f t="shared" si="77"/>
        <v>0</v>
      </c>
      <c r="AE125" s="91">
        <f t="shared" si="77"/>
        <v>0</v>
      </c>
      <c r="AF125" s="91">
        <f t="shared" si="77"/>
        <v>0</v>
      </c>
      <c r="AG125" s="91">
        <f t="shared" si="77"/>
        <v>0</v>
      </c>
      <c r="AH125" s="91">
        <f t="shared" si="77"/>
        <v>0</v>
      </c>
      <c r="AI125" s="91">
        <f t="shared" si="77"/>
        <v>0</v>
      </c>
      <c r="AJ125" s="91">
        <f t="shared" si="77"/>
        <v>0</v>
      </c>
      <c r="AK125" s="91">
        <f t="shared" si="77"/>
        <v>0</v>
      </c>
      <c r="AL125" s="91">
        <f t="shared" si="77"/>
        <v>0</v>
      </c>
      <c r="AM125" s="91">
        <f t="shared" si="77"/>
        <v>0</v>
      </c>
      <c r="AN125" s="91">
        <f t="shared" si="77"/>
        <v>0</v>
      </c>
      <c r="AO125" s="91">
        <f t="shared" si="77"/>
        <v>0</v>
      </c>
      <c r="AP125" s="91">
        <f t="shared" si="77"/>
        <v>0</v>
      </c>
      <c r="AQ125" s="91">
        <f t="shared" si="77"/>
        <v>0</v>
      </c>
      <c r="AR125" s="91">
        <f t="shared" si="77"/>
        <v>0</v>
      </c>
      <c r="AS125" s="91">
        <f t="shared" si="77"/>
        <v>0</v>
      </c>
      <c r="AT125" s="91">
        <f t="shared" si="77"/>
        <v>0</v>
      </c>
      <c r="AU125" s="91">
        <f t="shared" si="77"/>
        <v>0</v>
      </c>
      <c r="AV125" s="91">
        <f t="shared" si="77"/>
        <v>0</v>
      </c>
      <c r="AW125" s="91">
        <f t="shared" si="77"/>
        <v>0</v>
      </c>
      <c r="AX125" s="91">
        <f t="shared" si="77"/>
        <v>0</v>
      </c>
      <c r="AY125" s="91">
        <f t="shared" si="77"/>
        <v>0</v>
      </c>
      <c r="AZ125" s="91">
        <f t="shared" si="77"/>
        <v>0</v>
      </c>
      <c r="BA125" s="91">
        <f t="shared" si="77"/>
        <v>0</v>
      </c>
      <c r="BB125" s="91">
        <f t="shared" si="77"/>
        <v>0</v>
      </c>
      <c r="BC125" s="91">
        <f t="shared" si="77"/>
        <v>0</v>
      </c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</row>
    <row r="126" spans="1:146" ht="15.75" customHeight="1" x14ac:dyDescent="0.25">
      <c r="A126" s="276" t="s">
        <v>450</v>
      </c>
      <c r="B126" s="266"/>
      <c r="C126" s="266"/>
      <c r="D126" s="266"/>
      <c r="E126" s="267"/>
      <c r="F126" s="118">
        <f t="shared" ref="F126:G126" si="78">F125+F121+F111+F107+F100</f>
        <v>109080000</v>
      </c>
      <c r="G126" s="119">
        <f t="shared" si="78"/>
        <v>109080000</v>
      </c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</row>
    <row r="127" spans="1:146" ht="15.75" customHeight="1" x14ac:dyDescent="0.25">
      <c r="A127" s="281" t="s">
        <v>451</v>
      </c>
      <c r="B127" s="282"/>
      <c r="C127" s="282"/>
      <c r="D127" s="283"/>
      <c r="E127" s="128" t="s">
        <v>2</v>
      </c>
      <c r="F127" s="112" t="e">
        <f t="shared" ref="F127:G127" si="79">F126/F7</f>
        <v>#REF!</v>
      </c>
      <c r="G127" s="113" t="e">
        <f t="shared" si="79"/>
        <v>#REF!</v>
      </c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</row>
    <row r="128" spans="1:146" ht="15.75" customHeight="1" x14ac:dyDescent="0.25">
      <c r="A128" s="69"/>
      <c r="B128" s="69"/>
      <c r="C128" s="103"/>
      <c r="D128" s="104"/>
      <c r="E128" s="69"/>
      <c r="F128" s="69"/>
      <c r="G128" s="6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</row>
    <row r="129" spans="1:127" ht="15.75" customHeight="1" x14ac:dyDescent="0.3">
      <c r="A129" s="129" t="s">
        <v>452</v>
      </c>
      <c r="B129" s="4" t="s">
        <v>453</v>
      </c>
      <c r="C129" s="130"/>
      <c r="D129" s="130"/>
      <c r="E129" s="1"/>
      <c r="F129" s="1"/>
      <c r="G129" s="1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</row>
    <row r="130" spans="1:127" ht="15.75" customHeight="1" x14ac:dyDescent="0.25">
      <c r="A130" s="280" t="s">
        <v>454</v>
      </c>
      <c r="B130" s="264"/>
      <c r="C130" s="264"/>
      <c r="D130" s="131"/>
      <c r="E130" s="132"/>
      <c r="F130" s="1"/>
      <c r="G130" s="1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</row>
    <row r="131" spans="1:127" ht="15.75" customHeight="1" x14ac:dyDescent="0.25">
      <c r="A131" s="77" t="s">
        <v>455</v>
      </c>
      <c r="B131" s="77" t="s">
        <v>456</v>
      </c>
      <c r="C131" s="77" t="s">
        <v>321</v>
      </c>
      <c r="D131" s="77" t="s">
        <v>322</v>
      </c>
      <c r="E131" s="77" t="s">
        <v>323</v>
      </c>
      <c r="F131" s="77" t="s">
        <v>352</v>
      </c>
      <c r="G131" s="270" t="s">
        <v>410</v>
      </c>
      <c r="H131" s="107">
        <v>1</v>
      </c>
      <c r="I131" s="79">
        <f t="shared" ref="I131:DW131" si="80">H131+1</f>
        <v>2</v>
      </c>
      <c r="J131" s="79">
        <f t="shared" si="80"/>
        <v>3</v>
      </c>
      <c r="K131" s="79">
        <f t="shared" si="80"/>
        <v>4</v>
      </c>
      <c r="L131" s="79">
        <f t="shared" si="80"/>
        <v>5</v>
      </c>
      <c r="M131" s="79">
        <f t="shared" si="80"/>
        <v>6</v>
      </c>
      <c r="N131" s="79">
        <f t="shared" si="80"/>
        <v>7</v>
      </c>
      <c r="O131" s="79">
        <f t="shared" si="80"/>
        <v>8</v>
      </c>
      <c r="P131" s="79">
        <f t="shared" si="80"/>
        <v>9</v>
      </c>
      <c r="Q131" s="79">
        <f t="shared" si="80"/>
        <v>10</v>
      </c>
      <c r="R131" s="79">
        <f t="shared" si="80"/>
        <v>11</v>
      </c>
      <c r="S131" s="79">
        <f t="shared" si="80"/>
        <v>12</v>
      </c>
      <c r="T131" s="79">
        <f t="shared" si="80"/>
        <v>13</v>
      </c>
      <c r="U131" s="79">
        <f t="shared" si="80"/>
        <v>14</v>
      </c>
      <c r="V131" s="79">
        <f t="shared" si="80"/>
        <v>15</v>
      </c>
      <c r="W131" s="79">
        <f t="shared" si="80"/>
        <v>16</v>
      </c>
      <c r="X131" s="79">
        <f t="shared" si="80"/>
        <v>17</v>
      </c>
      <c r="Y131" s="79">
        <f t="shared" si="80"/>
        <v>18</v>
      </c>
      <c r="Z131" s="79">
        <f t="shared" si="80"/>
        <v>19</v>
      </c>
      <c r="AA131" s="79">
        <f t="shared" si="80"/>
        <v>20</v>
      </c>
      <c r="AB131" s="79">
        <f t="shared" si="80"/>
        <v>21</v>
      </c>
      <c r="AC131" s="79">
        <f t="shared" si="80"/>
        <v>22</v>
      </c>
      <c r="AD131" s="79">
        <f t="shared" si="80"/>
        <v>23</v>
      </c>
      <c r="AE131" s="79">
        <f t="shared" si="80"/>
        <v>24</v>
      </c>
      <c r="AF131" s="79">
        <f t="shared" si="80"/>
        <v>25</v>
      </c>
      <c r="AG131" s="79">
        <f t="shared" si="80"/>
        <v>26</v>
      </c>
      <c r="AH131" s="79">
        <f t="shared" si="80"/>
        <v>27</v>
      </c>
      <c r="AI131" s="79">
        <f t="shared" si="80"/>
        <v>28</v>
      </c>
      <c r="AJ131" s="79">
        <f t="shared" si="80"/>
        <v>29</v>
      </c>
      <c r="AK131" s="79">
        <f t="shared" si="80"/>
        <v>30</v>
      </c>
      <c r="AL131" s="79">
        <f t="shared" si="80"/>
        <v>31</v>
      </c>
      <c r="AM131" s="79">
        <f t="shared" si="80"/>
        <v>32</v>
      </c>
      <c r="AN131" s="79">
        <f t="shared" si="80"/>
        <v>33</v>
      </c>
      <c r="AO131" s="79">
        <f t="shared" si="80"/>
        <v>34</v>
      </c>
      <c r="AP131" s="79">
        <f t="shared" si="80"/>
        <v>35</v>
      </c>
      <c r="AQ131" s="79">
        <f t="shared" si="80"/>
        <v>36</v>
      </c>
      <c r="AR131" s="79">
        <f t="shared" si="80"/>
        <v>37</v>
      </c>
      <c r="AS131" s="79">
        <f t="shared" si="80"/>
        <v>38</v>
      </c>
      <c r="AT131" s="79">
        <f t="shared" si="80"/>
        <v>39</v>
      </c>
      <c r="AU131" s="79">
        <f t="shared" si="80"/>
        <v>40</v>
      </c>
      <c r="AV131" s="79">
        <f t="shared" si="80"/>
        <v>41</v>
      </c>
      <c r="AW131" s="79">
        <f t="shared" si="80"/>
        <v>42</v>
      </c>
      <c r="AX131" s="79">
        <f t="shared" si="80"/>
        <v>43</v>
      </c>
      <c r="AY131" s="79">
        <f t="shared" si="80"/>
        <v>44</v>
      </c>
      <c r="AZ131" s="79">
        <f t="shared" si="80"/>
        <v>45</v>
      </c>
      <c r="BA131" s="79">
        <f t="shared" si="80"/>
        <v>46</v>
      </c>
      <c r="BB131" s="79">
        <f t="shared" si="80"/>
        <v>47</v>
      </c>
      <c r="BC131" s="79">
        <f t="shared" si="80"/>
        <v>48</v>
      </c>
      <c r="BD131" s="79">
        <f t="shared" si="80"/>
        <v>49</v>
      </c>
      <c r="BE131" s="79">
        <f t="shared" si="80"/>
        <v>50</v>
      </c>
      <c r="BF131" s="79">
        <f t="shared" si="80"/>
        <v>51</v>
      </c>
      <c r="BG131" s="79">
        <f t="shared" si="80"/>
        <v>52</v>
      </c>
      <c r="BH131" s="79">
        <f t="shared" si="80"/>
        <v>53</v>
      </c>
      <c r="BI131" s="79">
        <f t="shared" si="80"/>
        <v>54</v>
      </c>
      <c r="BJ131" s="79">
        <f t="shared" si="80"/>
        <v>55</v>
      </c>
      <c r="BK131" s="79">
        <f t="shared" si="80"/>
        <v>56</v>
      </c>
      <c r="BL131" s="79">
        <f t="shared" si="80"/>
        <v>57</v>
      </c>
      <c r="BM131" s="79">
        <f t="shared" si="80"/>
        <v>58</v>
      </c>
      <c r="BN131" s="79">
        <f t="shared" si="80"/>
        <v>59</v>
      </c>
      <c r="BO131" s="79">
        <f t="shared" si="80"/>
        <v>60</v>
      </c>
      <c r="BP131" s="79">
        <f t="shared" si="80"/>
        <v>61</v>
      </c>
      <c r="BQ131" s="79">
        <f t="shared" si="80"/>
        <v>62</v>
      </c>
      <c r="BR131" s="79">
        <f t="shared" si="80"/>
        <v>63</v>
      </c>
      <c r="BS131" s="79">
        <f t="shared" si="80"/>
        <v>64</v>
      </c>
      <c r="BT131" s="79">
        <f t="shared" si="80"/>
        <v>65</v>
      </c>
      <c r="BU131" s="79">
        <f t="shared" si="80"/>
        <v>66</v>
      </c>
      <c r="BV131" s="79">
        <f t="shared" si="80"/>
        <v>67</v>
      </c>
      <c r="BW131" s="79">
        <f t="shared" si="80"/>
        <v>68</v>
      </c>
      <c r="BX131" s="79">
        <f t="shared" si="80"/>
        <v>69</v>
      </c>
      <c r="BY131" s="79">
        <f t="shared" si="80"/>
        <v>70</v>
      </c>
      <c r="BZ131" s="79">
        <f t="shared" si="80"/>
        <v>71</v>
      </c>
      <c r="CA131" s="79">
        <f t="shared" si="80"/>
        <v>72</v>
      </c>
      <c r="CB131" s="79">
        <f t="shared" si="80"/>
        <v>73</v>
      </c>
      <c r="CC131" s="79">
        <f t="shared" si="80"/>
        <v>74</v>
      </c>
      <c r="CD131" s="79">
        <f t="shared" si="80"/>
        <v>75</v>
      </c>
      <c r="CE131" s="79">
        <f t="shared" si="80"/>
        <v>76</v>
      </c>
      <c r="CF131" s="79">
        <f t="shared" si="80"/>
        <v>77</v>
      </c>
      <c r="CG131" s="79">
        <f t="shared" si="80"/>
        <v>78</v>
      </c>
      <c r="CH131" s="79">
        <f t="shared" si="80"/>
        <v>79</v>
      </c>
      <c r="CI131" s="79">
        <f t="shared" si="80"/>
        <v>80</v>
      </c>
      <c r="CJ131" s="79">
        <f t="shared" si="80"/>
        <v>81</v>
      </c>
      <c r="CK131" s="79">
        <f t="shared" si="80"/>
        <v>82</v>
      </c>
      <c r="CL131" s="79">
        <f t="shared" si="80"/>
        <v>83</v>
      </c>
      <c r="CM131" s="79">
        <f t="shared" si="80"/>
        <v>84</v>
      </c>
      <c r="CN131" s="79">
        <f t="shared" si="80"/>
        <v>85</v>
      </c>
      <c r="CO131" s="79">
        <f t="shared" si="80"/>
        <v>86</v>
      </c>
      <c r="CP131" s="79">
        <f t="shared" si="80"/>
        <v>87</v>
      </c>
      <c r="CQ131" s="79">
        <f t="shared" si="80"/>
        <v>88</v>
      </c>
      <c r="CR131" s="79">
        <f t="shared" si="80"/>
        <v>89</v>
      </c>
      <c r="CS131" s="79">
        <f t="shared" si="80"/>
        <v>90</v>
      </c>
      <c r="CT131" s="79">
        <f t="shared" si="80"/>
        <v>91</v>
      </c>
      <c r="CU131" s="79">
        <f t="shared" si="80"/>
        <v>92</v>
      </c>
      <c r="CV131" s="79">
        <f t="shared" si="80"/>
        <v>93</v>
      </c>
      <c r="CW131" s="79">
        <f t="shared" si="80"/>
        <v>94</v>
      </c>
      <c r="CX131" s="79">
        <f t="shared" si="80"/>
        <v>95</v>
      </c>
      <c r="CY131" s="79">
        <f t="shared" si="80"/>
        <v>96</v>
      </c>
      <c r="CZ131" s="79">
        <f t="shared" si="80"/>
        <v>97</v>
      </c>
      <c r="DA131" s="79">
        <f t="shared" si="80"/>
        <v>98</v>
      </c>
      <c r="DB131" s="79">
        <f t="shared" si="80"/>
        <v>99</v>
      </c>
      <c r="DC131" s="79">
        <f t="shared" si="80"/>
        <v>100</v>
      </c>
      <c r="DD131" s="79">
        <f t="shared" si="80"/>
        <v>101</v>
      </c>
      <c r="DE131" s="79">
        <f t="shared" si="80"/>
        <v>102</v>
      </c>
      <c r="DF131" s="79">
        <f t="shared" si="80"/>
        <v>103</v>
      </c>
      <c r="DG131" s="79">
        <f t="shared" si="80"/>
        <v>104</v>
      </c>
      <c r="DH131" s="79">
        <f t="shared" si="80"/>
        <v>105</v>
      </c>
      <c r="DI131" s="79">
        <f t="shared" si="80"/>
        <v>106</v>
      </c>
      <c r="DJ131" s="79">
        <f t="shared" si="80"/>
        <v>107</v>
      </c>
      <c r="DK131" s="79">
        <f t="shared" si="80"/>
        <v>108</v>
      </c>
      <c r="DL131" s="79">
        <f t="shared" si="80"/>
        <v>109</v>
      </c>
      <c r="DM131" s="79">
        <f t="shared" si="80"/>
        <v>110</v>
      </c>
      <c r="DN131" s="79">
        <f t="shared" si="80"/>
        <v>111</v>
      </c>
      <c r="DO131" s="79">
        <f t="shared" si="80"/>
        <v>112</v>
      </c>
      <c r="DP131" s="79">
        <f t="shared" si="80"/>
        <v>113</v>
      </c>
      <c r="DQ131" s="79">
        <f t="shared" si="80"/>
        <v>114</v>
      </c>
      <c r="DR131" s="79">
        <f t="shared" si="80"/>
        <v>115</v>
      </c>
      <c r="DS131" s="79">
        <f t="shared" si="80"/>
        <v>116</v>
      </c>
      <c r="DT131" s="79">
        <f t="shared" si="80"/>
        <v>117</v>
      </c>
      <c r="DU131" s="79">
        <f t="shared" si="80"/>
        <v>118</v>
      </c>
      <c r="DV131" s="79">
        <f t="shared" si="80"/>
        <v>119</v>
      </c>
      <c r="DW131" s="79">
        <f t="shared" si="80"/>
        <v>120</v>
      </c>
    </row>
    <row r="132" spans="1:127" ht="15.75" customHeight="1" x14ac:dyDescent="0.25">
      <c r="A132" s="80"/>
      <c r="B132" s="80"/>
      <c r="C132" s="80"/>
      <c r="D132" s="80"/>
      <c r="E132" s="133"/>
      <c r="F132" s="80"/>
      <c r="G132" s="260"/>
      <c r="H132" s="81" t="s">
        <v>32</v>
      </c>
      <c r="I132" s="82" t="s">
        <v>33</v>
      </c>
      <c r="J132" s="82" t="s">
        <v>34</v>
      </c>
      <c r="K132" s="82" t="s">
        <v>35</v>
      </c>
      <c r="L132" s="82" t="s">
        <v>36</v>
      </c>
      <c r="M132" s="82" t="s">
        <v>37</v>
      </c>
      <c r="N132" s="82" t="s">
        <v>38</v>
      </c>
      <c r="O132" s="82" t="s">
        <v>39</v>
      </c>
      <c r="P132" s="82" t="s">
        <v>40</v>
      </c>
      <c r="Q132" s="82" t="s">
        <v>41</v>
      </c>
      <c r="R132" s="82" t="s">
        <v>42</v>
      </c>
      <c r="S132" s="82" t="s">
        <v>43</v>
      </c>
      <c r="T132" s="82" t="s">
        <v>44</v>
      </c>
      <c r="U132" s="82" t="s">
        <v>45</v>
      </c>
      <c r="V132" s="82" t="s">
        <v>46</v>
      </c>
      <c r="W132" s="82" t="s">
        <v>47</v>
      </c>
      <c r="X132" s="82" t="s">
        <v>48</v>
      </c>
      <c r="Y132" s="82" t="s">
        <v>49</v>
      </c>
      <c r="Z132" s="82" t="s">
        <v>50</v>
      </c>
      <c r="AA132" s="82" t="s">
        <v>51</v>
      </c>
      <c r="AB132" s="82" t="s">
        <v>52</v>
      </c>
      <c r="AC132" s="82" t="s">
        <v>53</v>
      </c>
      <c r="AD132" s="82" t="s">
        <v>54</v>
      </c>
      <c r="AE132" s="82" t="s">
        <v>55</v>
      </c>
      <c r="AF132" s="82" t="s">
        <v>56</v>
      </c>
      <c r="AG132" s="82" t="s">
        <v>57</v>
      </c>
      <c r="AH132" s="82" t="s">
        <v>58</v>
      </c>
      <c r="AI132" s="82" t="s">
        <v>59</v>
      </c>
      <c r="AJ132" s="82" t="s">
        <v>60</v>
      </c>
      <c r="AK132" s="82" t="s">
        <v>61</v>
      </c>
      <c r="AL132" s="82" t="s">
        <v>62</v>
      </c>
      <c r="AM132" s="82" t="s">
        <v>63</v>
      </c>
      <c r="AN132" s="82" t="s">
        <v>64</v>
      </c>
      <c r="AO132" s="82" t="s">
        <v>65</v>
      </c>
      <c r="AP132" s="82" t="s">
        <v>66</v>
      </c>
      <c r="AQ132" s="82" t="s">
        <v>67</v>
      </c>
      <c r="AR132" s="82" t="s">
        <v>68</v>
      </c>
      <c r="AS132" s="82" t="s">
        <v>69</v>
      </c>
      <c r="AT132" s="82" t="s">
        <v>70</v>
      </c>
      <c r="AU132" s="82" t="s">
        <v>71</v>
      </c>
      <c r="AV132" s="82" t="s">
        <v>72</v>
      </c>
      <c r="AW132" s="82" t="s">
        <v>73</v>
      </c>
      <c r="AX132" s="82" t="s">
        <v>74</v>
      </c>
      <c r="AY132" s="82" t="s">
        <v>75</v>
      </c>
      <c r="AZ132" s="82" t="s">
        <v>76</v>
      </c>
      <c r="BA132" s="82" t="s">
        <v>77</v>
      </c>
      <c r="BB132" s="82" t="s">
        <v>78</v>
      </c>
      <c r="BC132" s="82" t="s">
        <v>79</v>
      </c>
      <c r="BD132" s="82" t="s">
        <v>80</v>
      </c>
      <c r="BE132" s="82" t="s">
        <v>81</v>
      </c>
      <c r="BF132" s="82" t="s">
        <v>82</v>
      </c>
      <c r="BG132" s="82" t="s">
        <v>83</v>
      </c>
      <c r="BH132" s="82" t="s">
        <v>84</v>
      </c>
      <c r="BI132" s="82" t="s">
        <v>85</v>
      </c>
      <c r="BJ132" s="82" t="s">
        <v>86</v>
      </c>
      <c r="BK132" s="82" t="s">
        <v>87</v>
      </c>
      <c r="BL132" s="82" t="s">
        <v>88</v>
      </c>
      <c r="BM132" s="82" t="s">
        <v>89</v>
      </c>
      <c r="BN132" s="82" t="s">
        <v>90</v>
      </c>
      <c r="BO132" s="82" t="s">
        <v>91</v>
      </c>
      <c r="BP132" s="82" t="s">
        <v>92</v>
      </c>
      <c r="BQ132" s="82" t="s">
        <v>93</v>
      </c>
      <c r="BR132" s="82" t="s">
        <v>94</v>
      </c>
      <c r="BS132" s="82" t="s">
        <v>95</v>
      </c>
      <c r="BT132" s="82" t="s">
        <v>96</v>
      </c>
      <c r="BU132" s="82" t="s">
        <v>97</v>
      </c>
      <c r="BV132" s="82" t="s">
        <v>98</v>
      </c>
      <c r="BW132" s="82" t="s">
        <v>99</v>
      </c>
      <c r="BX132" s="82" t="s">
        <v>100</v>
      </c>
      <c r="BY132" s="82" t="s">
        <v>101</v>
      </c>
      <c r="BZ132" s="82" t="s">
        <v>102</v>
      </c>
      <c r="CA132" s="82" t="s">
        <v>103</v>
      </c>
      <c r="CB132" s="82" t="s">
        <v>104</v>
      </c>
      <c r="CC132" s="82" t="s">
        <v>105</v>
      </c>
      <c r="CD132" s="82" t="s">
        <v>106</v>
      </c>
      <c r="CE132" s="82" t="s">
        <v>107</v>
      </c>
      <c r="CF132" s="82" t="s">
        <v>108</v>
      </c>
      <c r="CG132" s="82" t="s">
        <v>109</v>
      </c>
      <c r="CH132" s="82" t="s">
        <v>110</v>
      </c>
      <c r="CI132" s="82" t="s">
        <v>111</v>
      </c>
      <c r="CJ132" s="82" t="s">
        <v>112</v>
      </c>
      <c r="CK132" s="82" t="s">
        <v>113</v>
      </c>
      <c r="CL132" s="82" t="s">
        <v>114</v>
      </c>
      <c r="CM132" s="82" t="s">
        <v>115</v>
      </c>
      <c r="CN132" s="82" t="s">
        <v>116</v>
      </c>
      <c r="CO132" s="82" t="s">
        <v>117</v>
      </c>
      <c r="CP132" s="82" t="s">
        <v>118</v>
      </c>
      <c r="CQ132" s="82" t="s">
        <v>119</v>
      </c>
      <c r="CR132" s="82" t="s">
        <v>120</v>
      </c>
      <c r="CS132" s="82" t="s">
        <v>121</v>
      </c>
      <c r="CT132" s="82" t="s">
        <v>122</v>
      </c>
      <c r="CU132" s="82" t="s">
        <v>123</v>
      </c>
      <c r="CV132" s="82" t="s">
        <v>124</v>
      </c>
      <c r="CW132" s="82" t="s">
        <v>125</v>
      </c>
      <c r="CX132" s="82" t="s">
        <v>126</v>
      </c>
      <c r="CY132" s="82" t="s">
        <v>127</v>
      </c>
      <c r="CZ132" s="82" t="s">
        <v>128</v>
      </c>
      <c r="DA132" s="82" t="s">
        <v>129</v>
      </c>
      <c r="DB132" s="82" t="s">
        <v>130</v>
      </c>
      <c r="DC132" s="82" t="s">
        <v>131</v>
      </c>
      <c r="DD132" s="82" t="s">
        <v>132</v>
      </c>
      <c r="DE132" s="82" t="s">
        <v>133</v>
      </c>
      <c r="DF132" s="82" t="s">
        <v>134</v>
      </c>
      <c r="DG132" s="82" t="s">
        <v>135</v>
      </c>
      <c r="DH132" s="82" t="s">
        <v>136</v>
      </c>
      <c r="DI132" s="82" t="s">
        <v>137</v>
      </c>
      <c r="DJ132" s="82" t="s">
        <v>138</v>
      </c>
      <c r="DK132" s="82" t="s">
        <v>139</v>
      </c>
      <c r="DL132" s="82" t="s">
        <v>140</v>
      </c>
      <c r="DM132" s="82" t="s">
        <v>141</v>
      </c>
      <c r="DN132" s="82" t="s">
        <v>142</v>
      </c>
      <c r="DO132" s="82" t="s">
        <v>143</v>
      </c>
      <c r="DP132" s="82" t="s">
        <v>144</v>
      </c>
      <c r="DQ132" s="82" t="s">
        <v>145</v>
      </c>
      <c r="DR132" s="82" t="s">
        <v>146</v>
      </c>
      <c r="DS132" s="82" t="s">
        <v>147</v>
      </c>
      <c r="DT132" s="82" t="s">
        <v>148</v>
      </c>
      <c r="DU132" s="82" t="s">
        <v>149</v>
      </c>
      <c r="DV132" s="82" t="s">
        <v>150</v>
      </c>
      <c r="DW132" s="82" t="s">
        <v>151</v>
      </c>
    </row>
    <row r="133" spans="1:127" ht="15.75" customHeight="1" x14ac:dyDescent="0.25">
      <c r="A133" s="134">
        <v>36</v>
      </c>
      <c r="B133" s="135" t="s">
        <v>158</v>
      </c>
      <c r="C133" s="87">
        <v>1</v>
      </c>
      <c r="D133" s="136" t="s">
        <v>358</v>
      </c>
      <c r="E133" s="137">
        <v>3000000</v>
      </c>
      <c r="F133" s="138">
        <f t="shared" ref="F133:F145" si="81">A133*E133</f>
        <v>108000000</v>
      </c>
      <c r="G133" s="87">
        <f t="shared" ref="G133:G145" si="82">SUM(H133:DW133)</f>
        <v>108000000</v>
      </c>
      <c r="H133" s="139"/>
      <c r="I133" s="88"/>
      <c r="J133" s="88"/>
      <c r="K133" s="88">
        <f t="shared" ref="K133:N133" si="83">$F133/4</f>
        <v>27000000</v>
      </c>
      <c r="L133" s="88">
        <f t="shared" si="83"/>
        <v>27000000</v>
      </c>
      <c r="M133" s="88">
        <f t="shared" si="83"/>
        <v>27000000</v>
      </c>
      <c r="N133" s="88">
        <f t="shared" si="83"/>
        <v>27000000</v>
      </c>
      <c r="O133" s="64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  <c r="DT133" s="64"/>
      <c r="DU133" s="64"/>
      <c r="DV133" s="64"/>
      <c r="DW133" s="64"/>
    </row>
    <row r="134" spans="1:127" ht="15.75" customHeight="1" x14ac:dyDescent="0.25">
      <c r="A134" s="134">
        <v>36</v>
      </c>
      <c r="B134" s="135" t="s">
        <v>160</v>
      </c>
      <c r="C134" s="87">
        <v>1</v>
      </c>
      <c r="D134" s="136" t="s">
        <v>358</v>
      </c>
      <c r="E134" s="137">
        <v>3000000</v>
      </c>
      <c r="F134" s="138">
        <f t="shared" si="81"/>
        <v>108000000</v>
      </c>
      <c r="G134" s="87">
        <f t="shared" si="82"/>
        <v>108000000</v>
      </c>
      <c r="H134" s="139"/>
      <c r="I134" s="88"/>
      <c r="J134" s="88"/>
      <c r="K134" s="88"/>
      <c r="L134" s="88">
        <f t="shared" ref="L134:O134" si="84">$F134/4</f>
        <v>27000000</v>
      </c>
      <c r="M134" s="88">
        <f t="shared" si="84"/>
        <v>27000000</v>
      </c>
      <c r="N134" s="88">
        <f t="shared" si="84"/>
        <v>27000000</v>
      </c>
      <c r="O134" s="88">
        <f t="shared" si="84"/>
        <v>27000000</v>
      </c>
      <c r="P134" s="64"/>
      <c r="Q134" s="64"/>
      <c r="R134" s="64"/>
      <c r="S134" s="64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  <c r="DT134" s="64"/>
      <c r="DU134" s="64"/>
      <c r="DV134" s="64"/>
      <c r="DW134" s="64"/>
    </row>
    <row r="135" spans="1:127" ht="15.75" customHeight="1" x14ac:dyDescent="0.25">
      <c r="A135" s="134">
        <v>36</v>
      </c>
      <c r="B135" s="135" t="s">
        <v>163</v>
      </c>
      <c r="C135" s="87">
        <v>1</v>
      </c>
      <c r="D135" s="136" t="s">
        <v>358</v>
      </c>
      <c r="E135" s="137">
        <v>3000000</v>
      </c>
      <c r="F135" s="138">
        <f t="shared" si="81"/>
        <v>108000000</v>
      </c>
      <c r="G135" s="87">
        <f t="shared" si="82"/>
        <v>108000000</v>
      </c>
      <c r="H135" s="139"/>
      <c r="I135" s="88"/>
      <c r="J135" s="88"/>
      <c r="K135" s="88"/>
      <c r="L135" s="88">
        <f t="shared" ref="L135:O135" si="85">$F135/4</f>
        <v>27000000</v>
      </c>
      <c r="M135" s="88">
        <f t="shared" si="85"/>
        <v>27000000</v>
      </c>
      <c r="N135" s="88">
        <f t="shared" si="85"/>
        <v>27000000</v>
      </c>
      <c r="O135" s="88">
        <f t="shared" si="85"/>
        <v>27000000</v>
      </c>
      <c r="P135" s="64"/>
      <c r="Q135" s="64"/>
      <c r="R135" s="64"/>
      <c r="S135" s="64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  <c r="DT135" s="64"/>
      <c r="DU135" s="64"/>
      <c r="DV135" s="64"/>
      <c r="DW135" s="64"/>
    </row>
    <row r="136" spans="1:127" ht="15.75" customHeight="1" x14ac:dyDescent="0.25">
      <c r="A136" s="134">
        <v>36</v>
      </c>
      <c r="B136" s="135" t="s">
        <v>165</v>
      </c>
      <c r="C136" s="87">
        <v>1</v>
      </c>
      <c r="D136" s="136" t="s">
        <v>358</v>
      </c>
      <c r="E136" s="137">
        <v>3000000</v>
      </c>
      <c r="F136" s="138">
        <f t="shared" si="81"/>
        <v>108000000</v>
      </c>
      <c r="G136" s="87">
        <f t="shared" si="82"/>
        <v>108000000</v>
      </c>
      <c r="H136" s="139"/>
      <c r="I136" s="88"/>
      <c r="J136" s="88"/>
      <c r="K136" s="88"/>
      <c r="L136" s="88"/>
      <c r="M136" s="88"/>
      <c r="N136" s="88"/>
      <c r="O136" s="88">
        <f t="shared" ref="O136:R136" si="86">$F136/4</f>
        <v>27000000</v>
      </c>
      <c r="P136" s="88">
        <f t="shared" si="86"/>
        <v>27000000</v>
      </c>
      <c r="Q136" s="88">
        <f t="shared" si="86"/>
        <v>27000000</v>
      </c>
      <c r="R136" s="88">
        <f t="shared" si="86"/>
        <v>27000000</v>
      </c>
      <c r="S136" s="88"/>
      <c r="T136" s="64"/>
      <c r="U136" s="64"/>
      <c r="V136" s="64"/>
      <c r="W136" s="64"/>
      <c r="X136" s="64"/>
      <c r="Y136" s="64"/>
      <c r="Z136" s="64"/>
      <c r="AA136" s="88"/>
      <c r="AB136" s="88"/>
      <c r="AC136" s="88"/>
      <c r="AD136" s="88"/>
      <c r="AE136" s="88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  <c r="DS136" s="64"/>
      <c r="DT136" s="64"/>
      <c r="DU136" s="64"/>
      <c r="DV136" s="64"/>
      <c r="DW136" s="64"/>
    </row>
    <row r="137" spans="1:127" ht="15.75" customHeight="1" x14ac:dyDescent="0.25">
      <c r="A137" s="134">
        <v>36</v>
      </c>
      <c r="B137" s="135" t="s">
        <v>167</v>
      </c>
      <c r="C137" s="87">
        <v>1</v>
      </c>
      <c r="D137" s="136" t="s">
        <v>358</v>
      </c>
      <c r="E137" s="137">
        <v>3000000</v>
      </c>
      <c r="F137" s="138">
        <f t="shared" si="81"/>
        <v>108000000</v>
      </c>
      <c r="G137" s="87">
        <f t="shared" si="82"/>
        <v>108000000</v>
      </c>
      <c r="H137" s="139"/>
      <c r="I137" s="88"/>
      <c r="J137" s="88"/>
      <c r="K137" s="88"/>
      <c r="L137" s="88"/>
      <c r="M137" s="88"/>
      <c r="N137" s="88"/>
      <c r="O137" s="88">
        <f t="shared" ref="O137:R137" si="87">$F137/4</f>
        <v>27000000</v>
      </c>
      <c r="P137" s="88">
        <f t="shared" si="87"/>
        <v>27000000</v>
      </c>
      <c r="Q137" s="88">
        <f t="shared" si="87"/>
        <v>27000000</v>
      </c>
      <c r="R137" s="88">
        <f t="shared" si="87"/>
        <v>27000000</v>
      </c>
      <c r="S137" s="88"/>
      <c r="T137" s="64"/>
      <c r="U137" s="64"/>
      <c r="V137" s="64"/>
      <c r="W137" s="64"/>
      <c r="X137" s="64"/>
      <c r="Y137" s="64"/>
      <c r="Z137" s="64"/>
      <c r="AA137" s="88"/>
      <c r="AB137" s="88"/>
      <c r="AC137" s="88"/>
      <c r="AD137" s="88"/>
      <c r="AE137" s="88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  <c r="DT137" s="64"/>
      <c r="DU137" s="64"/>
      <c r="DV137" s="64"/>
      <c r="DW137" s="64"/>
    </row>
    <row r="138" spans="1:127" ht="15.75" customHeight="1" x14ac:dyDescent="0.25">
      <c r="A138" s="134">
        <v>36</v>
      </c>
      <c r="B138" s="135" t="s">
        <v>169</v>
      </c>
      <c r="C138" s="87">
        <v>1</v>
      </c>
      <c r="D138" s="136" t="s">
        <v>358</v>
      </c>
      <c r="E138" s="137">
        <v>3000000</v>
      </c>
      <c r="F138" s="138">
        <f t="shared" si="81"/>
        <v>108000000</v>
      </c>
      <c r="G138" s="87">
        <f t="shared" si="82"/>
        <v>108000000</v>
      </c>
      <c r="H138" s="139"/>
      <c r="I138" s="88"/>
      <c r="J138" s="88"/>
      <c r="K138" s="88"/>
      <c r="L138" s="88"/>
      <c r="M138" s="88"/>
      <c r="N138" s="88"/>
      <c r="O138" s="88"/>
      <c r="P138" s="64"/>
      <c r="Q138" s="88">
        <f t="shared" ref="Q138:T138" si="88">$F138/4</f>
        <v>27000000</v>
      </c>
      <c r="R138" s="88">
        <f t="shared" si="88"/>
        <v>27000000</v>
      </c>
      <c r="S138" s="88">
        <f t="shared" si="88"/>
        <v>27000000</v>
      </c>
      <c r="T138" s="88">
        <f t="shared" si="88"/>
        <v>27000000</v>
      </c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  <c r="DS138" s="64"/>
      <c r="DT138" s="64"/>
      <c r="DU138" s="64"/>
      <c r="DV138" s="64"/>
      <c r="DW138" s="64"/>
    </row>
    <row r="139" spans="1:127" ht="15.75" customHeight="1" x14ac:dyDescent="0.25">
      <c r="A139" s="134">
        <v>36</v>
      </c>
      <c r="B139" s="135" t="s">
        <v>171</v>
      </c>
      <c r="C139" s="87">
        <v>1</v>
      </c>
      <c r="D139" s="136" t="s">
        <v>358</v>
      </c>
      <c r="E139" s="137">
        <v>3000000</v>
      </c>
      <c r="F139" s="138">
        <f t="shared" si="81"/>
        <v>108000000</v>
      </c>
      <c r="G139" s="87">
        <f t="shared" si="82"/>
        <v>108000000</v>
      </c>
      <c r="H139" s="139"/>
      <c r="I139" s="88"/>
      <c r="J139" s="88"/>
      <c r="K139" s="88"/>
      <c r="L139" s="88"/>
      <c r="M139" s="88"/>
      <c r="N139" s="88"/>
      <c r="O139" s="88"/>
      <c r="P139" s="88"/>
      <c r="Q139" s="88">
        <f t="shared" ref="Q139:T139" si="89">$F139/4</f>
        <v>27000000</v>
      </c>
      <c r="R139" s="88">
        <f t="shared" si="89"/>
        <v>27000000</v>
      </c>
      <c r="S139" s="88">
        <f t="shared" si="89"/>
        <v>27000000</v>
      </c>
      <c r="T139" s="88">
        <f t="shared" si="89"/>
        <v>27000000</v>
      </c>
      <c r="U139" s="64"/>
      <c r="V139" s="64"/>
      <c r="W139" s="64"/>
      <c r="X139" s="64"/>
      <c r="Y139" s="88"/>
      <c r="Z139" s="88"/>
      <c r="AA139" s="88"/>
      <c r="AB139" s="88"/>
      <c r="AC139" s="88"/>
      <c r="AD139" s="88"/>
      <c r="AE139" s="88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  <c r="DT139" s="64"/>
      <c r="DU139" s="64"/>
      <c r="DV139" s="64"/>
      <c r="DW139" s="64"/>
    </row>
    <row r="140" spans="1:127" ht="15.75" customHeight="1" x14ac:dyDescent="0.25">
      <c r="A140" s="134">
        <v>36</v>
      </c>
      <c r="B140" s="135" t="s">
        <v>173</v>
      </c>
      <c r="C140" s="87">
        <v>1</v>
      </c>
      <c r="D140" s="136" t="s">
        <v>358</v>
      </c>
      <c r="E140" s="137">
        <v>3000000</v>
      </c>
      <c r="F140" s="138">
        <f t="shared" si="81"/>
        <v>108000000</v>
      </c>
      <c r="G140" s="87">
        <f t="shared" si="82"/>
        <v>108000000</v>
      </c>
      <c r="H140" s="139"/>
      <c r="I140" s="88"/>
      <c r="J140" s="88"/>
      <c r="K140" s="88"/>
      <c r="L140" s="88"/>
      <c r="M140" s="88"/>
      <c r="N140" s="88"/>
      <c r="O140" s="88"/>
      <c r="P140" s="88"/>
      <c r="Q140" s="88"/>
      <c r="R140" s="88">
        <f t="shared" ref="R140:U140" si="90">$F140/4</f>
        <v>27000000</v>
      </c>
      <c r="S140" s="88">
        <f t="shared" si="90"/>
        <v>27000000</v>
      </c>
      <c r="T140" s="88">
        <f t="shared" si="90"/>
        <v>27000000</v>
      </c>
      <c r="U140" s="88">
        <f t="shared" si="90"/>
        <v>27000000</v>
      </c>
      <c r="V140" s="64"/>
      <c r="W140" s="64"/>
      <c r="X140" s="64"/>
      <c r="Y140" s="88"/>
      <c r="Z140" s="88"/>
      <c r="AA140" s="88"/>
      <c r="AB140" s="88"/>
      <c r="AC140" s="88"/>
      <c r="AD140" s="88"/>
      <c r="AE140" s="88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  <c r="DT140" s="64"/>
      <c r="DU140" s="64"/>
      <c r="DV140" s="64"/>
      <c r="DW140" s="64"/>
    </row>
    <row r="141" spans="1:127" ht="15.75" customHeight="1" x14ac:dyDescent="0.25">
      <c r="A141" s="134">
        <v>36</v>
      </c>
      <c r="B141" s="135" t="s">
        <v>175</v>
      </c>
      <c r="C141" s="87">
        <v>1</v>
      </c>
      <c r="D141" s="136" t="s">
        <v>358</v>
      </c>
      <c r="E141" s="137">
        <v>3000000</v>
      </c>
      <c r="F141" s="138">
        <f t="shared" si="81"/>
        <v>108000000</v>
      </c>
      <c r="G141" s="87">
        <f t="shared" si="82"/>
        <v>108000000</v>
      </c>
      <c r="H141" s="139"/>
      <c r="I141" s="88"/>
      <c r="J141" s="88"/>
      <c r="K141" s="88"/>
      <c r="L141" s="88"/>
      <c r="M141" s="88"/>
      <c r="N141" s="88"/>
      <c r="O141" s="88"/>
      <c r="P141" s="88"/>
      <c r="Q141" s="88"/>
      <c r="R141" s="88">
        <f t="shared" ref="R141:U141" si="91">$F141/4</f>
        <v>27000000</v>
      </c>
      <c r="S141" s="88">
        <f t="shared" si="91"/>
        <v>27000000</v>
      </c>
      <c r="T141" s="88">
        <f t="shared" si="91"/>
        <v>27000000</v>
      </c>
      <c r="U141" s="88">
        <f t="shared" si="91"/>
        <v>27000000</v>
      </c>
      <c r="V141" s="64"/>
      <c r="W141" s="64"/>
      <c r="X141" s="64"/>
      <c r="Y141" s="88"/>
      <c r="Z141" s="88"/>
      <c r="AA141" s="88"/>
      <c r="AB141" s="88"/>
      <c r="AC141" s="88"/>
      <c r="AD141" s="88"/>
      <c r="AE141" s="88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  <c r="DT141" s="64"/>
      <c r="DU141" s="64"/>
      <c r="DV141" s="64"/>
      <c r="DW141" s="64"/>
    </row>
    <row r="142" spans="1:127" ht="15.75" customHeight="1" x14ac:dyDescent="0.25">
      <c r="A142" s="134">
        <v>36</v>
      </c>
      <c r="B142" s="135" t="s">
        <v>177</v>
      </c>
      <c r="C142" s="87">
        <v>1</v>
      </c>
      <c r="D142" s="136" t="s">
        <v>358</v>
      </c>
      <c r="E142" s="137">
        <v>3000000</v>
      </c>
      <c r="F142" s="138">
        <f t="shared" si="81"/>
        <v>108000000</v>
      </c>
      <c r="G142" s="87">
        <f t="shared" si="82"/>
        <v>108000000</v>
      </c>
      <c r="H142" s="139"/>
      <c r="I142" s="88"/>
      <c r="J142" s="88"/>
      <c r="K142" s="88"/>
      <c r="L142" s="88"/>
      <c r="M142" s="88"/>
      <c r="N142" s="88"/>
      <c r="O142" s="88"/>
      <c r="P142" s="88"/>
      <c r="Q142" s="88"/>
      <c r="R142" s="88">
        <f t="shared" ref="R142:U142" si="92">$F142/4</f>
        <v>27000000</v>
      </c>
      <c r="S142" s="88">
        <f t="shared" si="92"/>
        <v>27000000</v>
      </c>
      <c r="T142" s="88">
        <f t="shared" si="92"/>
        <v>27000000</v>
      </c>
      <c r="U142" s="88">
        <f t="shared" si="92"/>
        <v>27000000</v>
      </c>
      <c r="V142" s="64"/>
      <c r="W142" s="64"/>
      <c r="X142" s="64"/>
      <c r="Y142" s="88"/>
      <c r="Z142" s="88"/>
      <c r="AA142" s="88"/>
      <c r="AB142" s="88"/>
      <c r="AC142" s="88"/>
      <c r="AD142" s="88"/>
      <c r="AE142" s="88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  <c r="DT142" s="64"/>
      <c r="DU142" s="64"/>
      <c r="DV142" s="64"/>
      <c r="DW142" s="64"/>
    </row>
    <row r="143" spans="1:127" ht="15.75" customHeight="1" x14ac:dyDescent="0.25">
      <c r="A143" s="134">
        <v>36</v>
      </c>
      <c r="B143" s="135" t="s">
        <v>179</v>
      </c>
      <c r="C143" s="87">
        <v>1</v>
      </c>
      <c r="D143" s="136" t="s">
        <v>358</v>
      </c>
      <c r="E143" s="137">
        <v>3000000</v>
      </c>
      <c r="F143" s="138">
        <f t="shared" si="81"/>
        <v>108000000</v>
      </c>
      <c r="G143" s="87">
        <f t="shared" si="82"/>
        <v>108000000</v>
      </c>
      <c r="H143" s="139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>
        <f t="shared" ref="S143:V143" si="93">$F143/4</f>
        <v>27000000</v>
      </c>
      <c r="T143" s="88">
        <f t="shared" si="93"/>
        <v>27000000</v>
      </c>
      <c r="U143" s="88">
        <f t="shared" si="93"/>
        <v>27000000</v>
      </c>
      <c r="V143" s="88">
        <f t="shared" si="93"/>
        <v>27000000</v>
      </c>
      <c r="W143" s="64"/>
      <c r="X143" s="64"/>
      <c r="Y143" s="88"/>
      <c r="Z143" s="88"/>
      <c r="AA143" s="88"/>
      <c r="AB143" s="88"/>
      <c r="AC143" s="88"/>
      <c r="AD143" s="88"/>
      <c r="AE143" s="88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  <c r="DT143" s="64"/>
      <c r="DU143" s="64"/>
      <c r="DV143" s="64"/>
      <c r="DW143" s="64"/>
    </row>
    <row r="144" spans="1:127" ht="15.75" customHeight="1" x14ac:dyDescent="0.25">
      <c r="A144" s="134">
        <v>36</v>
      </c>
      <c r="B144" s="135" t="s">
        <v>181</v>
      </c>
      <c r="C144" s="87">
        <v>1</v>
      </c>
      <c r="D144" s="136" t="s">
        <v>358</v>
      </c>
      <c r="E144" s="137">
        <v>3000000</v>
      </c>
      <c r="F144" s="138">
        <f t="shared" si="81"/>
        <v>108000000</v>
      </c>
      <c r="G144" s="87">
        <f t="shared" si="82"/>
        <v>108000000</v>
      </c>
      <c r="H144" s="139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>
        <f t="shared" ref="S144:V144" si="94">$F144/4</f>
        <v>27000000</v>
      </c>
      <c r="T144" s="88">
        <f t="shared" si="94"/>
        <v>27000000</v>
      </c>
      <c r="U144" s="88">
        <f t="shared" si="94"/>
        <v>27000000</v>
      </c>
      <c r="V144" s="88">
        <f t="shared" si="94"/>
        <v>27000000</v>
      </c>
      <c r="W144" s="64"/>
      <c r="X144" s="64"/>
      <c r="Y144" s="88"/>
      <c r="Z144" s="88"/>
      <c r="AA144" s="88"/>
      <c r="AB144" s="88"/>
      <c r="AC144" s="88"/>
      <c r="AD144" s="88"/>
      <c r="AE144" s="88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  <c r="DT144" s="64"/>
      <c r="DU144" s="64"/>
      <c r="DV144" s="64"/>
      <c r="DW144" s="64"/>
    </row>
    <row r="145" spans="1:127" ht="15.75" customHeight="1" x14ac:dyDescent="0.25">
      <c r="A145" s="134">
        <v>36</v>
      </c>
      <c r="B145" s="135" t="s">
        <v>457</v>
      </c>
      <c r="C145" s="87">
        <v>1</v>
      </c>
      <c r="D145" s="136" t="s">
        <v>358</v>
      </c>
      <c r="E145" s="137">
        <v>3000000</v>
      </c>
      <c r="F145" s="138">
        <f t="shared" si="81"/>
        <v>108000000</v>
      </c>
      <c r="G145" s="87">
        <f t="shared" si="82"/>
        <v>108000000</v>
      </c>
      <c r="H145" s="139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>
        <f t="shared" ref="S145:V145" si="95">$F145/4</f>
        <v>27000000</v>
      </c>
      <c r="T145" s="88">
        <f t="shared" si="95"/>
        <v>27000000</v>
      </c>
      <c r="U145" s="88">
        <f t="shared" si="95"/>
        <v>27000000</v>
      </c>
      <c r="V145" s="88">
        <f t="shared" si="95"/>
        <v>27000000</v>
      </c>
      <c r="W145" s="64"/>
      <c r="X145" s="64"/>
      <c r="Y145" s="88"/>
      <c r="Z145" s="88"/>
      <c r="AA145" s="88"/>
      <c r="AB145" s="88"/>
      <c r="AC145" s="88"/>
      <c r="AD145" s="88"/>
      <c r="AE145" s="88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  <c r="DT145" s="64"/>
      <c r="DU145" s="64"/>
      <c r="DV145" s="64"/>
      <c r="DW145" s="64"/>
    </row>
    <row r="146" spans="1:127" ht="15.75" customHeight="1" x14ac:dyDescent="0.25">
      <c r="A146" s="271" t="s">
        <v>458</v>
      </c>
      <c r="B146" s="272"/>
      <c r="C146" s="272"/>
      <c r="D146" s="272"/>
      <c r="E146" s="273"/>
      <c r="F146" s="140">
        <f t="shared" ref="F146:DW146" si="96">SUM(F133:F145)</f>
        <v>1404000000</v>
      </c>
      <c r="G146" s="141">
        <f t="shared" si="96"/>
        <v>1404000000</v>
      </c>
      <c r="H146" s="91">
        <f t="shared" si="96"/>
        <v>0</v>
      </c>
      <c r="I146" s="91">
        <f t="shared" si="96"/>
        <v>0</v>
      </c>
      <c r="J146" s="91">
        <f t="shared" si="96"/>
        <v>0</v>
      </c>
      <c r="K146" s="91">
        <f t="shared" si="96"/>
        <v>27000000</v>
      </c>
      <c r="L146" s="91">
        <f t="shared" si="96"/>
        <v>81000000</v>
      </c>
      <c r="M146" s="91">
        <f t="shared" si="96"/>
        <v>81000000</v>
      </c>
      <c r="N146" s="91">
        <f t="shared" si="96"/>
        <v>81000000</v>
      </c>
      <c r="O146" s="91">
        <f t="shared" si="96"/>
        <v>108000000</v>
      </c>
      <c r="P146" s="91">
        <f t="shared" si="96"/>
        <v>54000000</v>
      </c>
      <c r="Q146" s="91">
        <f t="shared" si="96"/>
        <v>108000000</v>
      </c>
      <c r="R146" s="91">
        <f t="shared" si="96"/>
        <v>189000000</v>
      </c>
      <c r="S146" s="91">
        <f t="shared" si="96"/>
        <v>216000000</v>
      </c>
      <c r="T146" s="91">
        <f t="shared" si="96"/>
        <v>216000000</v>
      </c>
      <c r="U146" s="91">
        <f t="shared" si="96"/>
        <v>162000000</v>
      </c>
      <c r="V146" s="91">
        <f t="shared" si="96"/>
        <v>81000000</v>
      </c>
      <c r="W146" s="91">
        <f t="shared" si="96"/>
        <v>0</v>
      </c>
      <c r="X146" s="91">
        <f t="shared" si="96"/>
        <v>0</v>
      </c>
      <c r="Y146" s="91">
        <f t="shared" si="96"/>
        <v>0</v>
      </c>
      <c r="Z146" s="91">
        <f t="shared" si="96"/>
        <v>0</v>
      </c>
      <c r="AA146" s="91">
        <f t="shared" si="96"/>
        <v>0</v>
      </c>
      <c r="AB146" s="91">
        <f t="shared" si="96"/>
        <v>0</v>
      </c>
      <c r="AC146" s="91">
        <f t="shared" si="96"/>
        <v>0</v>
      </c>
      <c r="AD146" s="91">
        <f t="shared" si="96"/>
        <v>0</v>
      </c>
      <c r="AE146" s="91">
        <f t="shared" si="96"/>
        <v>0</v>
      </c>
      <c r="AF146" s="91">
        <f t="shared" si="96"/>
        <v>0</v>
      </c>
      <c r="AG146" s="91">
        <f t="shared" si="96"/>
        <v>0</v>
      </c>
      <c r="AH146" s="91">
        <f t="shared" si="96"/>
        <v>0</v>
      </c>
      <c r="AI146" s="91">
        <f t="shared" si="96"/>
        <v>0</v>
      </c>
      <c r="AJ146" s="91">
        <f t="shared" si="96"/>
        <v>0</v>
      </c>
      <c r="AK146" s="91">
        <f t="shared" si="96"/>
        <v>0</v>
      </c>
      <c r="AL146" s="91">
        <f t="shared" si="96"/>
        <v>0</v>
      </c>
      <c r="AM146" s="91">
        <f t="shared" si="96"/>
        <v>0</v>
      </c>
      <c r="AN146" s="91">
        <f t="shared" si="96"/>
        <v>0</v>
      </c>
      <c r="AO146" s="91">
        <f t="shared" si="96"/>
        <v>0</v>
      </c>
      <c r="AP146" s="91">
        <f t="shared" si="96"/>
        <v>0</v>
      </c>
      <c r="AQ146" s="91">
        <f t="shared" si="96"/>
        <v>0</v>
      </c>
      <c r="AR146" s="91">
        <f t="shared" si="96"/>
        <v>0</v>
      </c>
      <c r="AS146" s="91">
        <f t="shared" si="96"/>
        <v>0</v>
      </c>
      <c r="AT146" s="91">
        <f t="shared" si="96"/>
        <v>0</v>
      </c>
      <c r="AU146" s="91">
        <f t="shared" si="96"/>
        <v>0</v>
      </c>
      <c r="AV146" s="91">
        <f t="shared" si="96"/>
        <v>0</v>
      </c>
      <c r="AW146" s="91">
        <f t="shared" si="96"/>
        <v>0</v>
      </c>
      <c r="AX146" s="91">
        <f t="shared" si="96"/>
        <v>0</v>
      </c>
      <c r="AY146" s="91">
        <f t="shared" si="96"/>
        <v>0</v>
      </c>
      <c r="AZ146" s="91">
        <f t="shared" si="96"/>
        <v>0</v>
      </c>
      <c r="BA146" s="91">
        <f t="shared" si="96"/>
        <v>0</v>
      </c>
      <c r="BB146" s="91">
        <f t="shared" si="96"/>
        <v>0</v>
      </c>
      <c r="BC146" s="91">
        <f t="shared" si="96"/>
        <v>0</v>
      </c>
      <c r="BD146" s="91">
        <f t="shared" si="96"/>
        <v>0</v>
      </c>
      <c r="BE146" s="91">
        <f t="shared" si="96"/>
        <v>0</v>
      </c>
      <c r="BF146" s="91">
        <f t="shared" si="96"/>
        <v>0</v>
      </c>
      <c r="BG146" s="91">
        <f t="shared" si="96"/>
        <v>0</v>
      </c>
      <c r="BH146" s="91">
        <f t="shared" si="96"/>
        <v>0</v>
      </c>
      <c r="BI146" s="91">
        <f t="shared" si="96"/>
        <v>0</v>
      </c>
      <c r="BJ146" s="91">
        <f t="shared" si="96"/>
        <v>0</v>
      </c>
      <c r="BK146" s="91">
        <f t="shared" si="96"/>
        <v>0</v>
      </c>
      <c r="BL146" s="91">
        <f t="shared" si="96"/>
        <v>0</v>
      </c>
      <c r="BM146" s="91">
        <f t="shared" si="96"/>
        <v>0</v>
      </c>
      <c r="BN146" s="91">
        <f t="shared" si="96"/>
        <v>0</v>
      </c>
      <c r="BO146" s="91">
        <f t="shared" si="96"/>
        <v>0</v>
      </c>
      <c r="BP146" s="91">
        <f t="shared" si="96"/>
        <v>0</v>
      </c>
      <c r="BQ146" s="91">
        <f t="shared" si="96"/>
        <v>0</v>
      </c>
      <c r="BR146" s="91">
        <f t="shared" si="96"/>
        <v>0</v>
      </c>
      <c r="BS146" s="91">
        <f t="shared" si="96"/>
        <v>0</v>
      </c>
      <c r="BT146" s="91">
        <f t="shared" si="96"/>
        <v>0</v>
      </c>
      <c r="BU146" s="91">
        <f t="shared" si="96"/>
        <v>0</v>
      </c>
      <c r="BV146" s="91">
        <f t="shared" si="96"/>
        <v>0</v>
      </c>
      <c r="BW146" s="91">
        <f t="shared" si="96"/>
        <v>0</v>
      </c>
      <c r="BX146" s="91">
        <f t="shared" si="96"/>
        <v>0</v>
      </c>
      <c r="BY146" s="91">
        <f t="shared" si="96"/>
        <v>0</v>
      </c>
      <c r="BZ146" s="91">
        <f t="shared" si="96"/>
        <v>0</v>
      </c>
      <c r="CA146" s="91">
        <f t="shared" si="96"/>
        <v>0</v>
      </c>
      <c r="CB146" s="91">
        <f t="shared" si="96"/>
        <v>0</v>
      </c>
      <c r="CC146" s="91">
        <f t="shared" si="96"/>
        <v>0</v>
      </c>
      <c r="CD146" s="91">
        <f t="shared" si="96"/>
        <v>0</v>
      </c>
      <c r="CE146" s="91">
        <f t="shared" si="96"/>
        <v>0</v>
      </c>
      <c r="CF146" s="91">
        <f t="shared" si="96"/>
        <v>0</v>
      </c>
      <c r="CG146" s="91">
        <f t="shared" si="96"/>
        <v>0</v>
      </c>
      <c r="CH146" s="91">
        <f t="shared" si="96"/>
        <v>0</v>
      </c>
      <c r="CI146" s="91">
        <f t="shared" si="96"/>
        <v>0</v>
      </c>
      <c r="CJ146" s="91">
        <f t="shared" si="96"/>
        <v>0</v>
      </c>
      <c r="CK146" s="91">
        <f t="shared" si="96"/>
        <v>0</v>
      </c>
      <c r="CL146" s="91">
        <f t="shared" si="96"/>
        <v>0</v>
      </c>
      <c r="CM146" s="91">
        <f t="shared" si="96"/>
        <v>0</v>
      </c>
      <c r="CN146" s="91">
        <f t="shared" si="96"/>
        <v>0</v>
      </c>
      <c r="CO146" s="91">
        <f t="shared" si="96"/>
        <v>0</v>
      </c>
      <c r="CP146" s="91">
        <f t="shared" si="96"/>
        <v>0</v>
      </c>
      <c r="CQ146" s="91">
        <f t="shared" si="96"/>
        <v>0</v>
      </c>
      <c r="CR146" s="91">
        <f t="shared" si="96"/>
        <v>0</v>
      </c>
      <c r="CS146" s="91">
        <f t="shared" si="96"/>
        <v>0</v>
      </c>
      <c r="CT146" s="91">
        <f t="shared" si="96"/>
        <v>0</v>
      </c>
      <c r="CU146" s="91">
        <f t="shared" si="96"/>
        <v>0</v>
      </c>
      <c r="CV146" s="91">
        <f t="shared" si="96"/>
        <v>0</v>
      </c>
      <c r="CW146" s="91">
        <f t="shared" si="96"/>
        <v>0</v>
      </c>
      <c r="CX146" s="91">
        <f t="shared" si="96"/>
        <v>0</v>
      </c>
      <c r="CY146" s="91">
        <f t="shared" si="96"/>
        <v>0</v>
      </c>
      <c r="CZ146" s="91">
        <f t="shared" si="96"/>
        <v>0</v>
      </c>
      <c r="DA146" s="91">
        <f t="shared" si="96"/>
        <v>0</v>
      </c>
      <c r="DB146" s="91">
        <f t="shared" si="96"/>
        <v>0</v>
      </c>
      <c r="DC146" s="91">
        <f t="shared" si="96"/>
        <v>0</v>
      </c>
      <c r="DD146" s="91">
        <f t="shared" si="96"/>
        <v>0</v>
      </c>
      <c r="DE146" s="91">
        <f t="shared" si="96"/>
        <v>0</v>
      </c>
      <c r="DF146" s="91">
        <f t="shared" si="96"/>
        <v>0</v>
      </c>
      <c r="DG146" s="91">
        <f t="shared" si="96"/>
        <v>0</v>
      </c>
      <c r="DH146" s="91">
        <f t="shared" si="96"/>
        <v>0</v>
      </c>
      <c r="DI146" s="91">
        <f t="shared" si="96"/>
        <v>0</v>
      </c>
      <c r="DJ146" s="91">
        <f t="shared" si="96"/>
        <v>0</v>
      </c>
      <c r="DK146" s="91">
        <f t="shared" si="96"/>
        <v>0</v>
      </c>
      <c r="DL146" s="91">
        <f t="shared" si="96"/>
        <v>0</v>
      </c>
      <c r="DM146" s="91">
        <f t="shared" si="96"/>
        <v>0</v>
      </c>
      <c r="DN146" s="91">
        <f t="shared" si="96"/>
        <v>0</v>
      </c>
      <c r="DO146" s="91">
        <f t="shared" si="96"/>
        <v>0</v>
      </c>
      <c r="DP146" s="91">
        <f t="shared" si="96"/>
        <v>0</v>
      </c>
      <c r="DQ146" s="91">
        <f t="shared" si="96"/>
        <v>0</v>
      </c>
      <c r="DR146" s="91">
        <f t="shared" si="96"/>
        <v>0</v>
      </c>
      <c r="DS146" s="91">
        <f t="shared" si="96"/>
        <v>0</v>
      </c>
      <c r="DT146" s="91">
        <f t="shared" si="96"/>
        <v>0</v>
      </c>
      <c r="DU146" s="91">
        <f t="shared" si="96"/>
        <v>0</v>
      </c>
      <c r="DV146" s="91">
        <f t="shared" si="96"/>
        <v>0</v>
      </c>
      <c r="DW146" s="91">
        <f t="shared" si="96"/>
        <v>0</v>
      </c>
    </row>
    <row r="147" spans="1:127" ht="15.75" customHeight="1" x14ac:dyDescent="0.25">
      <c r="A147" s="104"/>
      <c r="B147" s="104"/>
      <c r="C147" s="104"/>
      <c r="D147" s="104"/>
      <c r="E147" s="104"/>
      <c r="F147" s="104"/>
      <c r="G147" s="104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</row>
    <row r="148" spans="1:127" ht="15.75" customHeight="1" x14ac:dyDescent="0.3">
      <c r="A148" s="129" t="s">
        <v>459</v>
      </c>
      <c r="B148" s="4" t="s">
        <v>460</v>
      </c>
      <c r="C148" s="4"/>
      <c r="D148" s="4"/>
      <c r="E148" s="1"/>
      <c r="F148" s="1"/>
      <c r="G148" s="1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</row>
    <row r="149" spans="1:127" ht="15.75" customHeight="1" x14ac:dyDescent="0.25">
      <c r="A149" s="130" t="s">
        <v>461</v>
      </c>
      <c r="B149" s="1"/>
      <c r="C149" s="1"/>
      <c r="D149" s="1"/>
      <c r="E149" s="142"/>
      <c r="F149" s="143"/>
      <c r="G149" s="143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</row>
    <row r="150" spans="1:127" ht="15.75" customHeight="1" x14ac:dyDescent="0.25">
      <c r="A150" s="77" t="s">
        <v>21</v>
      </c>
      <c r="B150" s="77" t="s">
        <v>320</v>
      </c>
      <c r="C150" s="77" t="s">
        <v>321</v>
      </c>
      <c r="D150" s="77" t="s">
        <v>322</v>
      </c>
      <c r="E150" s="77" t="s">
        <v>323</v>
      </c>
      <c r="F150" s="77" t="s">
        <v>352</v>
      </c>
      <c r="G150" s="270" t="s">
        <v>410</v>
      </c>
      <c r="H150" s="107">
        <v>1</v>
      </c>
      <c r="I150" s="79">
        <f t="shared" ref="I150:DW150" si="97">H150+1</f>
        <v>2</v>
      </c>
      <c r="J150" s="79">
        <f t="shared" si="97"/>
        <v>3</v>
      </c>
      <c r="K150" s="79">
        <f t="shared" si="97"/>
        <v>4</v>
      </c>
      <c r="L150" s="79">
        <f t="shared" si="97"/>
        <v>5</v>
      </c>
      <c r="M150" s="79">
        <f t="shared" si="97"/>
        <v>6</v>
      </c>
      <c r="N150" s="79">
        <f t="shared" si="97"/>
        <v>7</v>
      </c>
      <c r="O150" s="79">
        <f t="shared" si="97"/>
        <v>8</v>
      </c>
      <c r="P150" s="79">
        <f t="shared" si="97"/>
        <v>9</v>
      </c>
      <c r="Q150" s="79">
        <f t="shared" si="97"/>
        <v>10</v>
      </c>
      <c r="R150" s="79">
        <f t="shared" si="97"/>
        <v>11</v>
      </c>
      <c r="S150" s="79">
        <f t="shared" si="97"/>
        <v>12</v>
      </c>
      <c r="T150" s="79">
        <f t="shared" si="97"/>
        <v>13</v>
      </c>
      <c r="U150" s="79">
        <f t="shared" si="97"/>
        <v>14</v>
      </c>
      <c r="V150" s="79">
        <f t="shared" si="97"/>
        <v>15</v>
      </c>
      <c r="W150" s="79">
        <f t="shared" si="97"/>
        <v>16</v>
      </c>
      <c r="X150" s="79">
        <f t="shared" si="97"/>
        <v>17</v>
      </c>
      <c r="Y150" s="79">
        <f t="shared" si="97"/>
        <v>18</v>
      </c>
      <c r="Z150" s="79">
        <f t="shared" si="97"/>
        <v>19</v>
      </c>
      <c r="AA150" s="79">
        <f t="shared" si="97"/>
        <v>20</v>
      </c>
      <c r="AB150" s="79">
        <f t="shared" si="97"/>
        <v>21</v>
      </c>
      <c r="AC150" s="79">
        <f t="shared" si="97"/>
        <v>22</v>
      </c>
      <c r="AD150" s="79">
        <f t="shared" si="97"/>
        <v>23</v>
      </c>
      <c r="AE150" s="79">
        <f t="shared" si="97"/>
        <v>24</v>
      </c>
      <c r="AF150" s="79">
        <f t="shared" si="97"/>
        <v>25</v>
      </c>
      <c r="AG150" s="79">
        <f t="shared" si="97"/>
        <v>26</v>
      </c>
      <c r="AH150" s="79">
        <f t="shared" si="97"/>
        <v>27</v>
      </c>
      <c r="AI150" s="79">
        <f t="shared" si="97"/>
        <v>28</v>
      </c>
      <c r="AJ150" s="79">
        <f t="shared" si="97"/>
        <v>29</v>
      </c>
      <c r="AK150" s="79">
        <f t="shared" si="97"/>
        <v>30</v>
      </c>
      <c r="AL150" s="79">
        <f t="shared" si="97"/>
        <v>31</v>
      </c>
      <c r="AM150" s="79">
        <f t="shared" si="97"/>
        <v>32</v>
      </c>
      <c r="AN150" s="79">
        <f t="shared" si="97"/>
        <v>33</v>
      </c>
      <c r="AO150" s="79">
        <f t="shared" si="97"/>
        <v>34</v>
      </c>
      <c r="AP150" s="79">
        <f t="shared" si="97"/>
        <v>35</v>
      </c>
      <c r="AQ150" s="79">
        <f t="shared" si="97"/>
        <v>36</v>
      </c>
      <c r="AR150" s="79">
        <f t="shared" si="97"/>
        <v>37</v>
      </c>
      <c r="AS150" s="79">
        <f t="shared" si="97"/>
        <v>38</v>
      </c>
      <c r="AT150" s="79">
        <f t="shared" si="97"/>
        <v>39</v>
      </c>
      <c r="AU150" s="79">
        <f t="shared" si="97"/>
        <v>40</v>
      </c>
      <c r="AV150" s="79">
        <f t="shared" si="97"/>
        <v>41</v>
      </c>
      <c r="AW150" s="79">
        <f t="shared" si="97"/>
        <v>42</v>
      </c>
      <c r="AX150" s="79">
        <f t="shared" si="97"/>
        <v>43</v>
      </c>
      <c r="AY150" s="79">
        <f t="shared" si="97"/>
        <v>44</v>
      </c>
      <c r="AZ150" s="79">
        <f t="shared" si="97"/>
        <v>45</v>
      </c>
      <c r="BA150" s="79">
        <f t="shared" si="97"/>
        <v>46</v>
      </c>
      <c r="BB150" s="79">
        <f t="shared" si="97"/>
        <v>47</v>
      </c>
      <c r="BC150" s="79">
        <f t="shared" si="97"/>
        <v>48</v>
      </c>
      <c r="BD150" s="79">
        <f t="shared" si="97"/>
        <v>49</v>
      </c>
      <c r="BE150" s="79">
        <f t="shared" si="97"/>
        <v>50</v>
      </c>
      <c r="BF150" s="79">
        <f t="shared" si="97"/>
        <v>51</v>
      </c>
      <c r="BG150" s="79">
        <f t="shared" si="97"/>
        <v>52</v>
      </c>
      <c r="BH150" s="79">
        <f t="shared" si="97"/>
        <v>53</v>
      </c>
      <c r="BI150" s="79">
        <f t="shared" si="97"/>
        <v>54</v>
      </c>
      <c r="BJ150" s="79">
        <f t="shared" si="97"/>
        <v>55</v>
      </c>
      <c r="BK150" s="79">
        <f t="shared" si="97"/>
        <v>56</v>
      </c>
      <c r="BL150" s="79">
        <f t="shared" si="97"/>
        <v>57</v>
      </c>
      <c r="BM150" s="79">
        <f t="shared" si="97"/>
        <v>58</v>
      </c>
      <c r="BN150" s="79">
        <f t="shared" si="97"/>
        <v>59</v>
      </c>
      <c r="BO150" s="79">
        <f t="shared" si="97"/>
        <v>60</v>
      </c>
      <c r="BP150" s="79">
        <f t="shared" si="97"/>
        <v>61</v>
      </c>
      <c r="BQ150" s="79">
        <f t="shared" si="97"/>
        <v>62</v>
      </c>
      <c r="BR150" s="79">
        <f t="shared" si="97"/>
        <v>63</v>
      </c>
      <c r="BS150" s="79">
        <f t="shared" si="97"/>
        <v>64</v>
      </c>
      <c r="BT150" s="79">
        <f t="shared" si="97"/>
        <v>65</v>
      </c>
      <c r="BU150" s="79">
        <f t="shared" si="97"/>
        <v>66</v>
      </c>
      <c r="BV150" s="79">
        <f t="shared" si="97"/>
        <v>67</v>
      </c>
      <c r="BW150" s="79">
        <f t="shared" si="97"/>
        <v>68</v>
      </c>
      <c r="BX150" s="79">
        <f t="shared" si="97"/>
        <v>69</v>
      </c>
      <c r="BY150" s="79">
        <f t="shared" si="97"/>
        <v>70</v>
      </c>
      <c r="BZ150" s="79">
        <f t="shared" si="97"/>
        <v>71</v>
      </c>
      <c r="CA150" s="79">
        <f t="shared" si="97"/>
        <v>72</v>
      </c>
      <c r="CB150" s="79">
        <f t="shared" si="97"/>
        <v>73</v>
      </c>
      <c r="CC150" s="79">
        <f t="shared" si="97"/>
        <v>74</v>
      </c>
      <c r="CD150" s="79">
        <f t="shared" si="97"/>
        <v>75</v>
      </c>
      <c r="CE150" s="79">
        <f t="shared" si="97"/>
        <v>76</v>
      </c>
      <c r="CF150" s="79">
        <f t="shared" si="97"/>
        <v>77</v>
      </c>
      <c r="CG150" s="79">
        <f t="shared" si="97"/>
        <v>78</v>
      </c>
      <c r="CH150" s="79">
        <f t="shared" si="97"/>
        <v>79</v>
      </c>
      <c r="CI150" s="79">
        <f t="shared" si="97"/>
        <v>80</v>
      </c>
      <c r="CJ150" s="79">
        <f t="shared" si="97"/>
        <v>81</v>
      </c>
      <c r="CK150" s="79">
        <f t="shared" si="97"/>
        <v>82</v>
      </c>
      <c r="CL150" s="79">
        <f t="shared" si="97"/>
        <v>83</v>
      </c>
      <c r="CM150" s="79">
        <f t="shared" si="97"/>
        <v>84</v>
      </c>
      <c r="CN150" s="79">
        <f t="shared" si="97"/>
        <v>85</v>
      </c>
      <c r="CO150" s="79">
        <f t="shared" si="97"/>
        <v>86</v>
      </c>
      <c r="CP150" s="79">
        <f t="shared" si="97"/>
        <v>87</v>
      </c>
      <c r="CQ150" s="79">
        <f t="shared" si="97"/>
        <v>88</v>
      </c>
      <c r="CR150" s="79">
        <f t="shared" si="97"/>
        <v>89</v>
      </c>
      <c r="CS150" s="79">
        <f t="shared" si="97"/>
        <v>90</v>
      </c>
      <c r="CT150" s="79">
        <f t="shared" si="97"/>
        <v>91</v>
      </c>
      <c r="CU150" s="79">
        <f t="shared" si="97"/>
        <v>92</v>
      </c>
      <c r="CV150" s="79">
        <f t="shared" si="97"/>
        <v>93</v>
      </c>
      <c r="CW150" s="79">
        <f t="shared" si="97"/>
        <v>94</v>
      </c>
      <c r="CX150" s="79">
        <f t="shared" si="97"/>
        <v>95</v>
      </c>
      <c r="CY150" s="79">
        <f t="shared" si="97"/>
        <v>96</v>
      </c>
      <c r="CZ150" s="79">
        <f t="shared" si="97"/>
        <v>97</v>
      </c>
      <c r="DA150" s="79">
        <f t="shared" si="97"/>
        <v>98</v>
      </c>
      <c r="DB150" s="79">
        <f t="shared" si="97"/>
        <v>99</v>
      </c>
      <c r="DC150" s="79">
        <f t="shared" si="97"/>
        <v>100</v>
      </c>
      <c r="DD150" s="79">
        <f t="shared" si="97"/>
        <v>101</v>
      </c>
      <c r="DE150" s="79">
        <f t="shared" si="97"/>
        <v>102</v>
      </c>
      <c r="DF150" s="79">
        <f t="shared" si="97"/>
        <v>103</v>
      </c>
      <c r="DG150" s="79">
        <f t="shared" si="97"/>
        <v>104</v>
      </c>
      <c r="DH150" s="79">
        <f t="shared" si="97"/>
        <v>105</v>
      </c>
      <c r="DI150" s="79">
        <f t="shared" si="97"/>
        <v>106</v>
      </c>
      <c r="DJ150" s="79">
        <f t="shared" si="97"/>
        <v>107</v>
      </c>
      <c r="DK150" s="79">
        <f t="shared" si="97"/>
        <v>108</v>
      </c>
      <c r="DL150" s="79">
        <f t="shared" si="97"/>
        <v>109</v>
      </c>
      <c r="DM150" s="79">
        <f t="shared" si="97"/>
        <v>110</v>
      </c>
      <c r="DN150" s="79">
        <f t="shared" si="97"/>
        <v>111</v>
      </c>
      <c r="DO150" s="79">
        <f t="shared" si="97"/>
        <v>112</v>
      </c>
      <c r="DP150" s="79">
        <f t="shared" si="97"/>
        <v>113</v>
      </c>
      <c r="DQ150" s="79">
        <f t="shared" si="97"/>
        <v>114</v>
      </c>
      <c r="DR150" s="79">
        <f t="shared" si="97"/>
        <v>115</v>
      </c>
      <c r="DS150" s="79">
        <f t="shared" si="97"/>
        <v>116</v>
      </c>
      <c r="DT150" s="79">
        <f t="shared" si="97"/>
        <v>117</v>
      </c>
      <c r="DU150" s="79">
        <f t="shared" si="97"/>
        <v>118</v>
      </c>
      <c r="DV150" s="79">
        <f t="shared" si="97"/>
        <v>119</v>
      </c>
      <c r="DW150" s="79">
        <f t="shared" si="97"/>
        <v>120</v>
      </c>
    </row>
    <row r="151" spans="1:127" ht="15.75" customHeight="1" x14ac:dyDescent="0.25">
      <c r="A151" s="80"/>
      <c r="B151" s="80"/>
      <c r="C151" s="133"/>
      <c r="D151" s="80"/>
      <c r="E151" s="80"/>
      <c r="F151" s="80"/>
      <c r="G151" s="260"/>
      <c r="H151" s="81" t="s">
        <v>32</v>
      </c>
      <c r="I151" s="82" t="s">
        <v>33</v>
      </c>
      <c r="J151" s="82" t="s">
        <v>34</v>
      </c>
      <c r="K151" s="82" t="s">
        <v>35</v>
      </c>
      <c r="L151" s="82" t="s">
        <v>36</v>
      </c>
      <c r="M151" s="82" t="s">
        <v>37</v>
      </c>
      <c r="N151" s="82" t="s">
        <v>38</v>
      </c>
      <c r="O151" s="82" t="s">
        <v>39</v>
      </c>
      <c r="P151" s="82" t="s">
        <v>40</v>
      </c>
      <c r="Q151" s="82" t="s">
        <v>41</v>
      </c>
      <c r="R151" s="82" t="s">
        <v>42</v>
      </c>
      <c r="S151" s="82" t="s">
        <v>43</v>
      </c>
      <c r="T151" s="82" t="s">
        <v>44</v>
      </c>
      <c r="U151" s="82" t="s">
        <v>45</v>
      </c>
      <c r="V151" s="82" t="s">
        <v>46</v>
      </c>
      <c r="W151" s="82" t="s">
        <v>47</v>
      </c>
      <c r="X151" s="82" t="s">
        <v>48</v>
      </c>
      <c r="Y151" s="82" t="s">
        <v>49</v>
      </c>
      <c r="Z151" s="82" t="s">
        <v>50</v>
      </c>
      <c r="AA151" s="82" t="s">
        <v>51</v>
      </c>
      <c r="AB151" s="82" t="s">
        <v>52</v>
      </c>
      <c r="AC151" s="82" t="s">
        <v>53</v>
      </c>
      <c r="AD151" s="82" t="s">
        <v>54</v>
      </c>
      <c r="AE151" s="82" t="s">
        <v>55</v>
      </c>
      <c r="AF151" s="82" t="s">
        <v>56</v>
      </c>
      <c r="AG151" s="82" t="s">
        <v>57</v>
      </c>
      <c r="AH151" s="82" t="s">
        <v>58</v>
      </c>
      <c r="AI151" s="82" t="s">
        <v>59</v>
      </c>
      <c r="AJ151" s="82" t="s">
        <v>60</v>
      </c>
      <c r="AK151" s="82" t="s">
        <v>61</v>
      </c>
      <c r="AL151" s="82" t="s">
        <v>62</v>
      </c>
      <c r="AM151" s="82" t="s">
        <v>63</v>
      </c>
      <c r="AN151" s="82" t="s">
        <v>64</v>
      </c>
      <c r="AO151" s="82" t="s">
        <v>65</v>
      </c>
      <c r="AP151" s="82" t="s">
        <v>66</v>
      </c>
      <c r="AQ151" s="82" t="s">
        <v>67</v>
      </c>
      <c r="AR151" s="82" t="s">
        <v>68</v>
      </c>
      <c r="AS151" s="82" t="s">
        <v>69</v>
      </c>
      <c r="AT151" s="82" t="s">
        <v>70</v>
      </c>
      <c r="AU151" s="82" t="s">
        <v>71</v>
      </c>
      <c r="AV151" s="82" t="s">
        <v>72</v>
      </c>
      <c r="AW151" s="82" t="s">
        <v>73</v>
      </c>
      <c r="AX151" s="82" t="s">
        <v>74</v>
      </c>
      <c r="AY151" s="82" t="s">
        <v>75</v>
      </c>
      <c r="AZ151" s="82" t="s">
        <v>76</v>
      </c>
      <c r="BA151" s="82" t="s">
        <v>77</v>
      </c>
      <c r="BB151" s="82" t="s">
        <v>78</v>
      </c>
      <c r="BC151" s="82" t="s">
        <v>79</v>
      </c>
      <c r="BD151" s="82" t="s">
        <v>80</v>
      </c>
      <c r="BE151" s="82" t="s">
        <v>81</v>
      </c>
      <c r="BF151" s="82" t="s">
        <v>82</v>
      </c>
      <c r="BG151" s="82" t="s">
        <v>83</v>
      </c>
      <c r="BH151" s="82" t="s">
        <v>84</v>
      </c>
      <c r="BI151" s="82" t="s">
        <v>85</v>
      </c>
      <c r="BJ151" s="82" t="s">
        <v>86</v>
      </c>
      <c r="BK151" s="82" t="s">
        <v>87</v>
      </c>
      <c r="BL151" s="82" t="s">
        <v>88</v>
      </c>
      <c r="BM151" s="82" t="s">
        <v>89</v>
      </c>
      <c r="BN151" s="82" t="s">
        <v>90</v>
      </c>
      <c r="BO151" s="82" t="s">
        <v>91</v>
      </c>
      <c r="BP151" s="82" t="s">
        <v>92</v>
      </c>
      <c r="BQ151" s="82" t="s">
        <v>93</v>
      </c>
      <c r="BR151" s="82" t="s">
        <v>94</v>
      </c>
      <c r="BS151" s="82" t="s">
        <v>95</v>
      </c>
      <c r="BT151" s="82" t="s">
        <v>96</v>
      </c>
      <c r="BU151" s="82" t="s">
        <v>97</v>
      </c>
      <c r="BV151" s="82" t="s">
        <v>98</v>
      </c>
      <c r="BW151" s="82" t="s">
        <v>99</v>
      </c>
      <c r="BX151" s="82" t="s">
        <v>100</v>
      </c>
      <c r="BY151" s="82" t="s">
        <v>101</v>
      </c>
      <c r="BZ151" s="82" t="s">
        <v>102</v>
      </c>
      <c r="CA151" s="82" t="s">
        <v>103</v>
      </c>
      <c r="CB151" s="82" t="s">
        <v>104</v>
      </c>
      <c r="CC151" s="82" t="s">
        <v>105</v>
      </c>
      <c r="CD151" s="82" t="s">
        <v>106</v>
      </c>
      <c r="CE151" s="82" t="s">
        <v>107</v>
      </c>
      <c r="CF151" s="82" t="s">
        <v>108</v>
      </c>
      <c r="CG151" s="82" t="s">
        <v>109</v>
      </c>
      <c r="CH151" s="82" t="s">
        <v>110</v>
      </c>
      <c r="CI151" s="82" t="s">
        <v>111</v>
      </c>
      <c r="CJ151" s="82" t="s">
        <v>112</v>
      </c>
      <c r="CK151" s="82" t="s">
        <v>113</v>
      </c>
      <c r="CL151" s="82" t="s">
        <v>114</v>
      </c>
      <c r="CM151" s="82" t="s">
        <v>115</v>
      </c>
      <c r="CN151" s="82" t="s">
        <v>116</v>
      </c>
      <c r="CO151" s="82" t="s">
        <v>117</v>
      </c>
      <c r="CP151" s="82" t="s">
        <v>118</v>
      </c>
      <c r="CQ151" s="82" t="s">
        <v>119</v>
      </c>
      <c r="CR151" s="82" t="s">
        <v>120</v>
      </c>
      <c r="CS151" s="82" t="s">
        <v>121</v>
      </c>
      <c r="CT151" s="82" t="s">
        <v>122</v>
      </c>
      <c r="CU151" s="82" t="s">
        <v>123</v>
      </c>
      <c r="CV151" s="82" t="s">
        <v>124</v>
      </c>
      <c r="CW151" s="82" t="s">
        <v>125</v>
      </c>
      <c r="CX151" s="82" t="s">
        <v>126</v>
      </c>
      <c r="CY151" s="82" t="s">
        <v>127</v>
      </c>
      <c r="CZ151" s="82" t="s">
        <v>128</v>
      </c>
      <c r="DA151" s="82" t="s">
        <v>129</v>
      </c>
      <c r="DB151" s="82" t="s">
        <v>130</v>
      </c>
      <c r="DC151" s="82" t="s">
        <v>131</v>
      </c>
      <c r="DD151" s="82" t="s">
        <v>132</v>
      </c>
      <c r="DE151" s="82" t="s">
        <v>133</v>
      </c>
      <c r="DF151" s="82" t="s">
        <v>134</v>
      </c>
      <c r="DG151" s="82" t="s">
        <v>135</v>
      </c>
      <c r="DH151" s="82" t="s">
        <v>136</v>
      </c>
      <c r="DI151" s="82" t="s">
        <v>137</v>
      </c>
      <c r="DJ151" s="82" t="s">
        <v>138</v>
      </c>
      <c r="DK151" s="82" t="s">
        <v>139</v>
      </c>
      <c r="DL151" s="82" t="s">
        <v>140</v>
      </c>
      <c r="DM151" s="82" t="s">
        <v>141</v>
      </c>
      <c r="DN151" s="82" t="s">
        <v>142</v>
      </c>
      <c r="DO151" s="82" t="s">
        <v>143</v>
      </c>
      <c r="DP151" s="82" t="s">
        <v>144</v>
      </c>
      <c r="DQ151" s="82" t="s">
        <v>145</v>
      </c>
      <c r="DR151" s="82" t="s">
        <v>146</v>
      </c>
      <c r="DS151" s="82" t="s">
        <v>147</v>
      </c>
      <c r="DT151" s="82" t="s">
        <v>148</v>
      </c>
      <c r="DU151" s="82" t="s">
        <v>149</v>
      </c>
      <c r="DV151" s="82" t="s">
        <v>150</v>
      </c>
      <c r="DW151" s="82" t="s">
        <v>151</v>
      </c>
    </row>
    <row r="152" spans="1:127" ht="15.75" customHeight="1" x14ac:dyDescent="0.25">
      <c r="A152" s="144">
        <v>1</v>
      </c>
      <c r="B152" s="145" t="s">
        <v>462</v>
      </c>
      <c r="C152" s="87">
        <v>13</v>
      </c>
      <c r="D152" s="136" t="s">
        <v>358</v>
      </c>
      <c r="E152" s="146">
        <v>4000000</v>
      </c>
      <c r="F152" s="85">
        <f t="shared" ref="F152:F157" si="98">C152*E152</f>
        <v>52000000</v>
      </c>
      <c r="G152" s="87">
        <f t="shared" ref="G152:G157" si="99">SUM(H152:DW152)</f>
        <v>52000000</v>
      </c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>
        <f>E152*5</f>
        <v>20000000</v>
      </c>
      <c r="T152" s="88"/>
      <c r="U152" s="88"/>
      <c r="V152" s="88"/>
      <c r="W152" s="88">
        <f>E152*5</f>
        <v>20000000</v>
      </c>
      <c r="X152" s="88"/>
      <c r="Y152" s="88"/>
      <c r="Z152" s="88"/>
      <c r="AA152" s="88">
        <f>E152*3</f>
        <v>12000000</v>
      </c>
      <c r="AB152" s="88"/>
      <c r="AC152" s="88"/>
      <c r="AD152" s="88"/>
      <c r="AE152" s="88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  <c r="DS152" s="64"/>
      <c r="DT152" s="64"/>
      <c r="DU152" s="64"/>
      <c r="DV152" s="64"/>
      <c r="DW152" s="64"/>
    </row>
    <row r="153" spans="1:127" ht="15.75" customHeight="1" x14ac:dyDescent="0.25">
      <c r="A153" s="144">
        <v>2</v>
      </c>
      <c r="B153" s="145" t="s">
        <v>463</v>
      </c>
      <c r="C153" s="87">
        <v>13</v>
      </c>
      <c r="D153" s="136" t="s">
        <v>358</v>
      </c>
      <c r="E153" s="146">
        <v>4000000</v>
      </c>
      <c r="F153" s="85">
        <f t="shared" si="98"/>
        <v>52000000</v>
      </c>
      <c r="G153" s="87">
        <f t="shared" si="99"/>
        <v>52000000</v>
      </c>
      <c r="H153" s="88"/>
      <c r="I153" s="88"/>
      <c r="J153" s="88"/>
      <c r="K153" s="88"/>
      <c r="L153" s="88"/>
      <c r="M153" s="88"/>
      <c r="N153" s="88"/>
      <c r="O153" s="88">
        <f t="shared" ref="O153:R153" si="100">$E153*3</f>
        <v>12000000</v>
      </c>
      <c r="P153" s="88">
        <f t="shared" si="100"/>
        <v>12000000</v>
      </c>
      <c r="Q153" s="88">
        <f t="shared" si="100"/>
        <v>12000000</v>
      </c>
      <c r="R153" s="88">
        <f t="shared" si="100"/>
        <v>12000000</v>
      </c>
      <c r="S153" s="88">
        <f>$E153*1</f>
        <v>4000000</v>
      </c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  <c r="DT153" s="64"/>
      <c r="DU153" s="64"/>
      <c r="DV153" s="64"/>
      <c r="DW153" s="64"/>
    </row>
    <row r="154" spans="1:127" ht="15.75" customHeight="1" x14ac:dyDescent="0.25">
      <c r="A154" s="144">
        <v>3</v>
      </c>
      <c r="B154" s="145" t="s">
        <v>464</v>
      </c>
      <c r="C154" s="87">
        <v>13</v>
      </c>
      <c r="D154" s="136" t="s">
        <v>358</v>
      </c>
      <c r="E154" s="146">
        <v>2500000</v>
      </c>
      <c r="F154" s="85">
        <f t="shared" si="98"/>
        <v>32500000</v>
      </c>
      <c r="G154" s="87">
        <f t="shared" si="99"/>
        <v>32500000</v>
      </c>
      <c r="H154" s="88"/>
      <c r="I154" s="88"/>
      <c r="J154" s="88"/>
      <c r="K154" s="88"/>
      <c r="L154" s="88"/>
      <c r="M154" s="88"/>
      <c r="N154" s="88"/>
      <c r="O154" s="88"/>
      <c r="P154" s="88">
        <f t="shared" ref="P154:S154" si="101">$E154*3</f>
        <v>7500000</v>
      </c>
      <c r="Q154" s="88">
        <f t="shared" si="101"/>
        <v>7500000</v>
      </c>
      <c r="R154" s="88">
        <f t="shared" si="101"/>
        <v>7500000</v>
      </c>
      <c r="S154" s="88">
        <f t="shared" si="101"/>
        <v>7500000</v>
      </c>
      <c r="T154" s="88">
        <v>2500000</v>
      </c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  <c r="DS154" s="64"/>
      <c r="DT154" s="64"/>
      <c r="DU154" s="64"/>
      <c r="DV154" s="64"/>
      <c r="DW154" s="64"/>
    </row>
    <row r="155" spans="1:127" ht="15.75" customHeight="1" x14ac:dyDescent="0.25">
      <c r="A155" s="144">
        <v>4</v>
      </c>
      <c r="B155" s="145" t="s">
        <v>465</v>
      </c>
      <c r="C155" s="87">
        <v>13</v>
      </c>
      <c r="D155" s="136" t="s">
        <v>358</v>
      </c>
      <c r="E155" s="146">
        <v>4000000</v>
      </c>
      <c r="F155" s="85">
        <f t="shared" si="98"/>
        <v>52000000</v>
      </c>
      <c r="G155" s="87">
        <f t="shared" si="99"/>
        <v>52000000</v>
      </c>
      <c r="H155" s="88"/>
      <c r="I155" s="88"/>
      <c r="J155" s="88"/>
      <c r="K155" s="88"/>
      <c r="L155" s="88"/>
      <c r="M155" s="88"/>
      <c r="N155" s="88"/>
      <c r="O155" s="88"/>
      <c r="P155" s="88"/>
      <c r="Q155" s="88">
        <f t="shared" ref="Q155:T155" si="102">$E155*3</f>
        <v>12000000</v>
      </c>
      <c r="R155" s="88">
        <f t="shared" si="102"/>
        <v>12000000</v>
      </c>
      <c r="S155" s="88">
        <f t="shared" si="102"/>
        <v>12000000</v>
      </c>
      <c r="T155" s="88">
        <f t="shared" si="102"/>
        <v>12000000</v>
      </c>
      <c r="U155" s="88">
        <v>4000000</v>
      </c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  <c r="DS155" s="64"/>
      <c r="DT155" s="64"/>
      <c r="DU155" s="64"/>
      <c r="DV155" s="64"/>
      <c r="DW155" s="64"/>
    </row>
    <row r="156" spans="1:127" ht="15.75" customHeight="1" x14ac:dyDescent="0.25">
      <c r="A156" s="144">
        <v>6</v>
      </c>
      <c r="B156" s="145" t="s">
        <v>466</v>
      </c>
      <c r="C156" s="87">
        <v>13</v>
      </c>
      <c r="D156" s="136" t="s">
        <v>358</v>
      </c>
      <c r="E156" s="146">
        <v>800000</v>
      </c>
      <c r="F156" s="85">
        <f t="shared" si="98"/>
        <v>10400000</v>
      </c>
      <c r="G156" s="87">
        <f t="shared" si="99"/>
        <v>10400000</v>
      </c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>
        <f t="shared" ref="S156:V156" si="103">$E156*3</f>
        <v>2400000</v>
      </c>
      <c r="T156" s="88">
        <f t="shared" si="103"/>
        <v>2400000</v>
      </c>
      <c r="U156" s="88">
        <f t="shared" si="103"/>
        <v>2400000</v>
      </c>
      <c r="V156" s="88">
        <f t="shared" si="103"/>
        <v>2400000</v>
      </c>
      <c r="W156" s="88">
        <v>800000</v>
      </c>
      <c r="X156" s="88"/>
      <c r="Y156" s="88"/>
      <c r="Z156" s="88"/>
      <c r="AA156" s="88"/>
      <c r="AB156" s="88"/>
      <c r="AC156" s="88"/>
      <c r="AD156" s="88"/>
      <c r="AE156" s="88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  <c r="DS156" s="64"/>
      <c r="DT156" s="64"/>
      <c r="DU156" s="64"/>
      <c r="DV156" s="64"/>
      <c r="DW156" s="64"/>
    </row>
    <row r="157" spans="1:127" ht="15.75" customHeight="1" x14ac:dyDescent="0.25">
      <c r="A157" s="144">
        <v>7</v>
      </c>
      <c r="B157" s="145" t="s">
        <v>467</v>
      </c>
      <c r="C157" s="87">
        <v>13</v>
      </c>
      <c r="D157" s="136" t="s">
        <v>358</v>
      </c>
      <c r="E157" s="146">
        <v>4000000</v>
      </c>
      <c r="F157" s="85">
        <f t="shared" si="98"/>
        <v>52000000</v>
      </c>
      <c r="G157" s="147">
        <f t="shared" si="99"/>
        <v>52000000</v>
      </c>
      <c r="H157" s="148"/>
      <c r="I157" s="148"/>
      <c r="J157" s="148"/>
      <c r="K157" s="148"/>
      <c r="L157" s="148"/>
      <c r="M157" s="148"/>
      <c r="N157" s="148">
        <f t="shared" ref="N157:Q157" si="104">$E157*3</f>
        <v>12000000</v>
      </c>
      <c r="O157" s="148">
        <f t="shared" si="104"/>
        <v>12000000</v>
      </c>
      <c r="P157" s="148">
        <f t="shared" si="104"/>
        <v>12000000</v>
      </c>
      <c r="Q157" s="148">
        <f t="shared" si="104"/>
        <v>12000000</v>
      </c>
      <c r="R157" s="148">
        <v>4000000</v>
      </c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9"/>
      <c r="AG157" s="149"/>
      <c r="AH157" s="149"/>
      <c r="AI157" s="149"/>
      <c r="AJ157" s="149"/>
      <c r="AK157" s="149"/>
      <c r="AL157" s="149"/>
      <c r="AM157" s="149"/>
      <c r="AN157" s="149"/>
      <c r="AO157" s="149"/>
      <c r="AP157" s="149"/>
      <c r="AQ157" s="149"/>
      <c r="AR157" s="149"/>
      <c r="AS157" s="149"/>
      <c r="AT157" s="149"/>
      <c r="AU157" s="149"/>
      <c r="AV157" s="149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49"/>
      <c r="CS157" s="149"/>
      <c r="CT157" s="149"/>
      <c r="CU157" s="149"/>
      <c r="CV157" s="149"/>
      <c r="CW157" s="149"/>
      <c r="CX157" s="149"/>
      <c r="CY157" s="149"/>
      <c r="CZ157" s="149"/>
      <c r="DA157" s="149"/>
      <c r="DB157" s="149"/>
      <c r="DC157" s="149"/>
      <c r="DD157" s="149"/>
      <c r="DE157" s="149"/>
      <c r="DF157" s="149"/>
      <c r="DG157" s="149"/>
      <c r="DH157" s="149"/>
      <c r="DI157" s="149"/>
      <c r="DJ157" s="149"/>
      <c r="DK157" s="149"/>
      <c r="DL157" s="149"/>
      <c r="DM157" s="149"/>
      <c r="DN157" s="149"/>
      <c r="DO157" s="149"/>
      <c r="DP157" s="149"/>
      <c r="DQ157" s="149"/>
      <c r="DR157" s="149"/>
      <c r="DS157" s="149"/>
      <c r="DT157" s="149"/>
      <c r="DU157" s="149"/>
      <c r="DV157" s="149"/>
      <c r="DW157" s="149"/>
    </row>
    <row r="158" spans="1:127" ht="15.75" customHeight="1" x14ac:dyDescent="0.25">
      <c r="A158" s="274" t="s">
        <v>458</v>
      </c>
      <c r="B158" s="272"/>
      <c r="C158" s="272"/>
      <c r="D158" s="273"/>
      <c r="E158" s="150">
        <f t="shared" ref="E158:DW158" si="105">SUM(E152:E157)</f>
        <v>19300000</v>
      </c>
      <c r="F158" s="151">
        <f t="shared" si="105"/>
        <v>250900000</v>
      </c>
      <c r="G158" s="152">
        <f t="shared" si="105"/>
        <v>250900000</v>
      </c>
      <c r="H158" s="91">
        <f t="shared" si="105"/>
        <v>0</v>
      </c>
      <c r="I158" s="91">
        <f t="shared" si="105"/>
        <v>0</v>
      </c>
      <c r="J158" s="91">
        <f t="shared" si="105"/>
        <v>0</v>
      </c>
      <c r="K158" s="91">
        <f t="shared" si="105"/>
        <v>0</v>
      </c>
      <c r="L158" s="91">
        <f t="shared" si="105"/>
        <v>0</v>
      </c>
      <c r="M158" s="91">
        <f t="shared" si="105"/>
        <v>0</v>
      </c>
      <c r="N158" s="91">
        <f t="shared" si="105"/>
        <v>12000000</v>
      </c>
      <c r="O158" s="91">
        <f t="shared" si="105"/>
        <v>24000000</v>
      </c>
      <c r="P158" s="91">
        <f t="shared" si="105"/>
        <v>31500000</v>
      </c>
      <c r="Q158" s="91">
        <f t="shared" si="105"/>
        <v>43500000</v>
      </c>
      <c r="R158" s="91">
        <f t="shared" si="105"/>
        <v>35500000</v>
      </c>
      <c r="S158" s="91">
        <f t="shared" si="105"/>
        <v>45900000</v>
      </c>
      <c r="T158" s="91">
        <f t="shared" si="105"/>
        <v>16900000</v>
      </c>
      <c r="U158" s="91">
        <f t="shared" si="105"/>
        <v>6400000</v>
      </c>
      <c r="V158" s="91">
        <f t="shared" si="105"/>
        <v>2400000</v>
      </c>
      <c r="W158" s="91">
        <f t="shared" si="105"/>
        <v>20800000</v>
      </c>
      <c r="X158" s="91">
        <f t="shared" si="105"/>
        <v>0</v>
      </c>
      <c r="Y158" s="91">
        <f t="shared" si="105"/>
        <v>0</v>
      </c>
      <c r="Z158" s="91">
        <f t="shared" si="105"/>
        <v>0</v>
      </c>
      <c r="AA158" s="91">
        <f t="shared" si="105"/>
        <v>12000000</v>
      </c>
      <c r="AB158" s="91">
        <f t="shared" si="105"/>
        <v>0</v>
      </c>
      <c r="AC158" s="91">
        <f t="shared" si="105"/>
        <v>0</v>
      </c>
      <c r="AD158" s="91">
        <f t="shared" si="105"/>
        <v>0</v>
      </c>
      <c r="AE158" s="91">
        <f t="shared" si="105"/>
        <v>0</v>
      </c>
      <c r="AF158" s="91">
        <f t="shared" si="105"/>
        <v>0</v>
      </c>
      <c r="AG158" s="91">
        <f t="shared" si="105"/>
        <v>0</v>
      </c>
      <c r="AH158" s="91">
        <f t="shared" si="105"/>
        <v>0</v>
      </c>
      <c r="AI158" s="91">
        <f t="shared" si="105"/>
        <v>0</v>
      </c>
      <c r="AJ158" s="91">
        <f t="shared" si="105"/>
        <v>0</v>
      </c>
      <c r="AK158" s="91">
        <f t="shared" si="105"/>
        <v>0</v>
      </c>
      <c r="AL158" s="91">
        <f t="shared" si="105"/>
        <v>0</v>
      </c>
      <c r="AM158" s="91">
        <f t="shared" si="105"/>
        <v>0</v>
      </c>
      <c r="AN158" s="91">
        <f t="shared" si="105"/>
        <v>0</v>
      </c>
      <c r="AO158" s="91">
        <f t="shared" si="105"/>
        <v>0</v>
      </c>
      <c r="AP158" s="91">
        <f t="shared" si="105"/>
        <v>0</v>
      </c>
      <c r="AQ158" s="91">
        <f t="shared" si="105"/>
        <v>0</v>
      </c>
      <c r="AR158" s="91">
        <f t="shared" si="105"/>
        <v>0</v>
      </c>
      <c r="AS158" s="91">
        <f t="shared" si="105"/>
        <v>0</v>
      </c>
      <c r="AT158" s="91">
        <f t="shared" si="105"/>
        <v>0</v>
      </c>
      <c r="AU158" s="91">
        <f t="shared" si="105"/>
        <v>0</v>
      </c>
      <c r="AV158" s="91">
        <f t="shared" si="105"/>
        <v>0</v>
      </c>
      <c r="AW158" s="91">
        <f t="shared" si="105"/>
        <v>0</v>
      </c>
      <c r="AX158" s="91">
        <f t="shared" si="105"/>
        <v>0</v>
      </c>
      <c r="AY158" s="91">
        <f t="shared" si="105"/>
        <v>0</v>
      </c>
      <c r="AZ158" s="91">
        <f t="shared" si="105"/>
        <v>0</v>
      </c>
      <c r="BA158" s="91">
        <f t="shared" si="105"/>
        <v>0</v>
      </c>
      <c r="BB158" s="91">
        <f t="shared" si="105"/>
        <v>0</v>
      </c>
      <c r="BC158" s="91">
        <f t="shared" si="105"/>
        <v>0</v>
      </c>
      <c r="BD158" s="91">
        <f t="shared" si="105"/>
        <v>0</v>
      </c>
      <c r="BE158" s="91">
        <f t="shared" si="105"/>
        <v>0</v>
      </c>
      <c r="BF158" s="91">
        <f t="shared" si="105"/>
        <v>0</v>
      </c>
      <c r="BG158" s="91">
        <f t="shared" si="105"/>
        <v>0</v>
      </c>
      <c r="BH158" s="91">
        <f t="shared" si="105"/>
        <v>0</v>
      </c>
      <c r="BI158" s="91">
        <f t="shared" si="105"/>
        <v>0</v>
      </c>
      <c r="BJ158" s="91">
        <f t="shared" si="105"/>
        <v>0</v>
      </c>
      <c r="BK158" s="91">
        <f t="shared" si="105"/>
        <v>0</v>
      </c>
      <c r="BL158" s="91">
        <f t="shared" si="105"/>
        <v>0</v>
      </c>
      <c r="BM158" s="91">
        <f t="shared" si="105"/>
        <v>0</v>
      </c>
      <c r="BN158" s="91">
        <f t="shared" si="105"/>
        <v>0</v>
      </c>
      <c r="BO158" s="91">
        <f t="shared" si="105"/>
        <v>0</v>
      </c>
      <c r="BP158" s="91">
        <f t="shared" si="105"/>
        <v>0</v>
      </c>
      <c r="BQ158" s="91">
        <f t="shared" si="105"/>
        <v>0</v>
      </c>
      <c r="BR158" s="91">
        <f t="shared" si="105"/>
        <v>0</v>
      </c>
      <c r="BS158" s="91">
        <f t="shared" si="105"/>
        <v>0</v>
      </c>
      <c r="BT158" s="91">
        <f t="shared" si="105"/>
        <v>0</v>
      </c>
      <c r="BU158" s="91">
        <f t="shared" si="105"/>
        <v>0</v>
      </c>
      <c r="BV158" s="91">
        <f t="shared" si="105"/>
        <v>0</v>
      </c>
      <c r="BW158" s="91">
        <f t="shared" si="105"/>
        <v>0</v>
      </c>
      <c r="BX158" s="91">
        <f t="shared" si="105"/>
        <v>0</v>
      </c>
      <c r="BY158" s="91">
        <f t="shared" si="105"/>
        <v>0</v>
      </c>
      <c r="BZ158" s="91">
        <f t="shared" si="105"/>
        <v>0</v>
      </c>
      <c r="CA158" s="91">
        <f t="shared" si="105"/>
        <v>0</v>
      </c>
      <c r="CB158" s="91">
        <f t="shared" si="105"/>
        <v>0</v>
      </c>
      <c r="CC158" s="91">
        <f t="shared" si="105"/>
        <v>0</v>
      </c>
      <c r="CD158" s="91">
        <f t="shared" si="105"/>
        <v>0</v>
      </c>
      <c r="CE158" s="91">
        <f t="shared" si="105"/>
        <v>0</v>
      </c>
      <c r="CF158" s="91">
        <f t="shared" si="105"/>
        <v>0</v>
      </c>
      <c r="CG158" s="91">
        <f t="shared" si="105"/>
        <v>0</v>
      </c>
      <c r="CH158" s="91">
        <f t="shared" si="105"/>
        <v>0</v>
      </c>
      <c r="CI158" s="91">
        <f t="shared" si="105"/>
        <v>0</v>
      </c>
      <c r="CJ158" s="91">
        <f t="shared" si="105"/>
        <v>0</v>
      </c>
      <c r="CK158" s="91">
        <f t="shared" si="105"/>
        <v>0</v>
      </c>
      <c r="CL158" s="91">
        <f t="shared" si="105"/>
        <v>0</v>
      </c>
      <c r="CM158" s="91">
        <f t="shared" si="105"/>
        <v>0</v>
      </c>
      <c r="CN158" s="91">
        <f t="shared" si="105"/>
        <v>0</v>
      </c>
      <c r="CO158" s="91">
        <f t="shared" si="105"/>
        <v>0</v>
      </c>
      <c r="CP158" s="91">
        <f t="shared" si="105"/>
        <v>0</v>
      </c>
      <c r="CQ158" s="91">
        <f t="shared" si="105"/>
        <v>0</v>
      </c>
      <c r="CR158" s="91">
        <f t="shared" si="105"/>
        <v>0</v>
      </c>
      <c r="CS158" s="91">
        <f t="shared" si="105"/>
        <v>0</v>
      </c>
      <c r="CT158" s="91">
        <f t="shared" si="105"/>
        <v>0</v>
      </c>
      <c r="CU158" s="91">
        <f t="shared" si="105"/>
        <v>0</v>
      </c>
      <c r="CV158" s="91">
        <f t="shared" si="105"/>
        <v>0</v>
      </c>
      <c r="CW158" s="91">
        <f t="shared" si="105"/>
        <v>0</v>
      </c>
      <c r="CX158" s="91">
        <f t="shared" si="105"/>
        <v>0</v>
      </c>
      <c r="CY158" s="91">
        <f t="shared" si="105"/>
        <v>0</v>
      </c>
      <c r="CZ158" s="91">
        <f t="shared" si="105"/>
        <v>0</v>
      </c>
      <c r="DA158" s="91">
        <f t="shared" si="105"/>
        <v>0</v>
      </c>
      <c r="DB158" s="91">
        <f t="shared" si="105"/>
        <v>0</v>
      </c>
      <c r="DC158" s="91">
        <f t="shared" si="105"/>
        <v>0</v>
      </c>
      <c r="DD158" s="91">
        <f t="shared" si="105"/>
        <v>0</v>
      </c>
      <c r="DE158" s="91">
        <f t="shared" si="105"/>
        <v>0</v>
      </c>
      <c r="DF158" s="91">
        <f t="shared" si="105"/>
        <v>0</v>
      </c>
      <c r="DG158" s="91">
        <f t="shared" si="105"/>
        <v>0</v>
      </c>
      <c r="DH158" s="91">
        <f t="shared" si="105"/>
        <v>0</v>
      </c>
      <c r="DI158" s="91">
        <f t="shared" si="105"/>
        <v>0</v>
      </c>
      <c r="DJ158" s="91">
        <f t="shared" si="105"/>
        <v>0</v>
      </c>
      <c r="DK158" s="91">
        <f t="shared" si="105"/>
        <v>0</v>
      </c>
      <c r="DL158" s="91">
        <f t="shared" si="105"/>
        <v>0</v>
      </c>
      <c r="DM158" s="91">
        <f t="shared" si="105"/>
        <v>0</v>
      </c>
      <c r="DN158" s="91">
        <f t="shared" si="105"/>
        <v>0</v>
      </c>
      <c r="DO158" s="91">
        <f t="shared" si="105"/>
        <v>0</v>
      </c>
      <c r="DP158" s="91">
        <f t="shared" si="105"/>
        <v>0</v>
      </c>
      <c r="DQ158" s="91">
        <f t="shared" si="105"/>
        <v>0</v>
      </c>
      <c r="DR158" s="91">
        <f t="shared" si="105"/>
        <v>0</v>
      </c>
      <c r="DS158" s="91">
        <f t="shared" si="105"/>
        <v>0</v>
      </c>
      <c r="DT158" s="91">
        <f t="shared" si="105"/>
        <v>0</v>
      </c>
      <c r="DU158" s="91">
        <f t="shared" si="105"/>
        <v>0</v>
      </c>
      <c r="DV158" s="91">
        <f t="shared" si="105"/>
        <v>0</v>
      </c>
      <c r="DW158" s="91">
        <f t="shared" si="105"/>
        <v>0</v>
      </c>
    </row>
    <row r="159" spans="1:127" ht="15.75" customHeight="1" x14ac:dyDescent="0.25">
      <c r="A159" s="1"/>
      <c r="B159" s="130"/>
      <c r="C159" s="130"/>
      <c r="D159" s="130"/>
      <c r="E159" s="153"/>
      <c r="F159" s="154"/>
      <c r="G159" s="154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6"/>
      <c r="BE159" s="156"/>
      <c r="BF159" s="156"/>
      <c r="BG159" s="156"/>
      <c r="BH159" s="156"/>
      <c r="BI159" s="156"/>
      <c r="BJ159" s="156"/>
      <c r="BK159" s="156"/>
      <c r="BL159" s="156"/>
      <c r="BM159" s="156"/>
      <c r="BN159" s="156"/>
      <c r="BO159" s="156"/>
      <c r="BP159" s="156"/>
      <c r="BQ159" s="156"/>
      <c r="BR159" s="156"/>
      <c r="BS159" s="156"/>
      <c r="BT159" s="156"/>
      <c r="BU159" s="156"/>
      <c r="BV159" s="156"/>
      <c r="BW159" s="156"/>
      <c r="BX159" s="156"/>
      <c r="BY159" s="156"/>
      <c r="BZ159" s="156"/>
      <c r="CA159" s="156"/>
      <c r="CB159" s="156"/>
      <c r="CC159" s="156"/>
      <c r="CD159" s="156"/>
      <c r="CE159" s="156"/>
      <c r="CF159" s="156"/>
      <c r="CG159" s="156"/>
      <c r="CH159" s="156"/>
      <c r="CI159" s="156"/>
      <c r="CJ159" s="156"/>
      <c r="CK159" s="156"/>
      <c r="CL159" s="156"/>
      <c r="CM159" s="156"/>
      <c r="CN159" s="156"/>
      <c r="CO159" s="156"/>
      <c r="CP159" s="156"/>
      <c r="CQ159" s="156"/>
      <c r="CR159" s="156"/>
      <c r="CS159" s="156"/>
      <c r="CT159" s="156"/>
      <c r="CU159" s="156"/>
      <c r="CV159" s="156"/>
      <c r="CW159" s="156"/>
      <c r="CX159" s="156"/>
      <c r="CY159" s="156"/>
      <c r="CZ159" s="156"/>
      <c r="DA159" s="156"/>
      <c r="DB159" s="156"/>
      <c r="DC159" s="156"/>
      <c r="DD159" s="156"/>
      <c r="DE159" s="156"/>
      <c r="DF159" s="156"/>
      <c r="DG159" s="156"/>
      <c r="DH159" s="156"/>
      <c r="DI159" s="156"/>
      <c r="DJ159" s="156"/>
      <c r="DK159" s="156"/>
      <c r="DL159" s="156"/>
      <c r="DM159" s="156"/>
      <c r="DN159" s="156"/>
      <c r="DO159" s="156"/>
      <c r="DP159" s="156"/>
      <c r="DQ159" s="156"/>
      <c r="DR159" s="156"/>
      <c r="DS159" s="156"/>
      <c r="DT159" s="156"/>
      <c r="DU159" s="156"/>
      <c r="DV159" s="156"/>
      <c r="DW159" s="156"/>
    </row>
    <row r="160" spans="1:127" ht="15.75" customHeight="1" x14ac:dyDescent="0.25">
      <c r="A160" s="1"/>
      <c r="B160" s="130"/>
      <c r="C160" s="130"/>
      <c r="D160" s="130"/>
      <c r="E160" s="153"/>
      <c r="F160" s="154"/>
      <c r="G160" s="154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55"/>
      <c r="AG160" s="155"/>
      <c r="AH160" s="155"/>
      <c r="AI160" s="155"/>
      <c r="AJ160" s="155"/>
      <c r="AK160" s="155"/>
      <c r="AL160" s="155"/>
      <c r="AM160" s="155"/>
      <c r="AN160" s="155"/>
      <c r="AO160" s="155"/>
      <c r="AP160" s="155"/>
      <c r="AQ160" s="155"/>
      <c r="AR160" s="155"/>
      <c r="AS160" s="155"/>
      <c r="AT160" s="155"/>
      <c r="AU160" s="155"/>
      <c r="AV160" s="155"/>
      <c r="AW160" s="155"/>
      <c r="AX160" s="155"/>
      <c r="AY160" s="155"/>
      <c r="AZ160" s="155"/>
      <c r="BA160" s="155"/>
      <c r="BB160" s="155"/>
      <c r="BC160" s="155"/>
      <c r="BD160" s="156"/>
      <c r="BE160" s="156"/>
      <c r="BF160" s="156"/>
      <c r="BG160" s="156"/>
      <c r="BH160" s="156"/>
      <c r="BI160" s="156"/>
      <c r="BJ160" s="156"/>
      <c r="BK160" s="156"/>
      <c r="BL160" s="156"/>
      <c r="BM160" s="156"/>
      <c r="BN160" s="156"/>
      <c r="BO160" s="156"/>
      <c r="BP160" s="156"/>
      <c r="BQ160" s="156"/>
      <c r="BR160" s="156"/>
      <c r="BS160" s="156"/>
      <c r="BT160" s="156"/>
      <c r="BU160" s="156"/>
      <c r="BV160" s="156"/>
      <c r="BW160" s="156"/>
      <c r="BX160" s="156"/>
      <c r="BY160" s="156"/>
      <c r="BZ160" s="156"/>
      <c r="CA160" s="156"/>
      <c r="CB160" s="156"/>
      <c r="CC160" s="156"/>
      <c r="CD160" s="156"/>
      <c r="CE160" s="156"/>
      <c r="CF160" s="156"/>
      <c r="CG160" s="156"/>
      <c r="CH160" s="156"/>
      <c r="CI160" s="156"/>
      <c r="CJ160" s="156"/>
      <c r="CK160" s="156"/>
      <c r="CL160" s="156"/>
      <c r="CM160" s="156"/>
      <c r="CN160" s="156"/>
      <c r="CO160" s="156"/>
      <c r="CP160" s="156"/>
      <c r="CQ160" s="156"/>
      <c r="CR160" s="156"/>
      <c r="CS160" s="156"/>
      <c r="CT160" s="156"/>
      <c r="CU160" s="156"/>
      <c r="CV160" s="156"/>
      <c r="CW160" s="156"/>
      <c r="CX160" s="156"/>
      <c r="CY160" s="156"/>
      <c r="CZ160" s="156"/>
      <c r="DA160" s="156"/>
      <c r="DB160" s="156"/>
      <c r="DC160" s="156"/>
      <c r="DD160" s="156"/>
      <c r="DE160" s="156"/>
      <c r="DF160" s="156"/>
      <c r="DG160" s="156"/>
      <c r="DH160" s="156"/>
      <c r="DI160" s="156"/>
      <c r="DJ160" s="156"/>
      <c r="DK160" s="156"/>
      <c r="DL160" s="156"/>
      <c r="DM160" s="156"/>
      <c r="DN160" s="156"/>
      <c r="DO160" s="156"/>
      <c r="DP160" s="156"/>
      <c r="DQ160" s="156"/>
      <c r="DR160" s="156"/>
      <c r="DS160" s="156"/>
      <c r="DT160" s="156"/>
      <c r="DU160" s="156"/>
      <c r="DV160" s="156"/>
      <c r="DW160" s="156"/>
    </row>
    <row r="161" spans="1:127" ht="15.75" customHeight="1" x14ac:dyDescent="0.3">
      <c r="A161" s="72" t="s">
        <v>468</v>
      </c>
      <c r="B161" s="72" t="s">
        <v>469</v>
      </c>
      <c r="C161" s="103"/>
      <c r="D161" s="104"/>
      <c r="E161" s="69"/>
      <c r="F161" s="69"/>
      <c r="G161" s="6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</row>
    <row r="162" spans="1:127" ht="15.75" customHeight="1" x14ac:dyDescent="0.25">
      <c r="A162" s="77" t="s">
        <v>21</v>
      </c>
      <c r="B162" s="77" t="s">
        <v>320</v>
      </c>
      <c r="C162" s="77" t="s">
        <v>321</v>
      </c>
      <c r="D162" s="77" t="s">
        <v>322</v>
      </c>
      <c r="E162" s="77" t="s">
        <v>323</v>
      </c>
      <c r="F162" s="77" t="s">
        <v>352</v>
      </c>
      <c r="G162" s="270" t="s">
        <v>410</v>
      </c>
      <c r="H162" s="107">
        <v>1</v>
      </c>
      <c r="I162" s="79">
        <f t="shared" ref="I162:DW162" si="106">H162+1</f>
        <v>2</v>
      </c>
      <c r="J162" s="79">
        <f t="shared" si="106"/>
        <v>3</v>
      </c>
      <c r="K162" s="79">
        <f t="shared" si="106"/>
        <v>4</v>
      </c>
      <c r="L162" s="79">
        <f t="shared" si="106"/>
        <v>5</v>
      </c>
      <c r="M162" s="79">
        <f t="shared" si="106"/>
        <v>6</v>
      </c>
      <c r="N162" s="79">
        <f t="shared" si="106"/>
        <v>7</v>
      </c>
      <c r="O162" s="79">
        <f t="shared" si="106"/>
        <v>8</v>
      </c>
      <c r="P162" s="79">
        <f t="shared" si="106"/>
        <v>9</v>
      </c>
      <c r="Q162" s="79">
        <f t="shared" si="106"/>
        <v>10</v>
      </c>
      <c r="R162" s="79">
        <f t="shared" si="106"/>
        <v>11</v>
      </c>
      <c r="S162" s="79">
        <f t="shared" si="106"/>
        <v>12</v>
      </c>
      <c r="T162" s="79">
        <f t="shared" si="106"/>
        <v>13</v>
      </c>
      <c r="U162" s="79">
        <f t="shared" si="106"/>
        <v>14</v>
      </c>
      <c r="V162" s="79">
        <f t="shared" si="106"/>
        <v>15</v>
      </c>
      <c r="W162" s="79">
        <f t="shared" si="106"/>
        <v>16</v>
      </c>
      <c r="X162" s="79">
        <f t="shared" si="106"/>
        <v>17</v>
      </c>
      <c r="Y162" s="79">
        <f t="shared" si="106"/>
        <v>18</v>
      </c>
      <c r="Z162" s="79">
        <f t="shared" si="106"/>
        <v>19</v>
      </c>
      <c r="AA162" s="79">
        <f t="shared" si="106"/>
        <v>20</v>
      </c>
      <c r="AB162" s="79">
        <f t="shared" si="106"/>
        <v>21</v>
      </c>
      <c r="AC162" s="79">
        <f t="shared" si="106"/>
        <v>22</v>
      </c>
      <c r="AD162" s="79">
        <f t="shared" si="106"/>
        <v>23</v>
      </c>
      <c r="AE162" s="79">
        <f t="shared" si="106"/>
        <v>24</v>
      </c>
      <c r="AF162" s="79">
        <f t="shared" si="106"/>
        <v>25</v>
      </c>
      <c r="AG162" s="79">
        <f t="shared" si="106"/>
        <v>26</v>
      </c>
      <c r="AH162" s="79">
        <f t="shared" si="106"/>
        <v>27</v>
      </c>
      <c r="AI162" s="79">
        <f t="shared" si="106"/>
        <v>28</v>
      </c>
      <c r="AJ162" s="79">
        <f t="shared" si="106"/>
        <v>29</v>
      </c>
      <c r="AK162" s="79">
        <f t="shared" si="106"/>
        <v>30</v>
      </c>
      <c r="AL162" s="79">
        <f t="shared" si="106"/>
        <v>31</v>
      </c>
      <c r="AM162" s="79">
        <f t="shared" si="106"/>
        <v>32</v>
      </c>
      <c r="AN162" s="79">
        <f t="shared" si="106"/>
        <v>33</v>
      </c>
      <c r="AO162" s="79">
        <f t="shared" si="106"/>
        <v>34</v>
      </c>
      <c r="AP162" s="79">
        <f t="shared" si="106"/>
        <v>35</v>
      </c>
      <c r="AQ162" s="79">
        <f t="shared" si="106"/>
        <v>36</v>
      </c>
      <c r="AR162" s="79">
        <f t="shared" si="106"/>
        <v>37</v>
      </c>
      <c r="AS162" s="79">
        <f t="shared" si="106"/>
        <v>38</v>
      </c>
      <c r="AT162" s="79">
        <f t="shared" si="106"/>
        <v>39</v>
      </c>
      <c r="AU162" s="79">
        <f t="shared" si="106"/>
        <v>40</v>
      </c>
      <c r="AV162" s="79">
        <f t="shared" si="106"/>
        <v>41</v>
      </c>
      <c r="AW162" s="79">
        <f t="shared" si="106"/>
        <v>42</v>
      </c>
      <c r="AX162" s="79">
        <f t="shared" si="106"/>
        <v>43</v>
      </c>
      <c r="AY162" s="79">
        <f t="shared" si="106"/>
        <v>44</v>
      </c>
      <c r="AZ162" s="79">
        <f t="shared" si="106"/>
        <v>45</v>
      </c>
      <c r="BA162" s="79">
        <f t="shared" si="106"/>
        <v>46</v>
      </c>
      <c r="BB162" s="79">
        <f t="shared" si="106"/>
        <v>47</v>
      </c>
      <c r="BC162" s="79">
        <f t="shared" si="106"/>
        <v>48</v>
      </c>
      <c r="BD162" s="79">
        <f t="shared" si="106"/>
        <v>49</v>
      </c>
      <c r="BE162" s="79">
        <f t="shared" si="106"/>
        <v>50</v>
      </c>
      <c r="BF162" s="79">
        <f t="shared" si="106"/>
        <v>51</v>
      </c>
      <c r="BG162" s="79">
        <f t="shared" si="106"/>
        <v>52</v>
      </c>
      <c r="BH162" s="79">
        <f t="shared" si="106"/>
        <v>53</v>
      </c>
      <c r="BI162" s="79">
        <f t="shared" si="106"/>
        <v>54</v>
      </c>
      <c r="BJ162" s="79">
        <f t="shared" si="106"/>
        <v>55</v>
      </c>
      <c r="BK162" s="79">
        <f t="shared" si="106"/>
        <v>56</v>
      </c>
      <c r="BL162" s="79">
        <f t="shared" si="106"/>
        <v>57</v>
      </c>
      <c r="BM162" s="79">
        <f t="shared" si="106"/>
        <v>58</v>
      </c>
      <c r="BN162" s="79">
        <f t="shared" si="106"/>
        <v>59</v>
      </c>
      <c r="BO162" s="79">
        <f t="shared" si="106"/>
        <v>60</v>
      </c>
      <c r="BP162" s="79">
        <f t="shared" si="106"/>
        <v>61</v>
      </c>
      <c r="BQ162" s="79">
        <f t="shared" si="106"/>
        <v>62</v>
      </c>
      <c r="BR162" s="79">
        <f t="shared" si="106"/>
        <v>63</v>
      </c>
      <c r="BS162" s="79">
        <f t="shared" si="106"/>
        <v>64</v>
      </c>
      <c r="BT162" s="79">
        <f t="shared" si="106"/>
        <v>65</v>
      </c>
      <c r="BU162" s="79">
        <f t="shared" si="106"/>
        <v>66</v>
      </c>
      <c r="BV162" s="79">
        <f t="shared" si="106"/>
        <v>67</v>
      </c>
      <c r="BW162" s="79">
        <f t="shared" si="106"/>
        <v>68</v>
      </c>
      <c r="BX162" s="79">
        <f t="shared" si="106"/>
        <v>69</v>
      </c>
      <c r="BY162" s="79">
        <f t="shared" si="106"/>
        <v>70</v>
      </c>
      <c r="BZ162" s="79">
        <f t="shared" si="106"/>
        <v>71</v>
      </c>
      <c r="CA162" s="79">
        <f t="shared" si="106"/>
        <v>72</v>
      </c>
      <c r="CB162" s="79">
        <f t="shared" si="106"/>
        <v>73</v>
      </c>
      <c r="CC162" s="79">
        <f t="shared" si="106"/>
        <v>74</v>
      </c>
      <c r="CD162" s="79">
        <f t="shared" si="106"/>
        <v>75</v>
      </c>
      <c r="CE162" s="79">
        <f t="shared" si="106"/>
        <v>76</v>
      </c>
      <c r="CF162" s="79">
        <f t="shared" si="106"/>
        <v>77</v>
      </c>
      <c r="CG162" s="79">
        <f t="shared" si="106"/>
        <v>78</v>
      </c>
      <c r="CH162" s="79">
        <f t="shared" si="106"/>
        <v>79</v>
      </c>
      <c r="CI162" s="79">
        <f t="shared" si="106"/>
        <v>80</v>
      </c>
      <c r="CJ162" s="79">
        <f t="shared" si="106"/>
        <v>81</v>
      </c>
      <c r="CK162" s="79">
        <f t="shared" si="106"/>
        <v>82</v>
      </c>
      <c r="CL162" s="79">
        <f t="shared" si="106"/>
        <v>83</v>
      </c>
      <c r="CM162" s="79">
        <f t="shared" si="106"/>
        <v>84</v>
      </c>
      <c r="CN162" s="79">
        <f t="shared" si="106"/>
        <v>85</v>
      </c>
      <c r="CO162" s="79">
        <f t="shared" si="106"/>
        <v>86</v>
      </c>
      <c r="CP162" s="79">
        <f t="shared" si="106"/>
        <v>87</v>
      </c>
      <c r="CQ162" s="79">
        <f t="shared" si="106"/>
        <v>88</v>
      </c>
      <c r="CR162" s="79">
        <f t="shared" si="106"/>
        <v>89</v>
      </c>
      <c r="CS162" s="79">
        <f t="shared" si="106"/>
        <v>90</v>
      </c>
      <c r="CT162" s="79">
        <f t="shared" si="106"/>
        <v>91</v>
      </c>
      <c r="CU162" s="79">
        <f t="shared" si="106"/>
        <v>92</v>
      </c>
      <c r="CV162" s="79">
        <f t="shared" si="106"/>
        <v>93</v>
      </c>
      <c r="CW162" s="79">
        <f t="shared" si="106"/>
        <v>94</v>
      </c>
      <c r="CX162" s="79">
        <f t="shared" si="106"/>
        <v>95</v>
      </c>
      <c r="CY162" s="79">
        <f t="shared" si="106"/>
        <v>96</v>
      </c>
      <c r="CZ162" s="79">
        <f t="shared" si="106"/>
        <v>97</v>
      </c>
      <c r="DA162" s="79">
        <f t="shared" si="106"/>
        <v>98</v>
      </c>
      <c r="DB162" s="79">
        <f t="shared" si="106"/>
        <v>99</v>
      </c>
      <c r="DC162" s="79">
        <f t="shared" si="106"/>
        <v>100</v>
      </c>
      <c r="DD162" s="79">
        <f t="shared" si="106"/>
        <v>101</v>
      </c>
      <c r="DE162" s="79">
        <f t="shared" si="106"/>
        <v>102</v>
      </c>
      <c r="DF162" s="79">
        <f t="shared" si="106"/>
        <v>103</v>
      </c>
      <c r="DG162" s="79">
        <f t="shared" si="106"/>
        <v>104</v>
      </c>
      <c r="DH162" s="79">
        <f t="shared" si="106"/>
        <v>105</v>
      </c>
      <c r="DI162" s="79">
        <f t="shared" si="106"/>
        <v>106</v>
      </c>
      <c r="DJ162" s="79">
        <f t="shared" si="106"/>
        <v>107</v>
      </c>
      <c r="DK162" s="79">
        <f t="shared" si="106"/>
        <v>108</v>
      </c>
      <c r="DL162" s="79">
        <f t="shared" si="106"/>
        <v>109</v>
      </c>
      <c r="DM162" s="79">
        <f t="shared" si="106"/>
        <v>110</v>
      </c>
      <c r="DN162" s="79">
        <f t="shared" si="106"/>
        <v>111</v>
      </c>
      <c r="DO162" s="79">
        <f t="shared" si="106"/>
        <v>112</v>
      </c>
      <c r="DP162" s="79">
        <f t="shared" si="106"/>
        <v>113</v>
      </c>
      <c r="DQ162" s="79">
        <f t="shared" si="106"/>
        <v>114</v>
      </c>
      <c r="DR162" s="79">
        <f t="shared" si="106"/>
        <v>115</v>
      </c>
      <c r="DS162" s="79">
        <f t="shared" si="106"/>
        <v>116</v>
      </c>
      <c r="DT162" s="79">
        <f t="shared" si="106"/>
        <v>117</v>
      </c>
      <c r="DU162" s="79">
        <f t="shared" si="106"/>
        <v>118</v>
      </c>
      <c r="DV162" s="79">
        <f t="shared" si="106"/>
        <v>119</v>
      </c>
      <c r="DW162" s="79">
        <f t="shared" si="106"/>
        <v>120</v>
      </c>
    </row>
    <row r="163" spans="1:127" ht="15.75" customHeight="1" x14ac:dyDescent="0.25">
      <c r="A163" s="80"/>
      <c r="B163" s="80"/>
      <c r="C163" s="80"/>
      <c r="D163" s="80"/>
      <c r="E163" s="80"/>
      <c r="F163" s="80"/>
      <c r="G163" s="260"/>
      <c r="H163" s="81" t="s">
        <v>32</v>
      </c>
      <c r="I163" s="82" t="s">
        <v>33</v>
      </c>
      <c r="J163" s="82" t="s">
        <v>34</v>
      </c>
      <c r="K163" s="82" t="s">
        <v>35</v>
      </c>
      <c r="L163" s="82" t="s">
        <v>36</v>
      </c>
      <c r="M163" s="82" t="s">
        <v>37</v>
      </c>
      <c r="N163" s="82" t="s">
        <v>38</v>
      </c>
      <c r="O163" s="82" t="s">
        <v>39</v>
      </c>
      <c r="P163" s="82" t="s">
        <v>40</v>
      </c>
      <c r="Q163" s="82" t="s">
        <v>41</v>
      </c>
      <c r="R163" s="82" t="s">
        <v>42</v>
      </c>
      <c r="S163" s="82" t="s">
        <v>43</v>
      </c>
      <c r="T163" s="82" t="s">
        <v>44</v>
      </c>
      <c r="U163" s="82" t="s">
        <v>45</v>
      </c>
      <c r="V163" s="82" t="s">
        <v>46</v>
      </c>
      <c r="W163" s="82" t="s">
        <v>47</v>
      </c>
      <c r="X163" s="82" t="s">
        <v>48</v>
      </c>
      <c r="Y163" s="82" t="s">
        <v>49</v>
      </c>
      <c r="Z163" s="82" t="s">
        <v>50</v>
      </c>
      <c r="AA163" s="82" t="s">
        <v>51</v>
      </c>
      <c r="AB163" s="82" t="s">
        <v>52</v>
      </c>
      <c r="AC163" s="82" t="s">
        <v>53</v>
      </c>
      <c r="AD163" s="82" t="s">
        <v>54</v>
      </c>
      <c r="AE163" s="82" t="s">
        <v>55</v>
      </c>
      <c r="AF163" s="82" t="s">
        <v>56</v>
      </c>
      <c r="AG163" s="82" t="s">
        <v>57</v>
      </c>
      <c r="AH163" s="82" t="s">
        <v>58</v>
      </c>
      <c r="AI163" s="82" t="s">
        <v>59</v>
      </c>
      <c r="AJ163" s="82" t="s">
        <v>60</v>
      </c>
      <c r="AK163" s="82" t="s">
        <v>61</v>
      </c>
      <c r="AL163" s="82" t="s">
        <v>62</v>
      </c>
      <c r="AM163" s="82" t="s">
        <v>63</v>
      </c>
      <c r="AN163" s="82" t="s">
        <v>64</v>
      </c>
      <c r="AO163" s="82" t="s">
        <v>65</v>
      </c>
      <c r="AP163" s="82" t="s">
        <v>66</v>
      </c>
      <c r="AQ163" s="82" t="s">
        <v>67</v>
      </c>
      <c r="AR163" s="82" t="s">
        <v>68</v>
      </c>
      <c r="AS163" s="82" t="s">
        <v>69</v>
      </c>
      <c r="AT163" s="82" t="s">
        <v>70</v>
      </c>
      <c r="AU163" s="82" t="s">
        <v>71</v>
      </c>
      <c r="AV163" s="82" t="s">
        <v>72</v>
      </c>
      <c r="AW163" s="82" t="s">
        <v>73</v>
      </c>
      <c r="AX163" s="82" t="s">
        <v>74</v>
      </c>
      <c r="AY163" s="82" t="s">
        <v>75</v>
      </c>
      <c r="AZ163" s="82" t="s">
        <v>76</v>
      </c>
      <c r="BA163" s="82" t="s">
        <v>77</v>
      </c>
      <c r="BB163" s="82" t="s">
        <v>78</v>
      </c>
      <c r="BC163" s="82" t="s">
        <v>79</v>
      </c>
      <c r="BD163" s="82" t="s">
        <v>80</v>
      </c>
      <c r="BE163" s="82" t="s">
        <v>81</v>
      </c>
      <c r="BF163" s="82" t="s">
        <v>82</v>
      </c>
      <c r="BG163" s="82" t="s">
        <v>83</v>
      </c>
      <c r="BH163" s="82" t="s">
        <v>84</v>
      </c>
      <c r="BI163" s="82" t="s">
        <v>85</v>
      </c>
      <c r="BJ163" s="82" t="s">
        <v>86</v>
      </c>
      <c r="BK163" s="82" t="s">
        <v>87</v>
      </c>
      <c r="BL163" s="82" t="s">
        <v>88</v>
      </c>
      <c r="BM163" s="82" t="s">
        <v>89</v>
      </c>
      <c r="BN163" s="82" t="s">
        <v>90</v>
      </c>
      <c r="BO163" s="82" t="s">
        <v>91</v>
      </c>
      <c r="BP163" s="82" t="s">
        <v>92</v>
      </c>
      <c r="BQ163" s="82" t="s">
        <v>93</v>
      </c>
      <c r="BR163" s="82" t="s">
        <v>94</v>
      </c>
      <c r="BS163" s="82" t="s">
        <v>95</v>
      </c>
      <c r="BT163" s="82" t="s">
        <v>96</v>
      </c>
      <c r="BU163" s="82" t="s">
        <v>97</v>
      </c>
      <c r="BV163" s="82" t="s">
        <v>98</v>
      </c>
      <c r="BW163" s="82" t="s">
        <v>99</v>
      </c>
      <c r="BX163" s="82" t="s">
        <v>100</v>
      </c>
      <c r="BY163" s="82" t="s">
        <v>101</v>
      </c>
      <c r="BZ163" s="82" t="s">
        <v>102</v>
      </c>
      <c r="CA163" s="82" t="s">
        <v>103</v>
      </c>
      <c r="CB163" s="82" t="s">
        <v>104</v>
      </c>
      <c r="CC163" s="82" t="s">
        <v>105</v>
      </c>
      <c r="CD163" s="82" t="s">
        <v>106</v>
      </c>
      <c r="CE163" s="82" t="s">
        <v>107</v>
      </c>
      <c r="CF163" s="82" t="s">
        <v>108</v>
      </c>
      <c r="CG163" s="82" t="s">
        <v>109</v>
      </c>
      <c r="CH163" s="82" t="s">
        <v>110</v>
      </c>
      <c r="CI163" s="82" t="s">
        <v>111</v>
      </c>
      <c r="CJ163" s="82" t="s">
        <v>112</v>
      </c>
      <c r="CK163" s="82" t="s">
        <v>113</v>
      </c>
      <c r="CL163" s="82" t="s">
        <v>114</v>
      </c>
      <c r="CM163" s="82" t="s">
        <v>115</v>
      </c>
      <c r="CN163" s="82" t="s">
        <v>116</v>
      </c>
      <c r="CO163" s="82" t="s">
        <v>117</v>
      </c>
      <c r="CP163" s="82" t="s">
        <v>118</v>
      </c>
      <c r="CQ163" s="82" t="s">
        <v>119</v>
      </c>
      <c r="CR163" s="82" t="s">
        <v>120</v>
      </c>
      <c r="CS163" s="82" t="s">
        <v>121</v>
      </c>
      <c r="CT163" s="82" t="s">
        <v>122</v>
      </c>
      <c r="CU163" s="82" t="s">
        <v>123</v>
      </c>
      <c r="CV163" s="82" t="s">
        <v>124</v>
      </c>
      <c r="CW163" s="82" t="s">
        <v>125</v>
      </c>
      <c r="CX163" s="82" t="s">
        <v>126</v>
      </c>
      <c r="CY163" s="82" t="s">
        <v>127</v>
      </c>
      <c r="CZ163" s="82" t="s">
        <v>128</v>
      </c>
      <c r="DA163" s="82" t="s">
        <v>129</v>
      </c>
      <c r="DB163" s="82" t="s">
        <v>130</v>
      </c>
      <c r="DC163" s="82" t="s">
        <v>131</v>
      </c>
      <c r="DD163" s="82" t="s">
        <v>132</v>
      </c>
      <c r="DE163" s="82" t="s">
        <v>133</v>
      </c>
      <c r="DF163" s="82" t="s">
        <v>134</v>
      </c>
      <c r="DG163" s="82" t="s">
        <v>135</v>
      </c>
      <c r="DH163" s="82" t="s">
        <v>136</v>
      </c>
      <c r="DI163" s="82" t="s">
        <v>137</v>
      </c>
      <c r="DJ163" s="82" t="s">
        <v>138</v>
      </c>
      <c r="DK163" s="82" t="s">
        <v>139</v>
      </c>
      <c r="DL163" s="82" t="s">
        <v>140</v>
      </c>
      <c r="DM163" s="82" t="s">
        <v>141</v>
      </c>
      <c r="DN163" s="82" t="s">
        <v>142</v>
      </c>
      <c r="DO163" s="82" t="s">
        <v>143</v>
      </c>
      <c r="DP163" s="82" t="s">
        <v>144</v>
      </c>
      <c r="DQ163" s="82" t="s">
        <v>145</v>
      </c>
      <c r="DR163" s="82" t="s">
        <v>146</v>
      </c>
      <c r="DS163" s="82" t="s">
        <v>147</v>
      </c>
      <c r="DT163" s="82" t="s">
        <v>148</v>
      </c>
      <c r="DU163" s="82" t="s">
        <v>149</v>
      </c>
      <c r="DV163" s="82" t="s">
        <v>150</v>
      </c>
      <c r="DW163" s="82" t="s">
        <v>151</v>
      </c>
    </row>
    <row r="164" spans="1:127" ht="15.75" customHeight="1" x14ac:dyDescent="0.25">
      <c r="A164" s="84">
        <v>1</v>
      </c>
      <c r="B164" s="85" t="s">
        <v>470</v>
      </c>
      <c r="C164" s="86">
        <v>17</v>
      </c>
      <c r="D164" s="87" t="s">
        <v>358</v>
      </c>
      <c r="E164" s="85">
        <f>3%*340000000</f>
        <v>10200000</v>
      </c>
      <c r="F164" s="87">
        <f t="shared" ref="F164:F165" si="107">C164*E164</f>
        <v>173400000</v>
      </c>
      <c r="G164" s="87">
        <f t="shared" ref="G164:G165" si="108">SUM(H164:DW164)</f>
        <v>173400000</v>
      </c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>
        <f>F164/2</f>
        <v>86700000</v>
      </c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>
        <f>S164</f>
        <v>86700000</v>
      </c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  <c r="DS164" s="64"/>
      <c r="DT164" s="64"/>
      <c r="DU164" s="64"/>
      <c r="DV164" s="64"/>
      <c r="DW164" s="64"/>
    </row>
    <row r="165" spans="1:127" ht="15.75" customHeight="1" x14ac:dyDescent="0.25">
      <c r="A165" s="84">
        <v>2</v>
      </c>
      <c r="B165" s="85" t="s">
        <v>471</v>
      </c>
      <c r="C165" s="86">
        <v>0</v>
      </c>
      <c r="D165" s="87" t="s">
        <v>358</v>
      </c>
      <c r="E165" s="85">
        <f>E164*2</f>
        <v>20400000</v>
      </c>
      <c r="F165" s="87">
        <f t="shared" si="107"/>
        <v>0</v>
      </c>
      <c r="G165" s="147">
        <f t="shared" si="108"/>
        <v>0</v>
      </c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49"/>
      <c r="BV165" s="149"/>
      <c r="BW165" s="149"/>
      <c r="BX165" s="149"/>
      <c r="BY165" s="149"/>
      <c r="BZ165" s="149"/>
      <c r="CA165" s="149"/>
      <c r="CB165" s="149"/>
      <c r="CC165" s="149"/>
      <c r="CD165" s="149"/>
      <c r="CE165" s="149"/>
      <c r="CF165" s="149"/>
      <c r="CG165" s="149"/>
      <c r="CH165" s="149"/>
      <c r="CI165" s="149"/>
      <c r="CJ165" s="149"/>
      <c r="CK165" s="149"/>
      <c r="CL165" s="149"/>
      <c r="CM165" s="149"/>
      <c r="CN165" s="149"/>
      <c r="CO165" s="149"/>
      <c r="CP165" s="149"/>
      <c r="CQ165" s="149"/>
      <c r="CR165" s="149"/>
      <c r="CS165" s="149"/>
      <c r="CT165" s="149"/>
      <c r="CU165" s="149"/>
      <c r="CV165" s="149"/>
      <c r="CW165" s="149"/>
      <c r="CX165" s="149"/>
      <c r="CY165" s="149"/>
      <c r="CZ165" s="149"/>
      <c r="DA165" s="149"/>
      <c r="DB165" s="149"/>
      <c r="DC165" s="149"/>
      <c r="DD165" s="149"/>
      <c r="DE165" s="149"/>
      <c r="DF165" s="149"/>
      <c r="DG165" s="149"/>
      <c r="DH165" s="149"/>
      <c r="DI165" s="149"/>
      <c r="DJ165" s="149"/>
      <c r="DK165" s="149"/>
      <c r="DL165" s="149"/>
      <c r="DM165" s="149"/>
      <c r="DN165" s="149"/>
      <c r="DO165" s="149"/>
      <c r="DP165" s="149"/>
      <c r="DQ165" s="149"/>
      <c r="DR165" s="149"/>
      <c r="DS165" s="149"/>
      <c r="DT165" s="149"/>
      <c r="DU165" s="149"/>
      <c r="DV165" s="149"/>
      <c r="DW165" s="149"/>
    </row>
    <row r="166" spans="1:127" ht="15.75" customHeight="1" x14ac:dyDescent="0.25">
      <c r="A166" s="157"/>
      <c r="B166" s="158" t="s">
        <v>352</v>
      </c>
      <c r="C166" s="159"/>
      <c r="D166" s="160"/>
      <c r="E166" s="161">
        <f t="shared" ref="E166:DW166" si="109">SUM(E164:E165)</f>
        <v>30600000</v>
      </c>
      <c r="F166" s="162">
        <f t="shared" si="109"/>
        <v>173400000</v>
      </c>
      <c r="G166" s="90">
        <f t="shared" si="109"/>
        <v>173400000</v>
      </c>
      <c r="H166" s="91">
        <f t="shared" si="109"/>
        <v>0</v>
      </c>
      <c r="I166" s="91">
        <f t="shared" si="109"/>
        <v>0</v>
      </c>
      <c r="J166" s="91">
        <f t="shared" si="109"/>
        <v>0</v>
      </c>
      <c r="K166" s="91">
        <f t="shared" si="109"/>
        <v>0</v>
      </c>
      <c r="L166" s="91">
        <f t="shared" si="109"/>
        <v>0</v>
      </c>
      <c r="M166" s="91">
        <f t="shared" si="109"/>
        <v>0</v>
      </c>
      <c r="N166" s="91">
        <f t="shared" si="109"/>
        <v>0</v>
      </c>
      <c r="O166" s="91">
        <f t="shared" si="109"/>
        <v>0</v>
      </c>
      <c r="P166" s="91">
        <f t="shared" si="109"/>
        <v>0</v>
      </c>
      <c r="Q166" s="91">
        <f t="shared" si="109"/>
        <v>0</v>
      </c>
      <c r="R166" s="91">
        <f t="shared" si="109"/>
        <v>0</v>
      </c>
      <c r="S166" s="91">
        <f t="shared" si="109"/>
        <v>86700000</v>
      </c>
      <c r="T166" s="91">
        <f t="shared" si="109"/>
        <v>0</v>
      </c>
      <c r="U166" s="91">
        <f t="shared" si="109"/>
        <v>0</v>
      </c>
      <c r="V166" s="91">
        <f t="shared" si="109"/>
        <v>0</v>
      </c>
      <c r="W166" s="91">
        <f t="shared" si="109"/>
        <v>0</v>
      </c>
      <c r="X166" s="91">
        <f t="shared" si="109"/>
        <v>0</v>
      </c>
      <c r="Y166" s="91">
        <f t="shared" si="109"/>
        <v>0</v>
      </c>
      <c r="Z166" s="91">
        <f t="shared" si="109"/>
        <v>0</v>
      </c>
      <c r="AA166" s="91">
        <f t="shared" si="109"/>
        <v>0</v>
      </c>
      <c r="AB166" s="91">
        <f t="shared" si="109"/>
        <v>0</v>
      </c>
      <c r="AC166" s="91">
        <f t="shared" si="109"/>
        <v>0</v>
      </c>
      <c r="AD166" s="91">
        <f t="shared" si="109"/>
        <v>0</v>
      </c>
      <c r="AE166" s="91">
        <f t="shared" si="109"/>
        <v>86700000</v>
      </c>
      <c r="AF166" s="91">
        <f t="shared" si="109"/>
        <v>0</v>
      </c>
      <c r="AG166" s="91">
        <f t="shared" si="109"/>
        <v>0</v>
      </c>
      <c r="AH166" s="91">
        <f t="shared" si="109"/>
        <v>0</v>
      </c>
      <c r="AI166" s="91">
        <f t="shared" si="109"/>
        <v>0</v>
      </c>
      <c r="AJ166" s="91">
        <f t="shared" si="109"/>
        <v>0</v>
      </c>
      <c r="AK166" s="91">
        <f t="shared" si="109"/>
        <v>0</v>
      </c>
      <c r="AL166" s="91">
        <f t="shared" si="109"/>
        <v>0</v>
      </c>
      <c r="AM166" s="91">
        <f t="shared" si="109"/>
        <v>0</v>
      </c>
      <c r="AN166" s="91">
        <f t="shared" si="109"/>
        <v>0</v>
      </c>
      <c r="AO166" s="91">
        <f t="shared" si="109"/>
        <v>0</v>
      </c>
      <c r="AP166" s="91">
        <f t="shared" si="109"/>
        <v>0</v>
      </c>
      <c r="AQ166" s="91">
        <f t="shared" si="109"/>
        <v>0</v>
      </c>
      <c r="AR166" s="91">
        <f t="shared" si="109"/>
        <v>0</v>
      </c>
      <c r="AS166" s="91">
        <f t="shared" si="109"/>
        <v>0</v>
      </c>
      <c r="AT166" s="91">
        <f t="shared" si="109"/>
        <v>0</v>
      </c>
      <c r="AU166" s="91">
        <f t="shared" si="109"/>
        <v>0</v>
      </c>
      <c r="AV166" s="91">
        <f t="shared" si="109"/>
        <v>0</v>
      </c>
      <c r="AW166" s="91">
        <f t="shared" si="109"/>
        <v>0</v>
      </c>
      <c r="AX166" s="91">
        <f t="shared" si="109"/>
        <v>0</v>
      </c>
      <c r="AY166" s="91">
        <f t="shared" si="109"/>
        <v>0</v>
      </c>
      <c r="AZ166" s="91">
        <f t="shared" si="109"/>
        <v>0</v>
      </c>
      <c r="BA166" s="91">
        <f t="shared" si="109"/>
        <v>0</v>
      </c>
      <c r="BB166" s="91">
        <f t="shared" si="109"/>
        <v>0</v>
      </c>
      <c r="BC166" s="91">
        <f t="shared" si="109"/>
        <v>0</v>
      </c>
      <c r="BD166" s="91">
        <f t="shared" si="109"/>
        <v>0</v>
      </c>
      <c r="BE166" s="91">
        <f t="shared" si="109"/>
        <v>0</v>
      </c>
      <c r="BF166" s="91">
        <f t="shared" si="109"/>
        <v>0</v>
      </c>
      <c r="BG166" s="91">
        <f t="shared" si="109"/>
        <v>0</v>
      </c>
      <c r="BH166" s="91">
        <f t="shared" si="109"/>
        <v>0</v>
      </c>
      <c r="BI166" s="91">
        <f t="shared" si="109"/>
        <v>0</v>
      </c>
      <c r="BJ166" s="91">
        <f t="shared" si="109"/>
        <v>0</v>
      </c>
      <c r="BK166" s="91">
        <f t="shared" si="109"/>
        <v>0</v>
      </c>
      <c r="BL166" s="91">
        <f t="shared" si="109"/>
        <v>0</v>
      </c>
      <c r="BM166" s="91">
        <f t="shared" si="109"/>
        <v>0</v>
      </c>
      <c r="BN166" s="91">
        <f t="shared" si="109"/>
        <v>0</v>
      </c>
      <c r="BO166" s="91">
        <f t="shared" si="109"/>
        <v>0</v>
      </c>
      <c r="BP166" s="91">
        <f t="shared" si="109"/>
        <v>0</v>
      </c>
      <c r="BQ166" s="91">
        <f t="shared" si="109"/>
        <v>0</v>
      </c>
      <c r="BR166" s="91">
        <f t="shared" si="109"/>
        <v>0</v>
      </c>
      <c r="BS166" s="91">
        <f t="shared" si="109"/>
        <v>0</v>
      </c>
      <c r="BT166" s="91">
        <f t="shared" si="109"/>
        <v>0</v>
      </c>
      <c r="BU166" s="91">
        <f t="shared" si="109"/>
        <v>0</v>
      </c>
      <c r="BV166" s="91">
        <f t="shared" si="109"/>
        <v>0</v>
      </c>
      <c r="BW166" s="91">
        <f t="shared" si="109"/>
        <v>0</v>
      </c>
      <c r="BX166" s="91">
        <f t="shared" si="109"/>
        <v>0</v>
      </c>
      <c r="BY166" s="91">
        <f t="shared" si="109"/>
        <v>0</v>
      </c>
      <c r="BZ166" s="91">
        <f t="shared" si="109"/>
        <v>0</v>
      </c>
      <c r="CA166" s="91">
        <f t="shared" si="109"/>
        <v>0</v>
      </c>
      <c r="CB166" s="91">
        <f t="shared" si="109"/>
        <v>0</v>
      </c>
      <c r="CC166" s="91">
        <f t="shared" si="109"/>
        <v>0</v>
      </c>
      <c r="CD166" s="91">
        <f t="shared" si="109"/>
        <v>0</v>
      </c>
      <c r="CE166" s="91">
        <f t="shared" si="109"/>
        <v>0</v>
      </c>
      <c r="CF166" s="91">
        <f t="shared" si="109"/>
        <v>0</v>
      </c>
      <c r="CG166" s="91">
        <f t="shared" si="109"/>
        <v>0</v>
      </c>
      <c r="CH166" s="91">
        <f t="shared" si="109"/>
        <v>0</v>
      </c>
      <c r="CI166" s="91">
        <f t="shared" si="109"/>
        <v>0</v>
      </c>
      <c r="CJ166" s="91">
        <f t="shared" si="109"/>
        <v>0</v>
      </c>
      <c r="CK166" s="91">
        <f t="shared" si="109"/>
        <v>0</v>
      </c>
      <c r="CL166" s="91">
        <f t="shared" si="109"/>
        <v>0</v>
      </c>
      <c r="CM166" s="91">
        <f t="shared" si="109"/>
        <v>0</v>
      </c>
      <c r="CN166" s="91">
        <f t="shared" si="109"/>
        <v>0</v>
      </c>
      <c r="CO166" s="91">
        <f t="shared" si="109"/>
        <v>0</v>
      </c>
      <c r="CP166" s="91">
        <f t="shared" si="109"/>
        <v>0</v>
      </c>
      <c r="CQ166" s="91">
        <f t="shared" si="109"/>
        <v>0</v>
      </c>
      <c r="CR166" s="91">
        <f t="shared" si="109"/>
        <v>0</v>
      </c>
      <c r="CS166" s="91">
        <f t="shared" si="109"/>
        <v>0</v>
      </c>
      <c r="CT166" s="91">
        <f t="shared" si="109"/>
        <v>0</v>
      </c>
      <c r="CU166" s="91">
        <f t="shared" si="109"/>
        <v>0</v>
      </c>
      <c r="CV166" s="91">
        <f t="shared" si="109"/>
        <v>0</v>
      </c>
      <c r="CW166" s="91">
        <f t="shared" si="109"/>
        <v>0</v>
      </c>
      <c r="CX166" s="91">
        <f t="shared" si="109"/>
        <v>0</v>
      </c>
      <c r="CY166" s="91">
        <f t="shared" si="109"/>
        <v>0</v>
      </c>
      <c r="CZ166" s="91">
        <f t="shared" si="109"/>
        <v>0</v>
      </c>
      <c r="DA166" s="91">
        <f t="shared" si="109"/>
        <v>0</v>
      </c>
      <c r="DB166" s="91">
        <f t="shared" si="109"/>
        <v>0</v>
      </c>
      <c r="DC166" s="91">
        <f t="shared" si="109"/>
        <v>0</v>
      </c>
      <c r="DD166" s="91">
        <f t="shared" si="109"/>
        <v>0</v>
      </c>
      <c r="DE166" s="91">
        <f t="shared" si="109"/>
        <v>0</v>
      </c>
      <c r="DF166" s="91">
        <f t="shared" si="109"/>
        <v>0</v>
      </c>
      <c r="DG166" s="91">
        <f t="shared" si="109"/>
        <v>0</v>
      </c>
      <c r="DH166" s="91">
        <f t="shared" si="109"/>
        <v>0</v>
      </c>
      <c r="DI166" s="91">
        <f t="shared" si="109"/>
        <v>0</v>
      </c>
      <c r="DJ166" s="91">
        <f t="shared" si="109"/>
        <v>0</v>
      </c>
      <c r="DK166" s="91">
        <f t="shared" si="109"/>
        <v>0</v>
      </c>
      <c r="DL166" s="91">
        <f t="shared" si="109"/>
        <v>0</v>
      </c>
      <c r="DM166" s="91">
        <f t="shared" si="109"/>
        <v>0</v>
      </c>
      <c r="DN166" s="91">
        <f t="shared" si="109"/>
        <v>0</v>
      </c>
      <c r="DO166" s="91">
        <f t="shared" si="109"/>
        <v>0</v>
      </c>
      <c r="DP166" s="91">
        <f t="shared" si="109"/>
        <v>0</v>
      </c>
      <c r="DQ166" s="91">
        <f t="shared" si="109"/>
        <v>0</v>
      </c>
      <c r="DR166" s="91">
        <f t="shared" si="109"/>
        <v>0</v>
      </c>
      <c r="DS166" s="91">
        <f t="shared" si="109"/>
        <v>0</v>
      </c>
      <c r="DT166" s="91">
        <f t="shared" si="109"/>
        <v>0</v>
      </c>
      <c r="DU166" s="91">
        <f t="shared" si="109"/>
        <v>0</v>
      </c>
      <c r="DV166" s="91">
        <f t="shared" si="109"/>
        <v>0</v>
      </c>
      <c r="DW166" s="91">
        <f t="shared" si="109"/>
        <v>0</v>
      </c>
    </row>
    <row r="167" spans="1:127" ht="15.75" customHeight="1" x14ac:dyDescent="0.25">
      <c r="A167" s="69"/>
      <c r="B167" s="69"/>
      <c r="C167" s="103"/>
      <c r="D167" s="104"/>
      <c r="E167" s="69"/>
      <c r="F167" s="69"/>
      <c r="G167" s="69"/>
    </row>
    <row r="168" spans="1:127" ht="15.75" customHeight="1" x14ac:dyDescent="0.3">
      <c r="A168" s="69"/>
      <c r="B168" s="69"/>
      <c r="C168" s="103"/>
      <c r="D168" s="104"/>
      <c r="E168" s="163" t="s">
        <v>472</v>
      </c>
      <c r="F168" s="164">
        <f>SUM(F32,F43,F85,F126,F146,F158,F166)</f>
        <v>3470200000</v>
      </c>
      <c r="G168" s="165"/>
    </row>
    <row r="169" spans="1:127" ht="15.75" customHeight="1" x14ac:dyDescent="0.25"/>
    <row r="170" spans="1:127" ht="15.75" customHeight="1" x14ac:dyDescent="0.3">
      <c r="A170" s="72" t="s">
        <v>473</v>
      </c>
      <c r="B170" s="72" t="s">
        <v>474</v>
      </c>
      <c r="C170" s="103"/>
      <c r="D170" s="104"/>
      <c r="E170" s="69"/>
      <c r="F170" s="69"/>
      <c r="G170" s="69"/>
    </row>
    <row r="171" spans="1:127" ht="15.75" customHeight="1" x14ac:dyDescent="0.25">
      <c r="A171" s="77" t="s">
        <v>455</v>
      </c>
      <c r="B171" s="77" t="s">
        <v>320</v>
      </c>
      <c r="C171" s="77" t="s">
        <v>321</v>
      </c>
      <c r="D171" s="77" t="s">
        <v>322</v>
      </c>
      <c r="E171" s="77" t="s">
        <v>323</v>
      </c>
      <c r="F171" s="77" t="s">
        <v>352</v>
      </c>
      <c r="G171" s="270" t="s">
        <v>410</v>
      </c>
      <c r="H171" s="107">
        <v>1</v>
      </c>
      <c r="I171" s="79">
        <f t="shared" ref="I171:DW171" si="110">H171+1</f>
        <v>2</v>
      </c>
      <c r="J171" s="79">
        <f t="shared" si="110"/>
        <v>3</v>
      </c>
      <c r="K171" s="79">
        <f t="shared" si="110"/>
        <v>4</v>
      </c>
      <c r="L171" s="79">
        <f t="shared" si="110"/>
        <v>5</v>
      </c>
      <c r="M171" s="79">
        <f t="shared" si="110"/>
        <v>6</v>
      </c>
      <c r="N171" s="79">
        <f t="shared" si="110"/>
        <v>7</v>
      </c>
      <c r="O171" s="79">
        <f t="shared" si="110"/>
        <v>8</v>
      </c>
      <c r="P171" s="79">
        <f t="shared" si="110"/>
        <v>9</v>
      </c>
      <c r="Q171" s="79">
        <f t="shared" si="110"/>
        <v>10</v>
      </c>
      <c r="R171" s="79">
        <f t="shared" si="110"/>
        <v>11</v>
      </c>
      <c r="S171" s="79">
        <f t="shared" si="110"/>
        <v>12</v>
      </c>
      <c r="T171" s="79">
        <f t="shared" si="110"/>
        <v>13</v>
      </c>
      <c r="U171" s="79">
        <f t="shared" si="110"/>
        <v>14</v>
      </c>
      <c r="V171" s="79">
        <f t="shared" si="110"/>
        <v>15</v>
      </c>
      <c r="W171" s="79">
        <f t="shared" si="110"/>
        <v>16</v>
      </c>
      <c r="X171" s="79">
        <f t="shared" si="110"/>
        <v>17</v>
      </c>
      <c r="Y171" s="79">
        <f t="shared" si="110"/>
        <v>18</v>
      </c>
      <c r="Z171" s="79">
        <f t="shared" si="110"/>
        <v>19</v>
      </c>
      <c r="AA171" s="79">
        <f t="shared" si="110"/>
        <v>20</v>
      </c>
      <c r="AB171" s="79">
        <f t="shared" si="110"/>
        <v>21</v>
      </c>
      <c r="AC171" s="79">
        <f t="shared" si="110"/>
        <v>22</v>
      </c>
      <c r="AD171" s="79">
        <f t="shared" si="110"/>
        <v>23</v>
      </c>
      <c r="AE171" s="79">
        <f t="shared" si="110"/>
        <v>24</v>
      </c>
      <c r="AF171" s="79">
        <f t="shared" si="110"/>
        <v>25</v>
      </c>
      <c r="AG171" s="79">
        <f t="shared" si="110"/>
        <v>26</v>
      </c>
      <c r="AH171" s="79">
        <f t="shared" si="110"/>
        <v>27</v>
      </c>
      <c r="AI171" s="79">
        <f t="shared" si="110"/>
        <v>28</v>
      </c>
      <c r="AJ171" s="79">
        <f t="shared" si="110"/>
        <v>29</v>
      </c>
      <c r="AK171" s="79">
        <f t="shared" si="110"/>
        <v>30</v>
      </c>
      <c r="AL171" s="79">
        <f t="shared" si="110"/>
        <v>31</v>
      </c>
      <c r="AM171" s="79">
        <f t="shared" si="110"/>
        <v>32</v>
      </c>
      <c r="AN171" s="79">
        <f t="shared" si="110"/>
        <v>33</v>
      </c>
      <c r="AO171" s="79">
        <f t="shared" si="110"/>
        <v>34</v>
      </c>
      <c r="AP171" s="79">
        <f t="shared" si="110"/>
        <v>35</v>
      </c>
      <c r="AQ171" s="79">
        <f t="shared" si="110"/>
        <v>36</v>
      </c>
      <c r="AR171" s="79">
        <f t="shared" si="110"/>
        <v>37</v>
      </c>
      <c r="AS171" s="79">
        <f t="shared" si="110"/>
        <v>38</v>
      </c>
      <c r="AT171" s="79">
        <f t="shared" si="110"/>
        <v>39</v>
      </c>
      <c r="AU171" s="79">
        <f t="shared" si="110"/>
        <v>40</v>
      </c>
      <c r="AV171" s="79">
        <f t="shared" si="110"/>
        <v>41</v>
      </c>
      <c r="AW171" s="79">
        <f t="shared" si="110"/>
        <v>42</v>
      </c>
      <c r="AX171" s="79">
        <f t="shared" si="110"/>
        <v>43</v>
      </c>
      <c r="AY171" s="79">
        <f t="shared" si="110"/>
        <v>44</v>
      </c>
      <c r="AZ171" s="79">
        <f t="shared" si="110"/>
        <v>45</v>
      </c>
      <c r="BA171" s="79">
        <f t="shared" si="110"/>
        <v>46</v>
      </c>
      <c r="BB171" s="79">
        <f t="shared" si="110"/>
        <v>47</v>
      </c>
      <c r="BC171" s="79">
        <f t="shared" si="110"/>
        <v>48</v>
      </c>
      <c r="BD171" s="79">
        <f t="shared" si="110"/>
        <v>49</v>
      </c>
      <c r="BE171" s="79">
        <f t="shared" si="110"/>
        <v>50</v>
      </c>
      <c r="BF171" s="79">
        <f t="shared" si="110"/>
        <v>51</v>
      </c>
      <c r="BG171" s="79">
        <f t="shared" si="110"/>
        <v>52</v>
      </c>
      <c r="BH171" s="79">
        <f t="shared" si="110"/>
        <v>53</v>
      </c>
      <c r="BI171" s="79">
        <f t="shared" si="110"/>
        <v>54</v>
      </c>
      <c r="BJ171" s="79">
        <f t="shared" si="110"/>
        <v>55</v>
      </c>
      <c r="BK171" s="79">
        <f t="shared" si="110"/>
        <v>56</v>
      </c>
      <c r="BL171" s="79">
        <f t="shared" si="110"/>
        <v>57</v>
      </c>
      <c r="BM171" s="79">
        <f t="shared" si="110"/>
        <v>58</v>
      </c>
      <c r="BN171" s="79">
        <f t="shared" si="110"/>
        <v>59</v>
      </c>
      <c r="BO171" s="79">
        <f t="shared" si="110"/>
        <v>60</v>
      </c>
      <c r="BP171" s="79">
        <f t="shared" si="110"/>
        <v>61</v>
      </c>
      <c r="BQ171" s="79">
        <f t="shared" si="110"/>
        <v>62</v>
      </c>
      <c r="BR171" s="79">
        <f t="shared" si="110"/>
        <v>63</v>
      </c>
      <c r="BS171" s="79">
        <f t="shared" si="110"/>
        <v>64</v>
      </c>
      <c r="BT171" s="79">
        <f t="shared" si="110"/>
        <v>65</v>
      </c>
      <c r="BU171" s="79">
        <f t="shared" si="110"/>
        <v>66</v>
      </c>
      <c r="BV171" s="79">
        <f t="shared" si="110"/>
        <v>67</v>
      </c>
      <c r="BW171" s="79">
        <f t="shared" si="110"/>
        <v>68</v>
      </c>
      <c r="BX171" s="79">
        <f t="shared" si="110"/>
        <v>69</v>
      </c>
      <c r="BY171" s="79">
        <f t="shared" si="110"/>
        <v>70</v>
      </c>
      <c r="BZ171" s="79">
        <f t="shared" si="110"/>
        <v>71</v>
      </c>
      <c r="CA171" s="79">
        <f t="shared" si="110"/>
        <v>72</v>
      </c>
      <c r="CB171" s="79">
        <f t="shared" si="110"/>
        <v>73</v>
      </c>
      <c r="CC171" s="79">
        <f t="shared" si="110"/>
        <v>74</v>
      </c>
      <c r="CD171" s="79">
        <f t="shared" si="110"/>
        <v>75</v>
      </c>
      <c r="CE171" s="79">
        <f t="shared" si="110"/>
        <v>76</v>
      </c>
      <c r="CF171" s="79">
        <f t="shared" si="110"/>
        <v>77</v>
      </c>
      <c r="CG171" s="79">
        <f t="shared" si="110"/>
        <v>78</v>
      </c>
      <c r="CH171" s="79">
        <f t="shared" si="110"/>
        <v>79</v>
      </c>
      <c r="CI171" s="79">
        <f t="shared" si="110"/>
        <v>80</v>
      </c>
      <c r="CJ171" s="79">
        <f t="shared" si="110"/>
        <v>81</v>
      </c>
      <c r="CK171" s="79">
        <f t="shared" si="110"/>
        <v>82</v>
      </c>
      <c r="CL171" s="79">
        <f t="shared" si="110"/>
        <v>83</v>
      </c>
      <c r="CM171" s="79">
        <f t="shared" si="110"/>
        <v>84</v>
      </c>
      <c r="CN171" s="79">
        <f t="shared" si="110"/>
        <v>85</v>
      </c>
      <c r="CO171" s="79">
        <f t="shared" si="110"/>
        <v>86</v>
      </c>
      <c r="CP171" s="79">
        <f t="shared" si="110"/>
        <v>87</v>
      </c>
      <c r="CQ171" s="79">
        <f t="shared" si="110"/>
        <v>88</v>
      </c>
      <c r="CR171" s="79">
        <f t="shared" si="110"/>
        <v>89</v>
      </c>
      <c r="CS171" s="79">
        <f t="shared" si="110"/>
        <v>90</v>
      </c>
      <c r="CT171" s="79">
        <f t="shared" si="110"/>
        <v>91</v>
      </c>
      <c r="CU171" s="79">
        <f t="shared" si="110"/>
        <v>92</v>
      </c>
      <c r="CV171" s="79">
        <f t="shared" si="110"/>
        <v>93</v>
      </c>
      <c r="CW171" s="79">
        <f t="shared" si="110"/>
        <v>94</v>
      </c>
      <c r="CX171" s="79">
        <f t="shared" si="110"/>
        <v>95</v>
      </c>
      <c r="CY171" s="79">
        <f t="shared" si="110"/>
        <v>96</v>
      </c>
      <c r="CZ171" s="79">
        <f t="shared" si="110"/>
        <v>97</v>
      </c>
      <c r="DA171" s="79">
        <f t="shared" si="110"/>
        <v>98</v>
      </c>
      <c r="DB171" s="79">
        <f t="shared" si="110"/>
        <v>99</v>
      </c>
      <c r="DC171" s="79">
        <f t="shared" si="110"/>
        <v>100</v>
      </c>
      <c r="DD171" s="79">
        <f t="shared" si="110"/>
        <v>101</v>
      </c>
      <c r="DE171" s="79">
        <f t="shared" si="110"/>
        <v>102</v>
      </c>
      <c r="DF171" s="79">
        <f t="shared" si="110"/>
        <v>103</v>
      </c>
      <c r="DG171" s="79">
        <f t="shared" si="110"/>
        <v>104</v>
      </c>
      <c r="DH171" s="79">
        <f t="shared" si="110"/>
        <v>105</v>
      </c>
      <c r="DI171" s="79">
        <f t="shared" si="110"/>
        <v>106</v>
      </c>
      <c r="DJ171" s="79">
        <f t="shared" si="110"/>
        <v>107</v>
      </c>
      <c r="DK171" s="79">
        <f t="shared" si="110"/>
        <v>108</v>
      </c>
      <c r="DL171" s="79">
        <f t="shared" si="110"/>
        <v>109</v>
      </c>
      <c r="DM171" s="79">
        <f t="shared" si="110"/>
        <v>110</v>
      </c>
      <c r="DN171" s="79">
        <f t="shared" si="110"/>
        <v>111</v>
      </c>
      <c r="DO171" s="79">
        <f t="shared" si="110"/>
        <v>112</v>
      </c>
      <c r="DP171" s="79">
        <f t="shared" si="110"/>
        <v>113</v>
      </c>
      <c r="DQ171" s="79">
        <f t="shared" si="110"/>
        <v>114</v>
      </c>
      <c r="DR171" s="79">
        <f t="shared" si="110"/>
        <v>115</v>
      </c>
      <c r="DS171" s="79">
        <f t="shared" si="110"/>
        <v>116</v>
      </c>
      <c r="DT171" s="79">
        <f t="shared" si="110"/>
        <v>117</v>
      </c>
      <c r="DU171" s="79">
        <f t="shared" si="110"/>
        <v>118</v>
      </c>
      <c r="DV171" s="79">
        <f t="shared" si="110"/>
        <v>119</v>
      </c>
      <c r="DW171" s="79">
        <f t="shared" si="110"/>
        <v>120</v>
      </c>
    </row>
    <row r="172" spans="1:127" ht="15.75" customHeight="1" x14ac:dyDescent="0.25">
      <c r="A172" s="80"/>
      <c r="B172" s="80"/>
      <c r="C172" s="80"/>
      <c r="D172" s="80"/>
      <c r="E172" s="80"/>
      <c r="F172" s="80"/>
      <c r="G172" s="260"/>
      <c r="H172" s="81" t="s">
        <v>32</v>
      </c>
      <c r="I172" s="82" t="s">
        <v>33</v>
      </c>
      <c r="J172" s="82" t="s">
        <v>34</v>
      </c>
      <c r="K172" s="82" t="s">
        <v>35</v>
      </c>
      <c r="L172" s="82" t="s">
        <v>36</v>
      </c>
      <c r="M172" s="82" t="s">
        <v>37</v>
      </c>
      <c r="N172" s="82" t="s">
        <v>38</v>
      </c>
      <c r="O172" s="82" t="s">
        <v>39</v>
      </c>
      <c r="P172" s="82" t="s">
        <v>40</v>
      </c>
      <c r="Q172" s="82" t="s">
        <v>41</v>
      </c>
      <c r="R172" s="82" t="s">
        <v>42</v>
      </c>
      <c r="S172" s="82" t="s">
        <v>43</v>
      </c>
      <c r="T172" s="82" t="s">
        <v>44</v>
      </c>
      <c r="U172" s="82" t="s">
        <v>45</v>
      </c>
      <c r="V172" s="82" t="s">
        <v>46</v>
      </c>
      <c r="W172" s="82" t="s">
        <v>47</v>
      </c>
      <c r="X172" s="82" t="s">
        <v>48</v>
      </c>
      <c r="Y172" s="82" t="s">
        <v>49</v>
      </c>
      <c r="Z172" s="82" t="s">
        <v>50</v>
      </c>
      <c r="AA172" s="82" t="s">
        <v>51</v>
      </c>
      <c r="AB172" s="82" t="s">
        <v>52</v>
      </c>
      <c r="AC172" s="82" t="s">
        <v>53</v>
      </c>
      <c r="AD172" s="82" t="s">
        <v>54</v>
      </c>
      <c r="AE172" s="82" t="s">
        <v>55</v>
      </c>
      <c r="AF172" s="82" t="s">
        <v>56</v>
      </c>
      <c r="AG172" s="82" t="s">
        <v>57</v>
      </c>
      <c r="AH172" s="82" t="s">
        <v>58</v>
      </c>
      <c r="AI172" s="82" t="s">
        <v>59</v>
      </c>
      <c r="AJ172" s="82" t="s">
        <v>60</v>
      </c>
      <c r="AK172" s="82" t="s">
        <v>61</v>
      </c>
      <c r="AL172" s="82" t="s">
        <v>62</v>
      </c>
      <c r="AM172" s="82" t="s">
        <v>63</v>
      </c>
      <c r="AN172" s="82" t="s">
        <v>64</v>
      </c>
      <c r="AO172" s="82" t="s">
        <v>65</v>
      </c>
      <c r="AP172" s="82" t="s">
        <v>66</v>
      </c>
      <c r="AQ172" s="82" t="s">
        <v>67</v>
      </c>
      <c r="AR172" s="82" t="s">
        <v>68</v>
      </c>
      <c r="AS172" s="82" t="s">
        <v>69</v>
      </c>
      <c r="AT172" s="82" t="s">
        <v>70</v>
      </c>
      <c r="AU172" s="82" t="s">
        <v>71</v>
      </c>
      <c r="AV172" s="82" t="s">
        <v>72</v>
      </c>
      <c r="AW172" s="82" t="s">
        <v>73</v>
      </c>
      <c r="AX172" s="82" t="s">
        <v>74</v>
      </c>
      <c r="AY172" s="82" t="s">
        <v>75</v>
      </c>
      <c r="AZ172" s="82" t="s">
        <v>76</v>
      </c>
      <c r="BA172" s="82" t="s">
        <v>77</v>
      </c>
      <c r="BB172" s="82" t="s">
        <v>78</v>
      </c>
      <c r="BC172" s="82" t="s">
        <v>79</v>
      </c>
      <c r="BD172" s="82" t="s">
        <v>80</v>
      </c>
      <c r="BE172" s="82" t="s">
        <v>81</v>
      </c>
      <c r="BF172" s="82" t="s">
        <v>82</v>
      </c>
      <c r="BG172" s="82" t="s">
        <v>83</v>
      </c>
      <c r="BH172" s="82" t="s">
        <v>84</v>
      </c>
      <c r="BI172" s="82" t="s">
        <v>85</v>
      </c>
      <c r="BJ172" s="82" t="s">
        <v>86</v>
      </c>
      <c r="BK172" s="82" t="s">
        <v>87</v>
      </c>
      <c r="BL172" s="82" t="s">
        <v>88</v>
      </c>
      <c r="BM172" s="82" t="s">
        <v>89</v>
      </c>
      <c r="BN172" s="82" t="s">
        <v>90</v>
      </c>
      <c r="BO172" s="82" t="s">
        <v>91</v>
      </c>
      <c r="BP172" s="82" t="s">
        <v>92</v>
      </c>
      <c r="BQ172" s="82" t="s">
        <v>93</v>
      </c>
      <c r="BR172" s="82" t="s">
        <v>94</v>
      </c>
      <c r="BS172" s="82" t="s">
        <v>95</v>
      </c>
      <c r="BT172" s="82" t="s">
        <v>96</v>
      </c>
      <c r="BU172" s="82" t="s">
        <v>97</v>
      </c>
      <c r="BV172" s="82" t="s">
        <v>98</v>
      </c>
      <c r="BW172" s="82" t="s">
        <v>99</v>
      </c>
      <c r="BX172" s="82" t="s">
        <v>100</v>
      </c>
      <c r="BY172" s="82" t="s">
        <v>101</v>
      </c>
      <c r="BZ172" s="82" t="s">
        <v>102</v>
      </c>
      <c r="CA172" s="82" t="s">
        <v>103</v>
      </c>
      <c r="CB172" s="82" t="s">
        <v>104</v>
      </c>
      <c r="CC172" s="82" t="s">
        <v>105</v>
      </c>
      <c r="CD172" s="82" t="s">
        <v>106</v>
      </c>
      <c r="CE172" s="82" t="s">
        <v>107</v>
      </c>
      <c r="CF172" s="82" t="s">
        <v>108</v>
      </c>
      <c r="CG172" s="82" t="s">
        <v>109</v>
      </c>
      <c r="CH172" s="82" t="s">
        <v>110</v>
      </c>
      <c r="CI172" s="82" t="s">
        <v>111</v>
      </c>
      <c r="CJ172" s="82" t="s">
        <v>112</v>
      </c>
      <c r="CK172" s="82" t="s">
        <v>113</v>
      </c>
      <c r="CL172" s="82" t="s">
        <v>114</v>
      </c>
      <c r="CM172" s="82" t="s">
        <v>115</v>
      </c>
      <c r="CN172" s="82" t="s">
        <v>116</v>
      </c>
      <c r="CO172" s="82" t="s">
        <v>117</v>
      </c>
      <c r="CP172" s="82" t="s">
        <v>118</v>
      </c>
      <c r="CQ172" s="82" t="s">
        <v>119</v>
      </c>
      <c r="CR172" s="82" t="s">
        <v>120</v>
      </c>
      <c r="CS172" s="82" t="s">
        <v>121</v>
      </c>
      <c r="CT172" s="82" t="s">
        <v>122</v>
      </c>
      <c r="CU172" s="82" t="s">
        <v>123</v>
      </c>
      <c r="CV172" s="82" t="s">
        <v>124</v>
      </c>
      <c r="CW172" s="82" t="s">
        <v>125</v>
      </c>
      <c r="CX172" s="82" t="s">
        <v>126</v>
      </c>
      <c r="CY172" s="82" t="s">
        <v>127</v>
      </c>
      <c r="CZ172" s="82" t="s">
        <v>128</v>
      </c>
      <c r="DA172" s="82" t="s">
        <v>129</v>
      </c>
      <c r="DB172" s="82" t="s">
        <v>130</v>
      </c>
      <c r="DC172" s="82" t="s">
        <v>131</v>
      </c>
      <c r="DD172" s="82" t="s">
        <v>132</v>
      </c>
      <c r="DE172" s="82" t="s">
        <v>133</v>
      </c>
      <c r="DF172" s="82" t="s">
        <v>134</v>
      </c>
      <c r="DG172" s="82" t="s">
        <v>135</v>
      </c>
      <c r="DH172" s="82" t="s">
        <v>136</v>
      </c>
      <c r="DI172" s="82" t="s">
        <v>137</v>
      </c>
      <c r="DJ172" s="82" t="s">
        <v>138</v>
      </c>
      <c r="DK172" s="82" t="s">
        <v>139</v>
      </c>
      <c r="DL172" s="82" t="s">
        <v>140</v>
      </c>
      <c r="DM172" s="82" t="s">
        <v>141</v>
      </c>
      <c r="DN172" s="82" t="s">
        <v>142</v>
      </c>
      <c r="DO172" s="82" t="s">
        <v>143</v>
      </c>
      <c r="DP172" s="82" t="s">
        <v>144</v>
      </c>
      <c r="DQ172" s="82" t="s">
        <v>145</v>
      </c>
      <c r="DR172" s="82" t="s">
        <v>146</v>
      </c>
      <c r="DS172" s="82" t="s">
        <v>147</v>
      </c>
      <c r="DT172" s="82" t="s">
        <v>148</v>
      </c>
      <c r="DU172" s="82" t="s">
        <v>149</v>
      </c>
      <c r="DV172" s="82" t="s">
        <v>150</v>
      </c>
      <c r="DW172" s="82" t="s">
        <v>151</v>
      </c>
    </row>
    <row r="173" spans="1:127" ht="15.75" customHeight="1" x14ac:dyDescent="0.25">
      <c r="A173" s="134">
        <v>36</v>
      </c>
      <c r="B173" s="166" t="s">
        <v>475</v>
      </c>
      <c r="C173" s="86">
        <v>1</v>
      </c>
      <c r="D173" s="136" t="s">
        <v>358</v>
      </c>
      <c r="E173" s="88">
        <v>370000000</v>
      </c>
      <c r="F173" s="147">
        <f t="shared" ref="F173:F185" si="111">(E173*C173)*2.5%</f>
        <v>9250000</v>
      </c>
      <c r="G173" s="87">
        <f t="shared" ref="G173:G185" si="112">SUM(H173:DW173)</f>
        <v>9250000</v>
      </c>
      <c r="H173" s="85">
        <f>F173/5</f>
        <v>1850000</v>
      </c>
      <c r="I173" s="85">
        <f>H173</f>
        <v>1850000</v>
      </c>
      <c r="J173" s="64"/>
      <c r="K173" s="64"/>
      <c r="L173" s="64"/>
      <c r="M173" s="85">
        <f>I173</f>
        <v>1850000</v>
      </c>
      <c r="N173" s="85">
        <f>M173</f>
        <v>1850000</v>
      </c>
      <c r="O173" s="64"/>
      <c r="P173" s="85">
        <f>N173</f>
        <v>1850000</v>
      </c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  <c r="DS173" s="64"/>
      <c r="DT173" s="64"/>
      <c r="DU173" s="64"/>
      <c r="DV173" s="64"/>
      <c r="DW173" s="64"/>
    </row>
    <row r="174" spans="1:127" ht="15.75" customHeight="1" x14ac:dyDescent="0.25">
      <c r="A174" s="134">
        <v>36</v>
      </c>
      <c r="B174" s="166" t="s">
        <v>476</v>
      </c>
      <c r="C174" s="86">
        <v>1</v>
      </c>
      <c r="D174" s="136" t="s">
        <v>358</v>
      </c>
      <c r="E174" s="88">
        <v>370000000</v>
      </c>
      <c r="F174" s="147">
        <f t="shared" si="111"/>
        <v>9250000</v>
      </c>
      <c r="G174" s="87">
        <f t="shared" si="112"/>
        <v>9250000</v>
      </c>
      <c r="H174" s="64"/>
      <c r="I174" s="64"/>
      <c r="J174" s="64"/>
      <c r="K174" s="64"/>
      <c r="L174" s="64"/>
      <c r="M174" s="64"/>
      <c r="N174" s="64"/>
      <c r="O174" s="85">
        <f>F174</f>
        <v>9250000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  <c r="DS174" s="64"/>
      <c r="DT174" s="64"/>
      <c r="DU174" s="64"/>
      <c r="DV174" s="64"/>
      <c r="DW174" s="64"/>
    </row>
    <row r="175" spans="1:127" ht="15.75" customHeight="1" x14ac:dyDescent="0.25">
      <c r="A175" s="134">
        <v>36</v>
      </c>
      <c r="B175" s="166" t="s">
        <v>477</v>
      </c>
      <c r="C175" s="86">
        <v>1</v>
      </c>
      <c r="D175" s="136" t="s">
        <v>358</v>
      </c>
      <c r="E175" s="88">
        <v>370000000</v>
      </c>
      <c r="F175" s="147">
        <f t="shared" si="111"/>
        <v>9250000</v>
      </c>
      <c r="G175" s="87">
        <f t="shared" si="112"/>
        <v>9250000</v>
      </c>
      <c r="H175" s="64"/>
      <c r="I175" s="64"/>
      <c r="J175" s="64"/>
      <c r="K175" s="64"/>
      <c r="L175" s="64"/>
      <c r="M175" s="64"/>
      <c r="N175" s="85">
        <f>F175</f>
        <v>9250000</v>
      </c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  <c r="DS175" s="64"/>
      <c r="DT175" s="64"/>
      <c r="DU175" s="64"/>
      <c r="DV175" s="64"/>
      <c r="DW175" s="64"/>
    </row>
    <row r="176" spans="1:127" ht="15.75" customHeight="1" x14ac:dyDescent="0.25">
      <c r="A176" s="134">
        <v>36</v>
      </c>
      <c r="B176" s="166" t="s">
        <v>478</v>
      </c>
      <c r="C176" s="86">
        <v>1</v>
      </c>
      <c r="D176" s="136" t="s">
        <v>358</v>
      </c>
      <c r="E176" s="88">
        <v>370000000</v>
      </c>
      <c r="F176" s="147">
        <f t="shared" si="111"/>
        <v>9250000</v>
      </c>
      <c r="G176" s="87">
        <f t="shared" si="112"/>
        <v>9250000</v>
      </c>
      <c r="H176" s="64"/>
      <c r="I176" s="85"/>
      <c r="J176" s="64"/>
      <c r="K176" s="64"/>
      <c r="L176" s="64"/>
      <c r="M176" s="85">
        <f>F176</f>
        <v>9250000</v>
      </c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  <c r="DS176" s="64"/>
      <c r="DT176" s="64"/>
      <c r="DU176" s="64"/>
      <c r="DV176" s="64"/>
      <c r="DW176" s="64"/>
    </row>
    <row r="177" spans="1:127" ht="15.75" customHeight="1" x14ac:dyDescent="0.25">
      <c r="A177" s="134">
        <v>36</v>
      </c>
      <c r="B177" s="166" t="s">
        <v>479</v>
      </c>
      <c r="C177" s="86">
        <v>1</v>
      </c>
      <c r="D177" s="136" t="s">
        <v>358</v>
      </c>
      <c r="E177" s="88">
        <v>370000000</v>
      </c>
      <c r="F177" s="147">
        <f t="shared" si="111"/>
        <v>9250000</v>
      </c>
      <c r="G177" s="87">
        <f t="shared" si="112"/>
        <v>9250000</v>
      </c>
      <c r="H177" s="64"/>
      <c r="I177" s="85">
        <f>F177</f>
        <v>9250000</v>
      </c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  <c r="DS177" s="64"/>
      <c r="DT177" s="64"/>
      <c r="DU177" s="64"/>
      <c r="DV177" s="64"/>
      <c r="DW177" s="64"/>
    </row>
    <row r="178" spans="1:127" ht="15.75" customHeight="1" x14ac:dyDescent="0.25">
      <c r="A178" s="134">
        <v>36</v>
      </c>
      <c r="B178" s="166" t="s">
        <v>480</v>
      </c>
      <c r="C178" s="86">
        <v>1</v>
      </c>
      <c r="D178" s="136" t="s">
        <v>358</v>
      </c>
      <c r="E178" s="88">
        <v>370000000</v>
      </c>
      <c r="F178" s="147">
        <f t="shared" si="111"/>
        <v>9250000</v>
      </c>
      <c r="G178" s="87">
        <f t="shared" si="112"/>
        <v>9250000</v>
      </c>
      <c r="H178" s="85">
        <f>F178</f>
        <v>9250000</v>
      </c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  <c r="DS178" s="64"/>
      <c r="DT178" s="64"/>
      <c r="DU178" s="64"/>
      <c r="DV178" s="64"/>
      <c r="DW178" s="64"/>
    </row>
    <row r="179" spans="1:127" ht="15.75" customHeight="1" x14ac:dyDescent="0.25">
      <c r="A179" s="134">
        <v>36</v>
      </c>
      <c r="B179" s="166" t="s">
        <v>481</v>
      </c>
      <c r="C179" s="86">
        <v>1</v>
      </c>
      <c r="D179" s="136" t="s">
        <v>358</v>
      </c>
      <c r="E179" s="88">
        <v>370000000</v>
      </c>
      <c r="F179" s="147">
        <f t="shared" si="111"/>
        <v>9250000</v>
      </c>
      <c r="G179" s="87">
        <f t="shared" si="112"/>
        <v>9250000</v>
      </c>
      <c r="H179" s="64"/>
      <c r="I179" s="64"/>
      <c r="J179" s="64"/>
      <c r="K179" s="64"/>
      <c r="L179" s="64"/>
      <c r="M179" s="64"/>
      <c r="N179" s="64"/>
      <c r="O179" s="85">
        <f>F179</f>
        <v>9250000</v>
      </c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  <c r="DS179" s="64"/>
      <c r="DT179" s="64"/>
      <c r="DU179" s="64"/>
      <c r="DV179" s="64"/>
      <c r="DW179" s="64"/>
    </row>
    <row r="180" spans="1:127" ht="15.75" customHeight="1" x14ac:dyDescent="0.25">
      <c r="A180" s="134">
        <v>36</v>
      </c>
      <c r="B180" s="166" t="s">
        <v>482</v>
      </c>
      <c r="C180" s="86">
        <v>1</v>
      </c>
      <c r="D180" s="136" t="s">
        <v>358</v>
      </c>
      <c r="E180" s="88">
        <v>370000000</v>
      </c>
      <c r="F180" s="147">
        <f t="shared" si="111"/>
        <v>9250000</v>
      </c>
      <c r="G180" s="87">
        <f t="shared" si="112"/>
        <v>9250000</v>
      </c>
      <c r="H180" s="64"/>
      <c r="I180" s="64"/>
      <c r="J180" s="64"/>
      <c r="K180" s="64"/>
      <c r="L180" s="64"/>
      <c r="M180" s="64"/>
      <c r="N180" s="64"/>
      <c r="O180" s="64"/>
      <c r="P180" s="85">
        <f>F180</f>
        <v>9250000</v>
      </c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  <c r="DS180" s="64"/>
      <c r="DT180" s="64"/>
      <c r="DU180" s="64"/>
      <c r="DV180" s="64"/>
      <c r="DW180" s="64"/>
    </row>
    <row r="181" spans="1:127" ht="15.75" customHeight="1" x14ac:dyDescent="0.25">
      <c r="A181" s="134">
        <v>36</v>
      </c>
      <c r="B181" s="166" t="s">
        <v>483</v>
      </c>
      <c r="C181" s="86">
        <v>1</v>
      </c>
      <c r="D181" s="136" t="s">
        <v>358</v>
      </c>
      <c r="E181" s="88">
        <v>370000000</v>
      </c>
      <c r="F181" s="147">
        <f t="shared" si="111"/>
        <v>9250000</v>
      </c>
      <c r="G181" s="87">
        <f t="shared" si="112"/>
        <v>9250000</v>
      </c>
      <c r="H181" s="64"/>
      <c r="I181" s="85">
        <f>F181</f>
        <v>9250000</v>
      </c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  <c r="DT181" s="64"/>
      <c r="DU181" s="64"/>
      <c r="DV181" s="64"/>
      <c r="DW181" s="64"/>
    </row>
    <row r="182" spans="1:127" ht="15.75" customHeight="1" x14ac:dyDescent="0.25">
      <c r="A182" s="134">
        <v>36</v>
      </c>
      <c r="B182" s="166" t="s">
        <v>484</v>
      </c>
      <c r="C182" s="86">
        <v>1</v>
      </c>
      <c r="D182" s="136" t="s">
        <v>358</v>
      </c>
      <c r="E182" s="88">
        <v>370000000</v>
      </c>
      <c r="F182" s="147">
        <f t="shared" si="111"/>
        <v>9250000</v>
      </c>
      <c r="G182" s="87">
        <f t="shared" si="112"/>
        <v>9250000</v>
      </c>
      <c r="H182" s="64"/>
      <c r="I182" s="64"/>
      <c r="J182" s="64"/>
      <c r="K182" s="64"/>
      <c r="L182" s="64"/>
      <c r="M182" s="64"/>
      <c r="N182" s="85">
        <f>F182</f>
        <v>9250000</v>
      </c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  <c r="DS182" s="64"/>
      <c r="DT182" s="64"/>
      <c r="DU182" s="64"/>
      <c r="DV182" s="64"/>
      <c r="DW182" s="64"/>
    </row>
    <row r="183" spans="1:127" ht="15.75" customHeight="1" x14ac:dyDescent="0.25">
      <c r="A183" s="134">
        <v>36</v>
      </c>
      <c r="B183" s="166" t="s">
        <v>485</v>
      </c>
      <c r="C183" s="86">
        <v>1</v>
      </c>
      <c r="D183" s="136" t="s">
        <v>358</v>
      </c>
      <c r="E183" s="88">
        <v>370000000</v>
      </c>
      <c r="F183" s="147">
        <f t="shared" si="111"/>
        <v>9250000</v>
      </c>
      <c r="G183" s="87">
        <f t="shared" si="112"/>
        <v>9250000</v>
      </c>
      <c r="H183" s="64"/>
      <c r="I183" s="64"/>
      <c r="J183" s="64"/>
      <c r="K183" s="64"/>
      <c r="L183" s="64"/>
      <c r="M183" s="64"/>
      <c r="N183" s="64"/>
      <c r="O183" s="85">
        <f>F183</f>
        <v>9250000</v>
      </c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  <c r="DS183" s="64"/>
      <c r="DT183" s="64"/>
      <c r="DU183" s="64"/>
      <c r="DV183" s="64"/>
      <c r="DW183" s="64"/>
    </row>
    <row r="184" spans="1:127" ht="15.75" customHeight="1" x14ac:dyDescent="0.25">
      <c r="A184" s="134">
        <v>36</v>
      </c>
      <c r="B184" s="166" t="s">
        <v>486</v>
      </c>
      <c r="C184" s="86">
        <v>1</v>
      </c>
      <c r="D184" s="136" t="s">
        <v>358</v>
      </c>
      <c r="E184" s="88">
        <v>370000000</v>
      </c>
      <c r="F184" s="147">
        <f t="shared" si="111"/>
        <v>9250000</v>
      </c>
      <c r="G184" s="87">
        <f t="shared" si="112"/>
        <v>9250000</v>
      </c>
      <c r="H184" s="64"/>
      <c r="I184" s="64"/>
      <c r="J184" s="64"/>
      <c r="K184" s="64"/>
      <c r="L184" s="64"/>
      <c r="M184" s="64"/>
      <c r="N184" s="64"/>
      <c r="O184" s="64"/>
      <c r="P184" s="85">
        <f>F184</f>
        <v>9250000</v>
      </c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  <c r="DS184" s="64"/>
      <c r="DT184" s="64"/>
      <c r="DU184" s="64"/>
      <c r="DV184" s="64"/>
      <c r="DW184" s="64"/>
    </row>
    <row r="185" spans="1:127" ht="15.75" customHeight="1" x14ac:dyDescent="0.25">
      <c r="A185" s="134">
        <v>36</v>
      </c>
      <c r="B185" s="166" t="s">
        <v>487</v>
      </c>
      <c r="C185" s="86">
        <v>1</v>
      </c>
      <c r="D185" s="136" t="s">
        <v>358</v>
      </c>
      <c r="E185" s="88">
        <v>370000000</v>
      </c>
      <c r="F185" s="147">
        <f t="shared" si="111"/>
        <v>9250000</v>
      </c>
      <c r="G185" s="87">
        <f t="shared" si="112"/>
        <v>9250000</v>
      </c>
      <c r="H185" s="149"/>
      <c r="I185" s="149"/>
      <c r="J185" s="149"/>
      <c r="K185" s="149"/>
      <c r="L185" s="149"/>
      <c r="M185" s="149"/>
      <c r="N185" s="149"/>
      <c r="O185" s="149"/>
      <c r="P185" s="149"/>
      <c r="Q185" s="166">
        <f>F185</f>
        <v>9250000</v>
      </c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149"/>
      <c r="BT185" s="149"/>
      <c r="BU185" s="149"/>
      <c r="BV185" s="149"/>
      <c r="BW185" s="149"/>
      <c r="BX185" s="149"/>
      <c r="BY185" s="149"/>
      <c r="BZ185" s="149"/>
      <c r="CA185" s="149"/>
      <c r="CB185" s="149"/>
      <c r="CC185" s="149"/>
      <c r="CD185" s="149"/>
      <c r="CE185" s="149"/>
      <c r="CF185" s="149"/>
      <c r="CG185" s="149"/>
      <c r="CH185" s="149"/>
      <c r="CI185" s="149"/>
      <c r="CJ185" s="149"/>
      <c r="CK185" s="149"/>
      <c r="CL185" s="149"/>
      <c r="CM185" s="149"/>
      <c r="CN185" s="149"/>
      <c r="CO185" s="149"/>
      <c r="CP185" s="149"/>
      <c r="CQ185" s="149"/>
      <c r="CR185" s="149"/>
      <c r="CS185" s="149"/>
      <c r="CT185" s="149"/>
      <c r="CU185" s="149"/>
      <c r="CV185" s="149"/>
      <c r="CW185" s="149"/>
      <c r="CX185" s="149"/>
      <c r="CY185" s="149"/>
      <c r="CZ185" s="149"/>
      <c r="DA185" s="149"/>
      <c r="DB185" s="149"/>
      <c r="DC185" s="149"/>
      <c r="DD185" s="149"/>
      <c r="DE185" s="149"/>
      <c r="DF185" s="149"/>
      <c r="DG185" s="149"/>
      <c r="DH185" s="149"/>
      <c r="DI185" s="149"/>
      <c r="DJ185" s="149"/>
      <c r="DK185" s="149"/>
      <c r="DL185" s="149"/>
      <c r="DM185" s="149"/>
      <c r="DN185" s="149"/>
      <c r="DO185" s="149"/>
      <c r="DP185" s="149"/>
      <c r="DQ185" s="149"/>
      <c r="DR185" s="149"/>
      <c r="DS185" s="149"/>
      <c r="DT185" s="149"/>
      <c r="DU185" s="149"/>
      <c r="DV185" s="149"/>
      <c r="DW185" s="149"/>
    </row>
    <row r="186" spans="1:127" ht="15.75" customHeight="1" x14ac:dyDescent="0.25">
      <c r="A186" s="64"/>
      <c r="B186" s="64"/>
      <c r="C186" s="64"/>
      <c r="D186" s="64"/>
      <c r="E186" s="64"/>
      <c r="F186" s="167">
        <f t="shared" ref="F186:DW186" si="113">SUM(F173:F185)</f>
        <v>120250000</v>
      </c>
      <c r="G186" s="168">
        <f t="shared" si="113"/>
        <v>120250000</v>
      </c>
      <c r="H186" s="169">
        <f t="shared" si="113"/>
        <v>11100000</v>
      </c>
      <c r="I186" s="169">
        <f t="shared" si="113"/>
        <v>20350000</v>
      </c>
      <c r="J186" s="169">
        <f t="shared" si="113"/>
        <v>0</v>
      </c>
      <c r="K186" s="169">
        <f t="shared" si="113"/>
        <v>0</v>
      </c>
      <c r="L186" s="169">
        <f t="shared" si="113"/>
        <v>0</v>
      </c>
      <c r="M186" s="169">
        <f t="shared" si="113"/>
        <v>11100000</v>
      </c>
      <c r="N186" s="169">
        <f t="shared" si="113"/>
        <v>20350000</v>
      </c>
      <c r="O186" s="169">
        <f t="shared" si="113"/>
        <v>27750000</v>
      </c>
      <c r="P186" s="169">
        <f t="shared" si="113"/>
        <v>20350000</v>
      </c>
      <c r="Q186" s="169">
        <f t="shared" si="113"/>
        <v>9250000</v>
      </c>
      <c r="R186" s="169">
        <f t="shared" si="113"/>
        <v>0</v>
      </c>
      <c r="S186" s="169">
        <f t="shared" si="113"/>
        <v>0</v>
      </c>
      <c r="T186" s="169">
        <f t="shared" si="113"/>
        <v>0</v>
      </c>
      <c r="U186" s="169">
        <f t="shared" si="113"/>
        <v>0</v>
      </c>
      <c r="V186" s="169">
        <f t="shared" si="113"/>
        <v>0</v>
      </c>
      <c r="W186" s="169">
        <f t="shared" si="113"/>
        <v>0</v>
      </c>
      <c r="X186" s="169">
        <f t="shared" si="113"/>
        <v>0</v>
      </c>
      <c r="Y186" s="169">
        <f t="shared" si="113"/>
        <v>0</v>
      </c>
      <c r="Z186" s="169">
        <f t="shared" si="113"/>
        <v>0</v>
      </c>
      <c r="AA186" s="169">
        <f t="shared" si="113"/>
        <v>0</v>
      </c>
      <c r="AB186" s="169">
        <f t="shared" si="113"/>
        <v>0</v>
      </c>
      <c r="AC186" s="169">
        <f t="shared" si="113"/>
        <v>0</v>
      </c>
      <c r="AD186" s="169">
        <f t="shared" si="113"/>
        <v>0</v>
      </c>
      <c r="AE186" s="169">
        <f t="shared" si="113"/>
        <v>0</v>
      </c>
      <c r="AF186" s="169">
        <f t="shared" si="113"/>
        <v>0</v>
      </c>
      <c r="AG186" s="169">
        <f t="shared" si="113"/>
        <v>0</v>
      </c>
      <c r="AH186" s="169">
        <f t="shared" si="113"/>
        <v>0</v>
      </c>
      <c r="AI186" s="169">
        <f t="shared" si="113"/>
        <v>0</v>
      </c>
      <c r="AJ186" s="169">
        <f t="shared" si="113"/>
        <v>0</v>
      </c>
      <c r="AK186" s="169">
        <f t="shared" si="113"/>
        <v>0</v>
      </c>
      <c r="AL186" s="169">
        <f t="shared" si="113"/>
        <v>0</v>
      </c>
      <c r="AM186" s="169">
        <f t="shared" si="113"/>
        <v>0</v>
      </c>
      <c r="AN186" s="169">
        <f t="shared" si="113"/>
        <v>0</v>
      </c>
      <c r="AO186" s="169">
        <f t="shared" si="113"/>
        <v>0</v>
      </c>
      <c r="AP186" s="169">
        <f t="shared" si="113"/>
        <v>0</v>
      </c>
      <c r="AQ186" s="169">
        <f t="shared" si="113"/>
        <v>0</v>
      </c>
      <c r="AR186" s="169">
        <f t="shared" si="113"/>
        <v>0</v>
      </c>
      <c r="AS186" s="169">
        <f t="shared" si="113"/>
        <v>0</v>
      </c>
      <c r="AT186" s="169">
        <f t="shared" si="113"/>
        <v>0</v>
      </c>
      <c r="AU186" s="169">
        <f t="shared" si="113"/>
        <v>0</v>
      </c>
      <c r="AV186" s="169">
        <f t="shared" si="113"/>
        <v>0</v>
      </c>
      <c r="AW186" s="169">
        <f t="shared" si="113"/>
        <v>0</v>
      </c>
      <c r="AX186" s="169">
        <f t="shared" si="113"/>
        <v>0</v>
      </c>
      <c r="AY186" s="169">
        <f t="shared" si="113"/>
        <v>0</v>
      </c>
      <c r="AZ186" s="169">
        <f t="shared" si="113"/>
        <v>0</v>
      </c>
      <c r="BA186" s="169">
        <f t="shared" si="113"/>
        <v>0</v>
      </c>
      <c r="BB186" s="169">
        <f t="shared" si="113"/>
        <v>0</v>
      </c>
      <c r="BC186" s="169">
        <f t="shared" si="113"/>
        <v>0</v>
      </c>
      <c r="BD186" s="169">
        <f t="shared" si="113"/>
        <v>0</v>
      </c>
      <c r="BE186" s="169">
        <f t="shared" si="113"/>
        <v>0</v>
      </c>
      <c r="BF186" s="169">
        <f t="shared" si="113"/>
        <v>0</v>
      </c>
      <c r="BG186" s="169">
        <f t="shared" si="113"/>
        <v>0</v>
      </c>
      <c r="BH186" s="169">
        <f t="shared" si="113"/>
        <v>0</v>
      </c>
      <c r="BI186" s="169">
        <f t="shared" si="113"/>
        <v>0</v>
      </c>
      <c r="BJ186" s="169">
        <f t="shared" si="113"/>
        <v>0</v>
      </c>
      <c r="BK186" s="169">
        <f t="shared" si="113"/>
        <v>0</v>
      </c>
      <c r="BL186" s="169">
        <f t="shared" si="113"/>
        <v>0</v>
      </c>
      <c r="BM186" s="169">
        <f t="shared" si="113"/>
        <v>0</v>
      </c>
      <c r="BN186" s="169">
        <f t="shared" si="113"/>
        <v>0</v>
      </c>
      <c r="BO186" s="169">
        <f t="shared" si="113"/>
        <v>0</v>
      </c>
      <c r="BP186" s="169">
        <f t="shared" si="113"/>
        <v>0</v>
      </c>
      <c r="BQ186" s="169">
        <f t="shared" si="113"/>
        <v>0</v>
      </c>
      <c r="BR186" s="169">
        <f t="shared" si="113"/>
        <v>0</v>
      </c>
      <c r="BS186" s="169">
        <f t="shared" si="113"/>
        <v>0</v>
      </c>
      <c r="BT186" s="169">
        <f t="shared" si="113"/>
        <v>0</v>
      </c>
      <c r="BU186" s="169">
        <f t="shared" si="113"/>
        <v>0</v>
      </c>
      <c r="BV186" s="169">
        <f t="shared" si="113"/>
        <v>0</v>
      </c>
      <c r="BW186" s="169">
        <f t="shared" si="113"/>
        <v>0</v>
      </c>
      <c r="BX186" s="169">
        <f t="shared" si="113"/>
        <v>0</v>
      </c>
      <c r="BY186" s="169">
        <f t="shared" si="113"/>
        <v>0</v>
      </c>
      <c r="BZ186" s="169">
        <f t="shared" si="113"/>
        <v>0</v>
      </c>
      <c r="CA186" s="169">
        <f t="shared" si="113"/>
        <v>0</v>
      </c>
      <c r="CB186" s="169">
        <f t="shared" si="113"/>
        <v>0</v>
      </c>
      <c r="CC186" s="169">
        <f t="shared" si="113"/>
        <v>0</v>
      </c>
      <c r="CD186" s="169">
        <f t="shared" si="113"/>
        <v>0</v>
      </c>
      <c r="CE186" s="169">
        <f t="shared" si="113"/>
        <v>0</v>
      </c>
      <c r="CF186" s="169">
        <f t="shared" si="113"/>
        <v>0</v>
      </c>
      <c r="CG186" s="169">
        <f t="shared" si="113"/>
        <v>0</v>
      </c>
      <c r="CH186" s="169">
        <f t="shared" si="113"/>
        <v>0</v>
      </c>
      <c r="CI186" s="169">
        <f t="shared" si="113"/>
        <v>0</v>
      </c>
      <c r="CJ186" s="169">
        <f t="shared" si="113"/>
        <v>0</v>
      </c>
      <c r="CK186" s="169">
        <f t="shared" si="113"/>
        <v>0</v>
      </c>
      <c r="CL186" s="169">
        <f t="shared" si="113"/>
        <v>0</v>
      </c>
      <c r="CM186" s="169">
        <f t="shared" si="113"/>
        <v>0</v>
      </c>
      <c r="CN186" s="169">
        <f t="shared" si="113"/>
        <v>0</v>
      </c>
      <c r="CO186" s="169">
        <f t="shared" si="113"/>
        <v>0</v>
      </c>
      <c r="CP186" s="169">
        <f t="shared" si="113"/>
        <v>0</v>
      </c>
      <c r="CQ186" s="169">
        <f t="shared" si="113"/>
        <v>0</v>
      </c>
      <c r="CR186" s="169">
        <f t="shared" si="113"/>
        <v>0</v>
      </c>
      <c r="CS186" s="169">
        <f t="shared" si="113"/>
        <v>0</v>
      </c>
      <c r="CT186" s="169">
        <f t="shared" si="113"/>
        <v>0</v>
      </c>
      <c r="CU186" s="169">
        <f t="shared" si="113"/>
        <v>0</v>
      </c>
      <c r="CV186" s="169">
        <f t="shared" si="113"/>
        <v>0</v>
      </c>
      <c r="CW186" s="169">
        <f t="shared" si="113"/>
        <v>0</v>
      </c>
      <c r="CX186" s="169">
        <f t="shared" si="113"/>
        <v>0</v>
      </c>
      <c r="CY186" s="169">
        <f t="shared" si="113"/>
        <v>0</v>
      </c>
      <c r="CZ186" s="169">
        <f t="shared" si="113"/>
        <v>0</v>
      </c>
      <c r="DA186" s="169">
        <f t="shared" si="113"/>
        <v>0</v>
      </c>
      <c r="DB186" s="169">
        <f t="shared" si="113"/>
        <v>0</v>
      </c>
      <c r="DC186" s="169">
        <f t="shared" si="113"/>
        <v>0</v>
      </c>
      <c r="DD186" s="169">
        <f t="shared" si="113"/>
        <v>0</v>
      </c>
      <c r="DE186" s="169">
        <f t="shared" si="113"/>
        <v>0</v>
      </c>
      <c r="DF186" s="169">
        <f t="shared" si="113"/>
        <v>0</v>
      </c>
      <c r="DG186" s="169">
        <f t="shared" si="113"/>
        <v>0</v>
      </c>
      <c r="DH186" s="169">
        <f t="shared" si="113"/>
        <v>0</v>
      </c>
      <c r="DI186" s="169">
        <f t="shared" si="113"/>
        <v>0</v>
      </c>
      <c r="DJ186" s="169">
        <f t="shared" si="113"/>
        <v>0</v>
      </c>
      <c r="DK186" s="169">
        <f t="shared" si="113"/>
        <v>0</v>
      </c>
      <c r="DL186" s="169">
        <f t="shared" si="113"/>
        <v>0</v>
      </c>
      <c r="DM186" s="169">
        <f t="shared" si="113"/>
        <v>0</v>
      </c>
      <c r="DN186" s="169">
        <f t="shared" si="113"/>
        <v>0</v>
      </c>
      <c r="DO186" s="169">
        <f t="shared" si="113"/>
        <v>0</v>
      </c>
      <c r="DP186" s="169">
        <f t="shared" si="113"/>
        <v>0</v>
      </c>
      <c r="DQ186" s="169">
        <f t="shared" si="113"/>
        <v>0</v>
      </c>
      <c r="DR186" s="169">
        <f t="shared" si="113"/>
        <v>0</v>
      </c>
      <c r="DS186" s="169">
        <f t="shared" si="113"/>
        <v>0</v>
      </c>
      <c r="DT186" s="169">
        <f t="shared" si="113"/>
        <v>0</v>
      </c>
      <c r="DU186" s="169">
        <f t="shared" si="113"/>
        <v>0</v>
      </c>
      <c r="DV186" s="169">
        <f t="shared" si="113"/>
        <v>0</v>
      </c>
      <c r="DW186" s="169">
        <f t="shared" si="113"/>
        <v>0</v>
      </c>
    </row>
    <row r="187" spans="1:127" ht="15.75" customHeight="1" x14ac:dyDescent="0.25"/>
    <row r="188" spans="1:127" ht="15.75" customHeight="1" x14ac:dyDescent="0.3">
      <c r="E188" s="163" t="s">
        <v>472</v>
      </c>
      <c r="F188" s="164">
        <f t="shared" ref="F188:H188" si="114">F186+F168</f>
        <v>3590450000</v>
      </c>
      <c r="G188" s="164">
        <f t="shared" si="114"/>
        <v>120250000</v>
      </c>
      <c r="H188" s="170">
        <f t="shared" si="114"/>
        <v>11100000</v>
      </c>
    </row>
  </sheetData>
  <mergeCells count="48">
    <mergeCell ref="A1:F1"/>
    <mergeCell ref="C2:F2"/>
    <mergeCell ref="A3:B3"/>
    <mergeCell ref="C3:F3"/>
    <mergeCell ref="A4:B4"/>
    <mergeCell ref="C4:F4"/>
    <mergeCell ref="G8:G9"/>
    <mergeCell ref="A10:F10"/>
    <mergeCell ref="A13:E13"/>
    <mergeCell ref="A14:F14"/>
    <mergeCell ref="A22:E22"/>
    <mergeCell ref="A23:F23"/>
    <mergeCell ref="A26:E26"/>
    <mergeCell ref="A27:F27"/>
    <mergeCell ref="A31:E31"/>
    <mergeCell ref="A32:E32"/>
    <mergeCell ref="A33:D33"/>
    <mergeCell ref="G36:G37"/>
    <mergeCell ref="A43:E43"/>
    <mergeCell ref="A44:D44"/>
    <mergeCell ref="G47:G48"/>
    <mergeCell ref="A49:F49"/>
    <mergeCell ref="A70:E70"/>
    <mergeCell ref="A74:E74"/>
    <mergeCell ref="A80:E80"/>
    <mergeCell ref="A84:E84"/>
    <mergeCell ref="A85:E85"/>
    <mergeCell ref="A86:D86"/>
    <mergeCell ref="G89:G90"/>
    <mergeCell ref="A91:F91"/>
    <mergeCell ref="A100:E100"/>
    <mergeCell ref="G171:G172"/>
    <mergeCell ref="A101:F101"/>
    <mergeCell ref="A107:E107"/>
    <mergeCell ref="A108:F108"/>
    <mergeCell ref="A112:F112"/>
    <mergeCell ref="A130:C130"/>
    <mergeCell ref="A111:E111"/>
    <mergeCell ref="A121:E121"/>
    <mergeCell ref="A122:F122"/>
    <mergeCell ref="A125:E125"/>
    <mergeCell ref="A126:E126"/>
    <mergeCell ref="A127:D127"/>
    <mergeCell ref="G131:G132"/>
    <mergeCell ref="A146:E146"/>
    <mergeCell ref="G150:G151"/>
    <mergeCell ref="A158:D158"/>
    <mergeCell ref="G162:G163"/>
  </mergeCells>
  <pageMargins left="0.7" right="0.7" top="0.75" bottom="0.75" header="0" footer="0"/>
  <pageSetup paperSize="9" scale="60" orientation="portrait"/>
  <headerFooter>
    <oddFooter>&amp;RFQ-1/ PSBM/0064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DZ982"/>
  <sheetViews>
    <sheetView topLeftCell="A31" workbookViewId="0">
      <selection activeCell="C46" sqref="C46"/>
    </sheetView>
  </sheetViews>
  <sheetFormatPr defaultColWidth="14.42578125" defaultRowHeight="15" customHeight="1" x14ac:dyDescent="0.25"/>
  <cols>
    <col min="1" max="1" width="8.28515625" customWidth="1"/>
    <col min="2" max="2" width="44.7109375" customWidth="1"/>
    <col min="3" max="3" width="15.140625" customWidth="1"/>
    <col min="4" max="5" width="14.5703125" customWidth="1"/>
    <col min="6" max="6" width="12.5703125" customWidth="1"/>
    <col min="7" max="9" width="12" customWidth="1"/>
    <col min="10" max="10" width="12.85546875" customWidth="1"/>
    <col min="11" max="18" width="12" customWidth="1"/>
    <col min="19" max="28" width="12.140625" customWidth="1"/>
    <col min="29" max="29" width="13.42578125" customWidth="1"/>
    <col min="30" max="44" width="12.140625" customWidth="1"/>
    <col min="45" max="130" width="12" customWidth="1"/>
  </cols>
  <sheetData>
    <row r="1" spans="1:130" ht="23.25" x14ac:dyDescent="0.35">
      <c r="A1" s="6" t="s">
        <v>488</v>
      </c>
    </row>
    <row r="2" spans="1:130" ht="18.75" x14ac:dyDescent="0.3">
      <c r="A2" s="171"/>
      <c r="B2" s="172"/>
      <c r="C2" s="172"/>
      <c r="D2" s="173"/>
      <c r="E2" s="174"/>
      <c r="F2" s="174"/>
      <c r="G2" s="174"/>
      <c r="H2" s="175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</row>
    <row r="3" spans="1:130" x14ac:dyDescent="0.25">
      <c r="A3" s="2"/>
      <c r="B3" s="2"/>
      <c r="C3" s="2"/>
      <c r="D3" s="176"/>
      <c r="E3" s="177"/>
      <c r="F3" s="177"/>
      <c r="G3" s="174"/>
      <c r="H3" s="178"/>
      <c r="I3" s="177"/>
      <c r="J3" s="177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</row>
    <row r="4" spans="1:130" ht="2.25" customHeight="1" x14ac:dyDescent="0.25">
      <c r="A4" s="179"/>
      <c r="B4" s="176"/>
      <c r="C4" s="180"/>
      <c r="D4" s="180"/>
      <c r="E4" s="180"/>
      <c r="F4" s="176"/>
      <c r="G4" s="181"/>
      <c r="H4" s="177"/>
      <c r="I4" s="177"/>
      <c r="J4" s="176"/>
      <c r="K4" s="181"/>
      <c r="L4" s="176"/>
      <c r="M4" s="181"/>
      <c r="N4" s="176"/>
      <c r="O4" s="181"/>
      <c r="P4" s="176"/>
      <c r="Q4" s="181"/>
      <c r="R4" s="176"/>
      <c r="S4" s="181"/>
      <c r="T4" s="176"/>
      <c r="U4" s="176"/>
      <c r="V4" s="176"/>
      <c r="W4" s="181"/>
      <c r="X4" s="181"/>
      <c r="Y4" s="176"/>
      <c r="Z4" s="181"/>
      <c r="AA4" s="176"/>
      <c r="AZ4" s="298" t="s">
        <v>489</v>
      </c>
      <c r="BA4" s="278"/>
      <c r="BB4" s="278"/>
      <c r="BC4" s="278"/>
      <c r="BD4" s="278"/>
      <c r="BE4" s="278"/>
      <c r="BF4" s="278"/>
      <c r="BG4" s="278"/>
      <c r="BH4" s="278"/>
      <c r="BI4" s="278"/>
      <c r="BJ4" s="278"/>
      <c r="BK4" s="279"/>
    </row>
    <row r="5" spans="1:130" x14ac:dyDescent="0.25">
      <c r="A5" s="301"/>
      <c r="B5" s="303" t="s">
        <v>490</v>
      </c>
      <c r="C5" s="305" t="s">
        <v>352</v>
      </c>
      <c r="D5" s="306" t="s">
        <v>491</v>
      </c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7"/>
      <c r="P5" s="306" t="s">
        <v>492</v>
      </c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7"/>
      <c r="AB5" s="297" t="s">
        <v>493</v>
      </c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97" t="s">
        <v>494</v>
      </c>
      <c r="AO5" s="266"/>
      <c r="AP5" s="266"/>
      <c r="AQ5" s="266"/>
      <c r="AR5" s="266"/>
      <c r="AS5" s="266"/>
      <c r="AT5" s="266"/>
      <c r="AU5" s="266"/>
      <c r="AV5" s="266"/>
      <c r="AW5" s="266"/>
      <c r="AX5" s="266"/>
      <c r="AY5" s="266"/>
      <c r="AZ5" s="29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300"/>
      <c r="BL5" s="307" t="s">
        <v>495</v>
      </c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308"/>
      <c r="BX5" s="297" t="s">
        <v>496</v>
      </c>
      <c r="BY5" s="266"/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97" t="s">
        <v>497</v>
      </c>
      <c r="CK5" s="266"/>
      <c r="CL5" s="266"/>
      <c r="CM5" s="266"/>
      <c r="CN5" s="266"/>
      <c r="CO5" s="266"/>
      <c r="CP5" s="266"/>
      <c r="CQ5" s="266"/>
      <c r="CR5" s="266"/>
      <c r="CS5" s="266"/>
      <c r="CT5" s="266"/>
      <c r="CU5" s="266"/>
      <c r="CV5" s="297" t="s">
        <v>498</v>
      </c>
      <c r="CW5" s="266"/>
      <c r="CX5" s="266"/>
      <c r="CY5" s="266"/>
      <c r="CZ5" s="266"/>
      <c r="DA5" s="266"/>
      <c r="DB5" s="266"/>
      <c r="DC5" s="266"/>
      <c r="DD5" s="266"/>
      <c r="DE5" s="266"/>
      <c r="DF5" s="266"/>
      <c r="DG5" s="266"/>
      <c r="DH5" s="297" t="s">
        <v>499</v>
      </c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182"/>
      <c r="DU5" s="182"/>
      <c r="DV5" s="182"/>
      <c r="DW5" s="182"/>
      <c r="DX5" s="182"/>
      <c r="DY5" s="182"/>
      <c r="DZ5" s="183"/>
    </row>
    <row r="6" spans="1:130" x14ac:dyDescent="0.25">
      <c r="A6" s="302"/>
      <c r="B6" s="304"/>
      <c r="C6" s="302"/>
      <c r="D6" s="184" t="str">
        <f t="shared" ref="D6:DZ6" si="0">CONCATENATE("Bulan ke - ",D7)</f>
        <v>Bulan ke - 1</v>
      </c>
      <c r="E6" s="184" t="str">
        <f t="shared" si="0"/>
        <v>Bulan ke - 2</v>
      </c>
      <c r="F6" s="184" t="str">
        <f t="shared" si="0"/>
        <v>Bulan ke - 3</v>
      </c>
      <c r="G6" s="184" t="str">
        <f t="shared" si="0"/>
        <v>Bulan ke - 4</v>
      </c>
      <c r="H6" s="184" t="str">
        <f t="shared" si="0"/>
        <v>Bulan ke - 5</v>
      </c>
      <c r="I6" s="184" t="str">
        <f t="shared" si="0"/>
        <v>Bulan ke - 6</v>
      </c>
      <c r="J6" s="184" t="str">
        <f t="shared" si="0"/>
        <v>Bulan ke - 7</v>
      </c>
      <c r="K6" s="184" t="str">
        <f t="shared" si="0"/>
        <v>Bulan ke - 8</v>
      </c>
      <c r="L6" s="184" t="str">
        <f t="shared" si="0"/>
        <v>Bulan ke - 9</v>
      </c>
      <c r="M6" s="184" t="str">
        <f t="shared" si="0"/>
        <v>Bulan ke - 10</v>
      </c>
      <c r="N6" s="184" t="str">
        <f t="shared" si="0"/>
        <v>Bulan ke - 11</v>
      </c>
      <c r="O6" s="184" t="str">
        <f t="shared" si="0"/>
        <v>Bulan ke - 12</v>
      </c>
      <c r="P6" s="184" t="str">
        <f t="shared" si="0"/>
        <v>Bulan ke - 13</v>
      </c>
      <c r="Q6" s="184" t="str">
        <f t="shared" si="0"/>
        <v>Bulan ke - 14</v>
      </c>
      <c r="R6" s="184" t="str">
        <f t="shared" si="0"/>
        <v>Bulan ke - 15</v>
      </c>
      <c r="S6" s="184" t="str">
        <f t="shared" si="0"/>
        <v>Bulan ke - 16</v>
      </c>
      <c r="T6" s="184" t="str">
        <f t="shared" si="0"/>
        <v>Bulan ke - 17</v>
      </c>
      <c r="U6" s="184" t="str">
        <f t="shared" si="0"/>
        <v>Bulan ke - 18</v>
      </c>
      <c r="V6" s="184" t="str">
        <f t="shared" si="0"/>
        <v>Bulan ke - 19</v>
      </c>
      <c r="W6" s="184" t="str">
        <f t="shared" si="0"/>
        <v>Bulan ke - 20</v>
      </c>
      <c r="X6" s="184" t="str">
        <f t="shared" si="0"/>
        <v>Bulan ke - 21</v>
      </c>
      <c r="Y6" s="184" t="str">
        <f t="shared" si="0"/>
        <v>Bulan ke - 22</v>
      </c>
      <c r="Z6" s="184" t="str">
        <f t="shared" si="0"/>
        <v>Bulan ke - 23</v>
      </c>
      <c r="AA6" s="184" t="str">
        <f t="shared" si="0"/>
        <v>Bulan ke - 24</v>
      </c>
      <c r="AB6" s="184" t="str">
        <f t="shared" si="0"/>
        <v>Bulan ke - 25</v>
      </c>
      <c r="AC6" s="184" t="str">
        <f t="shared" si="0"/>
        <v>Bulan ke - 26</v>
      </c>
      <c r="AD6" s="184" t="str">
        <f t="shared" si="0"/>
        <v>Bulan ke - 27</v>
      </c>
      <c r="AE6" s="184" t="str">
        <f t="shared" si="0"/>
        <v>Bulan ke - 28</v>
      </c>
      <c r="AF6" s="184" t="str">
        <f t="shared" si="0"/>
        <v>Bulan ke - 29</v>
      </c>
      <c r="AG6" s="184" t="str">
        <f t="shared" si="0"/>
        <v>Bulan ke - 30</v>
      </c>
      <c r="AH6" s="184" t="str">
        <f t="shared" si="0"/>
        <v>Bulan ke - 31</v>
      </c>
      <c r="AI6" s="184" t="str">
        <f t="shared" si="0"/>
        <v>Bulan ke - 32</v>
      </c>
      <c r="AJ6" s="184" t="str">
        <f t="shared" si="0"/>
        <v>Bulan ke - 33</v>
      </c>
      <c r="AK6" s="184" t="str">
        <f t="shared" si="0"/>
        <v>Bulan ke - 34</v>
      </c>
      <c r="AL6" s="184" t="str">
        <f t="shared" si="0"/>
        <v>Bulan ke - 35</v>
      </c>
      <c r="AM6" s="184" t="str">
        <f t="shared" si="0"/>
        <v>Bulan ke - 36</v>
      </c>
      <c r="AN6" s="184" t="str">
        <f t="shared" si="0"/>
        <v>Bulan ke - 37</v>
      </c>
      <c r="AO6" s="184" t="str">
        <f t="shared" si="0"/>
        <v>Bulan ke - 38</v>
      </c>
      <c r="AP6" s="184" t="str">
        <f t="shared" si="0"/>
        <v>Bulan ke - 39</v>
      </c>
      <c r="AQ6" s="184" t="str">
        <f t="shared" si="0"/>
        <v>Bulan ke - 40</v>
      </c>
      <c r="AR6" s="184" t="str">
        <f t="shared" si="0"/>
        <v>Bulan ke - 41</v>
      </c>
      <c r="AS6" s="184" t="str">
        <f t="shared" si="0"/>
        <v>Bulan ke - 42</v>
      </c>
      <c r="AT6" s="184" t="str">
        <f t="shared" si="0"/>
        <v>Bulan ke - 43</v>
      </c>
      <c r="AU6" s="184" t="str">
        <f t="shared" si="0"/>
        <v>Bulan ke - 44</v>
      </c>
      <c r="AV6" s="184" t="str">
        <f t="shared" si="0"/>
        <v>Bulan ke - 45</v>
      </c>
      <c r="AW6" s="184" t="str">
        <f t="shared" si="0"/>
        <v>Bulan ke - 46</v>
      </c>
      <c r="AX6" s="184" t="str">
        <f t="shared" si="0"/>
        <v>Bulan ke - 47</v>
      </c>
      <c r="AY6" s="184" t="str">
        <f t="shared" si="0"/>
        <v>Bulan ke - 48</v>
      </c>
      <c r="AZ6" s="184" t="str">
        <f t="shared" si="0"/>
        <v>Bulan ke - 49</v>
      </c>
      <c r="BA6" s="184" t="str">
        <f t="shared" si="0"/>
        <v>Bulan ke - 50</v>
      </c>
      <c r="BB6" s="184" t="str">
        <f t="shared" si="0"/>
        <v>Bulan ke - 51</v>
      </c>
      <c r="BC6" s="184" t="str">
        <f t="shared" si="0"/>
        <v>Bulan ke - 52</v>
      </c>
      <c r="BD6" s="184" t="str">
        <f t="shared" si="0"/>
        <v>Bulan ke - 53</v>
      </c>
      <c r="BE6" s="184" t="str">
        <f t="shared" si="0"/>
        <v>Bulan ke - 54</v>
      </c>
      <c r="BF6" s="184" t="str">
        <f t="shared" si="0"/>
        <v>Bulan ke - 55</v>
      </c>
      <c r="BG6" s="184" t="str">
        <f t="shared" si="0"/>
        <v>Bulan ke - 56</v>
      </c>
      <c r="BH6" s="184" t="str">
        <f t="shared" si="0"/>
        <v>Bulan ke - 57</v>
      </c>
      <c r="BI6" s="184" t="str">
        <f t="shared" si="0"/>
        <v>Bulan ke - 58</v>
      </c>
      <c r="BJ6" s="184" t="str">
        <f t="shared" si="0"/>
        <v>Bulan ke - 59</v>
      </c>
      <c r="BK6" s="184" t="str">
        <f t="shared" si="0"/>
        <v>Bulan ke - 60</v>
      </c>
      <c r="BL6" s="184" t="str">
        <f t="shared" si="0"/>
        <v>Bulan ke - 61</v>
      </c>
      <c r="BM6" s="184" t="str">
        <f t="shared" si="0"/>
        <v>Bulan ke - 62</v>
      </c>
      <c r="BN6" s="184" t="str">
        <f t="shared" si="0"/>
        <v>Bulan ke - 63</v>
      </c>
      <c r="BO6" s="184" t="str">
        <f t="shared" si="0"/>
        <v>Bulan ke - 64</v>
      </c>
      <c r="BP6" s="184" t="str">
        <f t="shared" si="0"/>
        <v>Bulan ke - 65</v>
      </c>
      <c r="BQ6" s="184" t="str">
        <f t="shared" si="0"/>
        <v>Bulan ke - 66</v>
      </c>
      <c r="BR6" s="184" t="str">
        <f t="shared" si="0"/>
        <v>Bulan ke - 67</v>
      </c>
      <c r="BS6" s="184" t="str">
        <f t="shared" si="0"/>
        <v>Bulan ke - 68</v>
      </c>
      <c r="BT6" s="184" t="str">
        <f t="shared" si="0"/>
        <v>Bulan ke - 69</v>
      </c>
      <c r="BU6" s="184" t="str">
        <f t="shared" si="0"/>
        <v>Bulan ke - 70</v>
      </c>
      <c r="BV6" s="184" t="str">
        <f t="shared" si="0"/>
        <v>Bulan ke - 71</v>
      </c>
      <c r="BW6" s="184" t="str">
        <f t="shared" si="0"/>
        <v>Bulan ke - 72</v>
      </c>
      <c r="BX6" s="184" t="str">
        <f t="shared" si="0"/>
        <v>Bulan ke - 73</v>
      </c>
      <c r="BY6" s="184" t="str">
        <f t="shared" si="0"/>
        <v>Bulan ke - 74</v>
      </c>
      <c r="BZ6" s="184" t="str">
        <f t="shared" si="0"/>
        <v>Bulan ke - 75</v>
      </c>
      <c r="CA6" s="184" t="str">
        <f t="shared" si="0"/>
        <v>Bulan ke - 76</v>
      </c>
      <c r="CB6" s="184" t="str">
        <f t="shared" si="0"/>
        <v>Bulan ke - 77</v>
      </c>
      <c r="CC6" s="184" t="str">
        <f t="shared" si="0"/>
        <v>Bulan ke - 78</v>
      </c>
      <c r="CD6" s="184" t="str">
        <f t="shared" si="0"/>
        <v>Bulan ke - 79</v>
      </c>
      <c r="CE6" s="184" t="str">
        <f t="shared" si="0"/>
        <v>Bulan ke - 80</v>
      </c>
      <c r="CF6" s="184" t="str">
        <f t="shared" si="0"/>
        <v>Bulan ke - 81</v>
      </c>
      <c r="CG6" s="184" t="str">
        <f t="shared" si="0"/>
        <v>Bulan ke - 82</v>
      </c>
      <c r="CH6" s="184" t="str">
        <f t="shared" si="0"/>
        <v>Bulan ke - 83</v>
      </c>
      <c r="CI6" s="184" t="str">
        <f t="shared" si="0"/>
        <v>Bulan ke - 84</v>
      </c>
      <c r="CJ6" s="184" t="str">
        <f t="shared" si="0"/>
        <v>Bulan ke - 85</v>
      </c>
      <c r="CK6" s="184" t="str">
        <f t="shared" si="0"/>
        <v>Bulan ke - 86</v>
      </c>
      <c r="CL6" s="184" t="str">
        <f t="shared" si="0"/>
        <v>Bulan ke - 87</v>
      </c>
      <c r="CM6" s="184" t="str">
        <f t="shared" si="0"/>
        <v>Bulan ke - 88</v>
      </c>
      <c r="CN6" s="184" t="str">
        <f t="shared" si="0"/>
        <v>Bulan ke - 89</v>
      </c>
      <c r="CO6" s="184" t="str">
        <f t="shared" si="0"/>
        <v>Bulan ke - 90</v>
      </c>
      <c r="CP6" s="184" t="str">
        <f t="shared" si="0"/>
        <v>Bulan ke - 91</v>
      </c>
      <c r="CQ6" s="184" t="str">
        <f t="shared" si="0"/>
        <v>Bulan ke - 92</v>
      </c>
      <c r="CR6" s="184" t="str">
        <f t="shared" si="0"/>
        <v>Bulan ke - 93</v>
      </c>
      <c r="CS6" s="184" t="str">
        <f t="shared" si="0"/>
        <v>Bulan ke - 94</v>
      </c>
      <c r="CT6" s="184" t="str">
        <f t="shared" si="0"/>
        <v>Bulan ke - 95</v>
      </c>
      <c r="CU6" s="184" t="str">
        <f t="shared" si="0"/>
        <v>Bulan ke - 96</v>
      </c>
      <c r="CV6" s="184" t="str">
        <f t="shared" si="0"/>
        <v>Bulan ke - 97</v>
      </c>
      <c r="CW6" s="184" t="str">
        <f t="shared" si="0"/>
        <v>Bulan ke - 98</v>
      </c>
      <c r="CX6" s="184" t="str">
        <f t="shared" si="0"/>
        <v>Bulan ke - 99</v>
      </c>
      <c r="CY6" s="184" t="str">
        <f t="shared" si="0"/>
        <v>Bulan ke - 100</v>
      </c>
      <c r="CZ6" s="184" t="str">
        <f t="shared" si="0"/>
        <v>Bulan ke - 101</v>
      </c>
      <c r="DA6" s="184" t="str">
        <f t="shared" si="0"/>
        <v>Bulan ke - 102</v>
      </c>
      <c r="DB6" s="184" t="str">
        <f t="shared" si="0"/>
        <v>Bulan ke - 103</v>
      </c>
      <c r="DC6" s="184" t="str">
        <f t="shared" si="0"/>
        <v>Bulan ke - 104</v>
      </c>
      <c r="DD6" s="184" t="str">
        <f t="shared" si="0"/>
        <v>Bulan ke - 105</v>
      </c>
      <c r="DE6" s="184" t="str">
        <f t="shared" si="0"/>
        <v>Bulan ke - 106</v>
      </c>
      <c r="DF6" s="184" t="str">
        <f t="shared" si="0"/>
        <v>Bulan ke - 107</v>
      </c>
      <c r="DG6" s="184" t="str">
        <f t="shared" si="0"/>
        <v>Bulan ke - 108</v>
      </c>
      <c r="DH6" s="184" t="str">
        <f t="shared" si="0"/>
        <v>Bulan ke - 109</v>
      </c>
      <c r="DI6" s="184" t="str">
        <f t="shared" si="0"/>
        <v>Bulan ke - 110</v>
      </c>
      <c r="DJ6" s="184" t="str">
        <f t="shared" si="0"/>
        <v>Bulan ke - 111</v>
      </c>
      <c r="DK6" s="184" t="str">
        <f t="shared" si="0"/>
        <v>Bulan ke - 112</v>
      </c>
      <c r="DL6" s="184" t="str">
        <f t="shared" si="0"/>
        <v>Bulan ke - 113</v>
      </c>
      <c r="DM6" s="184" t="str">
        <f t="shared" si="0"/>
        <v>Bulan ke - 114</v>
      </c>
      <c r="DN6" s="184" t="str">
        <f t="shared" si="0"/>
        <v>Bulan ke - 115</v>
      </c>
      <c r="DO6" s="184" t="str">
        <f t="shared" si="0"/>
        <v>Bulan ke - 116</v>
      </c>
      <c r="DP6" s="184" t="str">
        <f t="shared" si="0"/>
        <v>Bulan ke - 117</v>
      </c>
      <c r="DQ6" s="184" t="str">
        <f t="shared" si="0"/>
        <v>Bulan ke - 118</v>
      </c>
      <c r="DR6" s="184" t="str">
        <f t="shared" si="0"/>
        <v>Bulan ke - 119</v>
      </c>
      <c r="DS6" s="184" t="str">
        <f t="shared" si="0"/>
        <v>Bulan ke - 120</v>
      </c>
      <c r="DT6" s="184" t="str">
        <f t="shared" si="0"/>
        <v>Bulan ke - 121</v>
      </c>
      <c r="DU6" s="184" t="str">
        <f t="shared" si="0"/>
        <v>Bulan ke - 122</v>
      </c>
      <c r="DV6" s="184" t="str">
        <f t="shared" si="0"/>
        <v>Bulan ke - 123</v>
      </c>
      <c r="DW6" s="184" t="str">
        <f t="shared" si="0"/>
        <v>Bulan ke - 124</v>
      </c>
      <c r="DX6" s="184" t="str">
        <f t="shared" si="0"/>
        <v>Bulan ke - 125</v>
      </c>
      <c r="DY6" s="184" t="str">
        <f t="shared" si="0"/>
        <v>Bulan ke - 126</v>
      </c>
      <c r="DZ6" s="184" t="str">
        <f t="shared" si="0"/>
        <v>Bulan ke - 127</v>
      </c>
    </row>
    <row r="7" spans="1:130" x14ac:dyDescent="0.25">
      <c r="A7" s="185"/>
      <c r="B7" s="186"/>
      <c r="C7" s="187"/>
      <c r="D7" s="188">
        <v>1</v>
      </c>
      <c r="E7" s="188">
        <v>2</v>
      </c>
      <c r="F7" s="188">
        <v>3</v>
      </c>
      <c r="G7" s="188">
        <v>4</v>
      </c>
      <c r="H7" s="188">
        <v>5</v>
      </c>
      <c r="I7" s="188">
        <v>6</v>
      </c>
      <c r="J7" s="188">
        <v>7</v>
      </c>
      <c r="K7" s="188">
        <v>8</v>
      </c>
      <c r="L7" s="188">
        <v>9</v>
      </c>
      <c r="M7" s="188">
        <v>10</v>
      </c>
      <c r="N7" s="188">
        <v>11</v>
      </c>
      <c r="O7" s="189">
        <v>12</v>
      </c>
      <c r="P7" s="188">
        <v>13</v>
      </c>
      <c r="Q7" s="188">
        <v>14</v>
      </c>
      <c r="R7" s="188">
        <v>15</v>
      </c>
      <c r="S7" s="188">
        <v>16</v>
      </c>
      <c r="T7" s="190">
        <v>17</v>
      </c>
      <c r="U7" s="190">
        <v>18</v>
      </c>
      <c r="V7" s="190">
        <v>19</v>
      </c>
      <c r="W7" s="188">
        <v>20</v>
      </c>
      <c r="X7" s="188">
        <v>21</v>
      </c>
      <c r="Y7" s="190">
        <v>22</v>
      </c>
      <c r="Z7" s="188">
        <v>23</v>
      </c>
      <c r="AA7" s="191">
        <v>24</v>
      </c>
      <c r="AB7" s="192">
        <f t="shared" ref="AB7:DZ7" si="1">AA7+1</f>
        <v>25</v>
      </c>
      <c r="AC7" s="192">
        <f t="shared" si="1"/>
        <v>26</v>
      </c>
      <c r="AD7" s="192">
        <f t="shared" si="1"/>
        <v>27</v>
      </c>
      <c r="AE7" s="192">
        <f t="shared" si="1"/>
        <v>28</v>
      </c>
      <c r="AF7" s="192">
        <f t="shared" si="1"/>
        <v>29</v>
      </c>
      <c r="AG7" s="192">
        <f t="shared" si="1"/>
        <v>30</v>
      </c>
      <c r="AH7" s="192">
        <f t="shared" si="1"/>
        <v>31</v>
      </c>
      <c r="AI7" s="192">
        <f t="shared" si="1"/>
        <v>32</v>
      </c>
      <c r="AJ7" s="192">
        <f t="shared" si="1"/>
        <v>33</v>
      </c>
      <c r="AK7" s="192">
        <f t="shared" si="1"/>
        <v>34</v>
      </c>
      <c r="AL7" s="192">
        <f t="shared" si="1"/>
        <v>35</v>
      </c>
      <c r="AM7" s="193">
        <f t="shared" si="1"/>
        <v>36</v>
      </c>
      <c r="AN7" s="192">
        <f t="shared" si="1"/>
        <v>37</v>
      </c>
      <c r="AO7" s="192">
        <f t="shared" si="1"/>
        <v>38</v>
      </c>
      <c r="AP7" s="192">
        <f t="shared" si="1"/>
        <v>39</v>
      </c>
      <c r="AQ7" s="192">
        <f t="shared" si="1"/>
        <v>40</v>
      </c>
      <c r="AR7" s="192">
        <f t="shared" si="1"/>
        <v>41</v>
      </c>
      <c r="AS7" s="192">
        <f t="shared" si="1"/>
        <v>42</v>
      </c>
      <c r="AT7" s="192">
        <f t="shared" si="1"/>
        <v>43</v>
      </c>
      <c r="AU7" s="192">
        <f t="shared" si="1"/>
        <v>44</v>
      </c>
      <c r="AV7" s="192">
        <f t="shared" si="1"/>
        <v>45</v>
      </c>
      <c r="AW7" s="192">
        <f t="shared" si="1"/>
        <v>46</v>
      </c>
      <c r="AX7" s="192">
        <f t="shared" si="1"/>
        <v>47</v>
      </c>
      <c r="AY7" s="193">
        <f t="shared" si="1"/>
        <v>48</v>
      </c>
      <c r="AZ7" s="192">
        <f t="shared" si="1"/>
        <v>49</v>
      </c>
      <c r="BA7" s="192">
        <f t="shared" si="1"/>
        <v>50</v>
      </c>
      <c r="BB7" s="192">
        <f t="shared" si="1"/>
        <v>51</v>
      </c>
      <c r="BC7" s="192">
        <f t="shared" si="1"/>
        <v>52</v>
      </c>
      <c r="BD7" s="192">
        <f t="shared" si="1"/>
        <v>53</v>
      </c>
      <c r="BE7" s="192">
        <f t="shared" si="1"/>
        <v>54</v>
      </c>
      <c r="BF7" s="192">
        <f t="shared" si="1"/>
        <v>55</v>
      </c>
      <c r="BG7" s="192">
        <f t="shared" si="1"/>
        <v>56</v>
      </c>
      <c r="BH7" s="192">
        <f t="shared" si="1"/>
        <v>57</v>
      </c>
      <c r="BI7" s="192">
        <f t="shared" si="1"/>
        <v>58</v>
      </c>
      <c r="BJ7" s="192">
        <f t="shared" si="1"/>
        <v>59</v>
      </c>
      <c r="BK7" s="193">
        <f t="shared" si="1"/>
        <v>60</v>
      </c>
      <c r="BL7" s="192">
        <f t="shared" si="1"/>
        <v>61</v>
      </c>
      <c r="BM7" s="192">
        <f t="shared" si="1"/>
        <v>62</v>
      </c>
      <c r="BN7" s="192">
        <f t="shared" si="1"/>
        <v>63</v>
      </c>
      <c r="BO7" s="192">
        <f t="shared" si="1"/>
        <v>64</v>
      </c>
      <c r="BP7" s="192">
        <f t="shared" si="1"/>
        <v>65</v>
      </c>
      <c r="BQ7" s="192">
        <f t="shared" si="1"/>
        <v>66</v>
      </c>
      <c r="BR7" s="192">
        <f t="shared" si="1"/>
        <v>67</v>
      </c>
      <c r="BS7" s="192">
        <f t="shared" si="1"/>
        <v>68</v>
      </c>
      <c r="BT7" s="192">
        <f t="shared" si="1"/>
        <v>69</v>
      </c>
      <c r="BU7" s="192">
        <f t="shared" si="1"/>
        <v>70</v>
      </c>
      <c r="BV7" s="192">
        <f t="shared" si="1"/>
        <v>71</v>
      </c>
      <c r="BW7" s="193">
        <f t="shared" si="1"/>
        <v>72</v>
      </c>
      <c r="BX7" s="192">
        <f t="shared" si="1"/>
        <v>73</v>
      </c>
      <c r="BY7" s="192">
        <f t="shared" si="1"/>
        <v>74</v>
      </c>
      <c r="BZ7" s="192">
        <f t="shared" si="1"/>
        <v>75</v>
      </c>
      <c r="CA7" s="192">
        <f t="shared" si="1"/>
        <v>76</v>
      </c>
      <c r="CB7" s="192">
        <f t="shared" si="1"/>
        <v>77</v>
      </c>
      <c r="CC7" s="192">
        <f t="shared" si="1"/>
        <v>78</v>
      </c>
      <c r="CD7" s="192">
        <f t="shared" si="1"/>
        <v>79</v>
      </c>
      <c r="CE7" s="192">
        <f t="shared" si="1"/>
        <v>80</v>
      </c>
      <c r="CF7" s="192">
        <f t="shared" si="1"/>
        <v>81</v>
      </c>
      <c r="CG7" s="192">
        <f t="shared" si="1"/>
        <v>82</v>
      </c>
      <c r="CH7" s="192">
        <f t="shared" si="1"/>
        <v>83</v>
      </c>
      <c r="CI7" s="193">
        <f t="shared" si="1"/>
        <v>84</v>
      </c>
      <c r="CJ7" s="192">
        <f t="shared" si="1"/>
        <v>85</v>
      </c>
      <c r="CK7" s="192">
        <f t="shared" si="1"/>
        <v>86</v>
      </c>
      <c r="CL7" s="192">
        <f t="shared" si="1"/>
        <v>87</v>
      </c>
      <c r="CM7" s="192">
        <f t="shared" si="1"/>
        <v>88</v>
      </c>
      <c r="CN7" s="192">
        <f t="shared" si="1"/>
        <v>89</v>
      </c>
      <c r="CO7" s="192">
        <f t="shared" si="1"/>
        <v>90</v>
      </c>
      <c r="CP7" s="192">
        <f t="shared" si="1"/>
        <v>91</v>
      </c>
      <c r="CQ7" s="192">
        <f t="shared" si="1"/>
        <v>92</v>
      </c>
      <c r="CR7" s="192">
        <f t="shared" si="1"/>
        <v>93</v>
      </c>
      <c r="CS7" s="192">
        <f t="shared" si="1"/>
        <v>94</v>
      </c>
      <c r="CT7" s="192">
        <f t="shared" si="1"/>
        <v>95</v>
      </c>
      <c r="CU7" s="193">
        <f t="shared" si="1"/>
        <v>96</v>
      </c>
      <c r="CV7" s="192">
        <f t="shared" si="1"/>
        <v>97</v>
      </c>
      <c r="CW7" s="192">
        <f t="shared" si="1"/>
        <v>98</v>
      </c>
      <c r="CX7" s="192">
        <f t="shared" si="1"/>
        <v>99</v>
      </c>
      <c r="CY7" s="192">
        <f t="shared" si="1"/>
        <v>100</v>
      </c>
      <c r="CZ7" s="192">
        <f t="shared" si="1"/>
        <v>101</v>
      </c>
      <c r="DA7" s="192">
        <f t="shared" si="1"/>
        <v>102</v>
      </c>
      <c r="DB7" s="192">
        <f t="shared" si="1"/>
        <v>103</v>
      </c>
      <c r="DC7" s="192">
        <f t="shared" si="1"/>
        <v>104</v>
      </c>
      <c r="DD7" s="192">
        <f t="shared" si="1"/>
        <v>105</v>
      </c>
      <c r="DE7" s="192">
        <f t="shared" si="1"/>
        <v>106</v>
      </c>
      <c r="DF7" s="192">
        <f t="shared" si="1"/>
        <v>107</v>
      </c>
      <c r="DG7" s="193">
        <f t="shared" si="1"/>
        <v>108</v>
      </c>
      <c r="DH7" s="192">
        <f t="shared" si="1"/>
        <v>109</v>
      </c>
      <c r="DI7" s="192">
        <f t="shared" si="1"/>
        <v>110</v>
      </c>
      <c r="DJ7" s="192">
        <f t="shared" si="1"/>
        <v>111</v>
      </c>
      <c r="DK7" s="192">
        <f t="shared" si="1"/>
        <v>112</v>
      </c>
      <c r="DL7" s="192">
        <f t="shared" si="1"/>
        <v>113</v>
      </c>
      <c r="DM7" s="192">
        <f t="shared" si="1"/>
        <v>114</v>
      </c>
      <c r="DN7" s="192">
        <f t="shared" si="1"/>
        <v>115</v>
      </c>
      <c r="DO7" s="192">
        <f t="shared" si="1"/>
        <v>116</v>
      </c>
      <c r="DP7" s="192">
        <f t="shared" si="1"/>
        <v>117</v>
      </c>
      <c r="DQ7" s="192">
        <f t="shared" si="1"/>
        <v>118</v>
      </c>
      <c r="DR7" s="192">
        <f t="shared" si="1"/>
        <v>119</v>
      </c>
      <c r="DS7" s="193">
        <f t="shared" si="1"/>
        <v>120</v>
      </c>
      <c r="DT7" s="192">
        <f t="shared" si="1"/>
        <v>121</v>
      </c>
      <c r="DU7" s="192">
        <f t="shared" si="1"/>
        <v>122</v>
      </c>
      <c r="DV7" s="192">
        <f t="shared" si="1"/>
        <v>123</v>
      </c>
      <c r="DW7" s="192">
        <f t="shared" si="1"/>
        <v>124</v>
      </c>
      <c r="DX7" s="192">
        <f t="shared" si="1"/>
        <v>125</v>
      </c>
      <c r="DY7" s="192">
        <f t="shared" si="1"/>
        <v>126</v>
      </c>
      <c r="DZ7" s="192">
        <f t="shared" si="1"/>
        <v>127</v>
      </c>
    </row>
    <row r="8" spans="1:130" x14ac:dyDescent="0.25">
      <c r="A8" s="194" t="s">
        <v>4</v>
      </c>
      <c r="B8" s="195" t="s">
        <v>500</v>
      </c>
      <c r="C8" s="196"/>
      <c r="D8" s="197">
        <v>0</v>
      </c>
      <c r="E8" s="197">
        <f t="shared" ref="E8:DZ8" si="2">D40</f>
        <v>687903333.33333337</v>
      </c>
      <c r="F8" s="197">
        <f t="shared" si="2"/>
        <v>895696666.66666675</v>
      </c>
      <c r="G8" s="197">
        <f t="shared" si="2"/>
        <v>1124340000</v>
      </c>
      <c r="H8" s="197">
        <f t="shared" si="2"/>
        <v>1323183333.3333333</v>
      </c>
      <c r="I8" s="197">
        <f t="shared" si="2"/>
        <v>1449326666.6666665</v>
      </c>
      <c r="J8" s="197">
        <f t="shared" si="2"/>
        <v>1516369999.9999998</v>
      </c>
      <c r="K8" s="197">
        <f t="shared" si="2"/>
        <v>1496647361.1111107</v>
      </c>
      <c r="L8" s="197">
        <f t="shared" si="2"/>
        <v>1411774722.2222216</v>
      </c>
      <c r="M8" s="197">
        <f t="shared" si="2"/>
        <v>1399552083.3333325</v>
      </c>
      <c r="N8" s="197">
        <f t="shared" si="2"/>
        <v>1332429444.4444435</v>
      </c>
      <c r="O8" s="198">
        <f t="shared" si="2"/>
        <v>1201556805.5555544</v>
      </c>
      <c r="P8" s="197">
        <f t="shared" si="2"/>
        <v>880604166.66666532</v>
      </c>
      <c r="Q8" s="197">
        <f t="shared" si="2"/>
        <v>726851527.77777648</v>
      </c>
      <c r="R8" s="197">
        <f t="shared" si="2"/>
        <v>637598888.88888764</v>
      </c>
      <c r="S8" s="197">
        <f t="shared" si="2"/>
        <v>633346249.99999881</v>
      </c>
      <c r="T8" s="197">
        <f t="shared" si="2"/>
        <v>697088611.11110997</v>
      </c>
      <c r="U8" s="197">
        <f t="shared" si="2"/>
        <v>788430972.22222114</v>
      </c>
      <c r="V8" s="197">
        <f t="shared" si="2"/>
        <v>819498333.3333323</v>
      </c>
      <c r="W8" s="197">
        <f t="shared" si="2"/>
        <v>890540694.44444346</v>
      </c>
      <c r="X8" s="197">
        <f t="shared" si="2"/>
        <v>943583055.55555463</v>
      </c>
      <c r="Y8" s="197">
        <f t="shared" si="2"/>
        <v>1001312916.6666658</v>
      </c>
      <c r="Z8" s="197">
        <f t="shared" si="2"/>
        <v>1049042777.7777768</v>
      </c>
      <c r="AA8" s="198">
        <f t="shared" si="2"/>
        <v>1106772638.8888879</v>
      </c>
      <c r="AB8" s="197">
        <f t="shared" si="2"/>
        <v>966212499.99999881</v>
      </c>
      <c r="AC8" s="197">
        <f t="shared" si="2"/>
        <v>1039671527.7777766</v>
      </c>
      <c r="AD8" s="197">
        <f t="shared" si="2"/>
        <v>1113130555.5555544</v>
      </c>
      <c r="AE8" s="197">
        <f t="shared" si="2"/>
        <v>1186589583.3333321</v>
      </c>
      <c r="AF8" s="197">
        <f t="shared" si="2"/>
        <v>1260048611.1111097</v>
      </c>
      <c r="AG8" s="197">
        <f t="shared" si="2"/>
        <v>1333507638.8888874</v>
      </c>
      <c r="AH8" s="197">
        <f t="shared" si="2"/>
        <v>1341966666.6666651</v>
      </c>
      <c r="AI8" s="197">
        <f t="shared" si="2"/>
        <v>1401775694.4444427</v>
      </c>
      <c r="AJ8" s="197">
        <f t="shared" si="2"/>
        <v>1461584722.2222204</v>
      </c>
      <c r="AK8" s="197">
        <f t="shared" si="2"/>
        <v>1521393749.9999981</v>
      </c>
      <c r="AL8" s="197">
        <f t="shared" si="2"/>
        <v>1581202777.7777758</v>
      </c>
      <c r="AM8" s="198">
        <f t="shared" si="2"/>
        <v>1641011805.5555534</v>
      </c>
      <c r="AN8" s="197">
        <f t="shared" si="2"/>
        <v>1635820833.3333311</v>
      </c>
      <c r="AO8" s="197">
        <f t="shared" si="2"/>
        <v>1695629861.1111088</v>
      </c>
      <c r="AP8" s="197">
        <f t="shared" si="2"/>
        <v>1755438888.8888865</v>
      </c>
      <c r="AQ8" s="197">
        <f t="shared" si="2"/>
        <v>1815247916.6666641</v>
      </c>
      <c r="AR8" s="197">
        <f t="shared" si="2"/>
        <v>1875056944.4444418</v>
      </c>
      <c r="AS8" s="197">
        <f t="shared" si="2"/>
        <v>1934865972.2222195</v>
      </c>
      <c r="AT8" s="197">
        <f t="shared" si="2"/>
        <v>1929674999.9999971</v>
      </c>
      <c r="AU8" s="197">
        <f t="shared" si="2"/>
        <v>1979625694.4444416</v>
      </c>
      <c r="AV8" s="197">
        <f t="shared" si="2"/>
        <v>2029576388.888886</v>
      </c>
      <c r="AW8" s="197">
        <f t="shared" si="2"/>
        <v>2079527083.3333304</v>
      </c>
      <c r="AX8" s="197">
        <f t="shared" si="2"/>
        <v>2129477777.7777748</v>
      </c>
      <c r="AY8" s="198">
        <f t="shared" si="2"/>
        <v>2179428472.2222195</v>
      </c>
      <c r="AZ8" s="197">
        <f t="shared" si="2"/>
        <v>2164379166.6666641</v>
      </c>
      <c r="BA8" s="197">
        <f t="shared" si="2"/>
        <v>2214329861.1111088</v>
      </c>
      <c r="BB8" s="197">
        <f t="shared" si="2"/>
        <v>2264280555.5555534</v>
      </c>
      <c r="BC8" s="197">
        <f t="shared" si="2"/>
        <v>2314231249.9999981</v>
      </c>
      <c r="BD8" s="197">
        <f t="shared" si="2"/>
        <v>2364181944.4444427</v>
      </c>
      <c r="BE8" s="197">
        <f t="shared" si="2"/>
        <v>2414132638.8888874</v>
      </c>
      <c r="BF8" s="197">
        <f t="shared" si="2"/>
        <v>2464083333.3333321</v>
      </c>
      <c r="BG8" s="197">
        <f t="shared" si="2"/>
        <v>2441071527.7777767</v>
      </c>
      <c r="BH8" s="197">
        <f t="shared" si="2"/>
        <v>2483059722.2222214</v>
      </c>
      <c r="BI8" s="197">
        <f t="shared" si="2"/>
        <v>2525047916.666666</v>
      </c>
      <c r="BJ8" s="197">
        <f t="shared" si="2"/>
        <v>2567036111.1111107</v>
      </c>
      <c r="BK8" s="198">
        <f t="shared" si="2"/>
        <v>2609024305.5555553</v>
      </c>
      <c r="BL8" s="197">
        <f t="shared" si="2"/>
        <v>2651012500</v>
      </c>
      <c r="BM8" s="197">
        <f t="shared" si="2"/>
        <v>2693000694.4444447</v>
      </c>
      <c r="BN8" s="197">
        <f t="shared" si="2"/>
        <v>2669988888.8888893</v>
      </c>
      <c r="BO8" s="197">
        <f t="shared" si="2"/>
        <v>2711977083.333334</v>
      </c>
      <c r="BP8" s="197">
        <f t="shared" si="2"/>
        <v>2753965277.7777786</v>
      </c>
      <c r="BQ8" s="197">
        <f t="shared" si="2"/>
        <v>2795953472.2222233</v>
      </c>
      <c r="BR8" s="197">
        <f t="shared" si="2"/>
        <v>2837941666.6666679</v>
      </c>
      <c r="BS8" s="197">
        <f t="shared" si="2"/>
        <v>2873104861.1111126</v>
      </c>
      <c r="BT8" s="197">
        <f t="shared" si="2"/>
        <v>2908268055.5555573</v>
      </c>
      <c r="BU8" s="197">
        <f t="shared" si="2"/>
        <v>2878431250.0000019</v>
      </c>
      <c r="BV8" s="197">
        <f t="shared" si="2"/>
        <v>2913594444.4444466</v>
      </c>
      <c r="BW8" s="198">
        <f t="shared" si="2"/>
        <v>2948757638.8888912</v>
      </c>
      <c r="BX8" s="197">
        <f t="shared" si="2"/>
        <v>2983920833.3333359</v>
      </c>
      <c r="BY8" s="197">
        <f t="shared" si="2"/>
        <v>3019084027.7777805</v>
      </c>
      <c r="BZ8" s="197">
        <f t="shared" si="2"/>
        <v>3054247222.2222252</v>
      </c>
      <c r="CA8" s="197">
        <f t="shared" si="2"/>
        <v>3089410416.6666698</v>
      </c>
      <c r="CB8" s="197">
        <f t="shared" si="2"/>
        <v>3059573611.1111145</v>
      </c>
      <c r="CC8" s="197">
        <f t="shared" si="2"/>
        <v>3094736805.5555592</v>
      </c>
      <c r="CD8" s="197">
        <f t="shared" si="2"/>
        <v>3129900000.0000038</v>
      </c>
      <c r="CE8" s="197">
        <f t="shared" si="2"/>
        <v>3158996527.7777815</v>
      </c>
      <c r="CF8" s="197">
        <f t="shared" si="2"/>
        <v>3188093055.5555592</v>
      </c>
      <c r="CG8" s="197">
        <f t="shared" si="2"/>
        <v>3217189583.3333368</v>
      </c>
      <c r="CH8" s="197">
        <f t="shared" si="2"/>
        <v>3246286111.1111145</v>
      </c>
      <c r="CI8" s="198">
        <f t="shared" si="2"/>
        <v>3210382638.8888922</v>
      </c>
      <c r="CJ8" s="197">
        <f t="shared" si="2"/>
        <v>3239479166.6666698</v>
      </c>
      <c r="CK8" s="197">
        <f t="shared" si="2"/>
        <v>3268575694.4444475</v>
      </c>
      <c r="CL8" s="197">
        <f t="shared" si="2"/>
        <v>3297672222.2222252</v>
      </c>
      <c r="CM8" s="197">
        <f t="shared" si="2"/>
        <v>3326768750.0000029</v>
      </c>
      <c r="CN8" s="197">
        <f t="shared" si="2"/>
        <v>3355865277.7777805</v>
      </c>
      <c r="CO8" s="197">
        <f t="shared" si="2"/>
        <v>3384961805.5555582</v>
      </c>
      <c r="CP8" s="197">
        <f t="shared" si="2"/>
        <v>3349058333.3333359</v>
      </c>
      <c r="CQ8" s="197">
        <f t="shared" si="2"/>
        <v>3372629861.1111135</v>
      </c>
      <c r="CR8" s="197">
        <f t="shared" si="2"/>
        <v>3396201388.8888912</v>
      </c>
      <c r="CS8" s="197">
        <f t="shared" si="2"/>
        <v>3419772916.6666689</v>
      </c>
      <c r="CT8" s="197">
        <f t="shared" si="2"/>
        <v>3443344444.4444466</v>
      </c>
      <c r="CU8" s="198">
        <f t="shared" si="2"/>
        <v>3401915972.2222242</v>
      </c>
      <c r="CV8" s="197">
        <f t="shared" si="2"/>
        <v>3425487500.0000019</v>
      </c>
      <c r="CW8" s="197">
        <f t="shared" si="2"/>
        <v>3449059027.7777796</v>
      </c>
      <c r="CX8" s="197">
        <f t="shared" si="2"/>
        <v>3472630555.5555573</v>
      </c>
      <c r="CY8" s="197">
        <f t="shared" si="2"/>
        <v>3496202083.3333349</v>
      </c>
      <c r="CZ8" s="197">
        <f t="shared" si="2"/>
        <v>3519773611.1111126</v>
      </c>
      <c r="DA8" s="197">
        <f t="shared" si="2"/>
        <v>3543345138.8888903</v>
      </c>
      <c r="DB8" s="197">
        <f t="shared" si="2"/>
        <v>3501916666.6666679</v>
      </c>
      <c r="DC8" s="197">
        <f t="shared" si="2"/>
        <v>3520369444.4444456</v>
      </c>
      <c r="DD8" s="197">
        <f t="shared" si="2"/>
        <v>3538822222.2222233</v>
      </c>
      <c r="DE8" s="197">
        <f t="shared" si="2"/>
        <v>3557275000.000001</v>
      </c>
      <c r="DF8" s="197">
        <f t="shared" si="2"/>
        <v>3575727777.7777786</v>
      </c>
      <c r="DG8" s="198">
        <f t="shared" si="2"/>
        <v>3529180555.5555563</v>
      </c>
      <c r="DH8" s="197">
        <f t="shared" si="2"/>
        <v>3547633333.333334</v>
      </c>
      <c r="DI8" s="197">
        <f t="shared" si="2"/>
        <v>3566086111.1111116</v>
      </c>
      <c r="DJ8" s="197">
        <f t="shared" si="2"/>
        <v>3584538888.8888893</v>
      </c>
      <c r="DK8" s="197">
        <f t="shared" si="2"/>
        <v>3602991666.666667</v>
      </c>
      <c r="DL8" s="197">
        <f t="shared" si="2"/>
        <v>3621444444.4444447</v>
      </c>
      <c r="DM8" s="197">
        <f t="shared" si="2"/>
        <v>3639897222.2222223</v>
      </c>
      <c r="DN8" s="197">
        <f t="shared" si="2"/>
        <v>3593350000</v>
      </c>
      <c r="DO8" s="197">
        <f t="shared" si="2"/>
        <v>3607000000</v>
      </c>
      <c r="DP8" s="197">
        <f t="shared" si="2"/>
        <v>3620650000</v>
      </c>
      <c r="DQ8" s="197">
        <f t="shared" si="2"/>
        <v>3634300000</v>
      </c>
      <c r="DR8" s="197">
        <f t="shared" si="2"/>
        <v>3647950000</v>
      </c>
      <c r="DS8" s="198">
        <f t="shared" si="2"/>
        <v>3596600000</v>
      </c>
      <c r="DT8" s="197">
        <f t="shared" si="2"/>
        <v>3610250000</v>
      </c>
      <c r="DU8" s="197">
        <f t="shared" si="2"/>
        <v>3623900000</v>
      </c>
      <c r="DV8" s="197">
        <f t="shared" si="2"/>
        <v>3637550000</v>
      </c>
      <c r="DW8" s="197">
        <f t="shared" si="2"/>
        <v>3651200000</v>
      </c>
      <c r="DX8" s="197">
        <f t="shared" si="2"/>
        <v>3664850000</v>
      </c>
      <c r="DY8" s="197">
        <f t="shared" si="2"/>
        <v>3678500000</v>
      </c>
      <c r="DZ8" s="197">
        <f t="shared" si="2"/>
        <v>3627150000</v>
      </c>
    </row>
    <row r="9" spans="1:130" x14ac:dyDescent="0.25">
      <c r="A9" s="199"/>
      <c r="B9" s="200"/>
      <c r="C9" s="201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P9" s="202"/>
      <c r="Q9" s="202"/>
      <c r="R9" s="202"/>
      <c r="S9" s="202"/>
      <c r="T9" s="204"/>
      <c r="U9" s="204"/>
      <c r="V9" s="204"/>
      <c r="W9" s="205"/>
      <c r="X9" s="205"/>
      <c r="Y9" s="204"/>
      <c r="Z9" s="205"/>
      <c r="AA9" s="206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6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6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6"/>
      <c r="BL9" s="204"/>
      <c r="BM9" s="204"/>
      <c r="BN9" s="204"/>
      <c r="BO9" s="204"/>
      <c r="BP9" s="204"/>
      <c r="BQ9" s="204"/>
      <c r="BR9" s="204"/>
      <c r="BS9" s="204"/>
      <c r="BT9" s="204"/>
      <c r="BU9" s="204"/>
      <c r="BV9" s="204"/>
      <c r="BW9" s="206"/>
      <c r="BX9" s="204"/>
      <c r="BY9" s="204"/>
      <c r="BZ9" s="204"/>
      <c r="CA9" s="204"/>
      <c r="CB9" s="204"/>
      <c r="CC9" s="204"/>
      <c r="CD9" s="204"/>
      <c r="CE9" s="204"/>
      <c r="CF9" s="204"/>
      <c r="CG9" s="204"/>
      <c r="CH9" s="204"/>
      <c r="CI9" s="206"/>
      <c r="CJ9" s="204"/>
      <c r="CK9" s="204"/>
      <c r="CL9" s="204"/>
      <c r="CM9" s="204"/>
      <c r="CN9" s="204"/>
      <c r="CO9" s="204"/>
      <c r="CP9" s="204"/>
      <c r="CQ9" s="204"/>
      <c r="CR9" s="204"/>
      <c r="CS9" s="204"/>
      <c r="CT9" s="204"/>
      <c r="CU9" s="206"/>
      <c r="CV9" s="204"/>
      <c r="CW9" s="204"/>
      <c r="CX9" s="204"/>
      <c r="CY9" s="204"/>
      <c r="CZ9" s="204"/>
      <c r="DA9" s="204"/>
      <c r="DB9" s="204"/>
      <c r="DC9" s="204"/>
      <c r="DD9" s="204"/>
      <c r="DE9" s="204"/>
      <c r="DF9" s="204"/>
      <c r="DG9" s="206"/>
      <c r="DH9" s="204"/>
      <c r="DI9" s="204"/>
      <c r="DJ9" s="204"/>
      <c r="DK9" s="204"/>
      <c r="DL9" s="204"/>
      <c r="DM9" s="204"/>
      <c r="DN9" s="204"/>
      <c r="DO9" s="204"/>
      <c r="DP9" s="204"/>
      <c r="DQ9" s="204"/>
      <c r="DR9" s="204"/>
      <c r="DS9" s="206"/>
      <c r="DT9" s="204"/>
      <c r="DU9" s="204"/>
      <c r="DV9" s="204"/>
      <c r="DW9" s="204"/>
      <c r="DX9" s="204"/>
      <c r="DY9" s="204"/>
      <c r="DZ9" s="204"/>
    </row>
    <row r="10" spans="1:130" x14ac:dyDescent="0.25">
      <c r="A10" s="194" t="s">
        <v>5</v>
      </c>
      <c r="B10" s="195" t="s">
        <v>501</v>
      </c>
      <c r="C10" s="207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9"/>
      <c r="P10" s="208"/>
      <c r="Q10" s="208"/>
      <c r="R10" s="208"/>
      <c r="S10" s="208"/>
      <c r="T10" s="210"/>
      <c r="U10" s="210"/>
      <c r="V10" s="210"/>
      <c r="W10" s="211"/>
      <c r="X10" s="211"/>
      <c r="Y10" s="210"/>
      <c r="Z10" s="211"/>
      <c r="AA10" s="212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2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2"/>
      <c r="AZ10" s="210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2"/>
      <c r="BL10" s="210"/>
      <c r="BM10" s="210"/>
      <c r="BN10" s="210"/>
      <c r="BO10" s="210"/>
      <c r="BP10" s="210"/>
      <c r="BQ10" s="210"/>
      <c r="BR10" s="210"/>
      <c r="BS10" s="210"/>
      <c r="BT10" s="210"/>
      <c r="BU10" s="210"/>
      <c r="BV10" s="210"/>
      <c r="BW10" s="212"/>
      <c r="BX10" s="210"/>
      <c r="BY10" s="210"/>
      <c r="BZ10" s="210"/>
      <c r="CA10" s="210"/>
      <c r="CB10" s="210"/>
      <c r="CC10" s="210"/>
      <c r="CD10" s="210"/>
      <c r="CE10" s="210"/>
      <c r="CF10" s="210"/>
      <c r="CG10" s="210"/>
      <c r="CH10" s="210"/>
      <c r="CI10" s="212"/>
      <c r="CJ10" s="210"/>
      <c r="CK10" s="210"/>
      <c r="CL10" s="210"/>
      <c r="CM10" s="210"/>
      <c r="CN10" s="210"/>
      <c r="CO10" s="210"/>
      <c r="CP10" s="210"/>
      <c r="CQ10" s="210"/>
      <c r="CR10" s="210"/>
      <c r="CS10" s="210"/>
      <c r="CT10" s="210"/>
      <c r="CU10" s="212"/>
      <c r="CV10" s="210"/>
      <c r="CW10" s="210"/>
      <c r="CX10" s="210"/>
      <c r="CY10" s="210"/>
      <c r="CZ10" s="210"/>
      <c r="DA10" s="210"/>
      <c r="DB10" s="210"/>
      <c r="DC10" s="210"/>
      <c r="DD10" s="210"/>
      <c r="DE10" s="210"/>
      <c r="DF10" s="210"/>
      <c r="DG10" s="212"/>
      <c r="DH10" s="210"/>
      <c r="DI10" s="210"/>
      <c r="DJ10" s="210"/>
      <c r="DK10" s="210"/>
      <c r="DL10" s="210"/>
      <c r="DM10" s="210"/>
      <c r="DN10" s="210"/>
      <c r="DO10" s="210"/>
      <c r="DP10" s="210"/>
      <c r="DQ10" s="210"/>
      <c r="DR10" s="210"/>
      <c r="DS10" s="212"/>
      <c r="DT10" s="210"/>
      <c r="DU10" s="210"/>
      <c r="DV10" s="210"/>
      <c r="DW10" s="210"/>
      <c r="DX10" s="210"/>
      <c r="DY10" s="210"/>
      <c r="DZ10" s="210"/>
    </row>
    <row r="11" spans="1:130" x14ac:dyDescent="0.25">
      <c r="A11" s="213"/>
      <c r="B11" s="214" t="s">
        <v>502</v>
      </c>
      <c r="C11" s="215">
        <f t="shared" ref="C11:C12" si="3">SUM(D11:AY11)</f>
        <v>100100000</v>
      </c>
      <c r="D11" s="208">
        <v>100100000</v>
      </c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9"/>
      <c r="P11" s="208"/>
      <c r="Q11" s="208"/>
      <c r="R11" s="208"/>
      <c r="S11" s="208"/>
      <c r="T11" s="208"/>
      <c r="U11" s="208"/>
      <c r="V11" s="208"/>
      <c r="W11" s="211"/>
      <c r="X11" s="211"/>
      <c r="Y11" s="210"/>
      <c r="Z11" s="211"/>
      <c r="AA11" s="212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2"/>
      <c r="AN11" s="210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2"/>
      <c r="AZ11" s="210"/>
      <c r="BA11" s="21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2"/>
      <c r="BL11" s="210"/>
      <c r="BM11" s="210"/>
      <c r="BN11" s="210"/>
      <c r="BO11" s="210"/>
      <c r="BP11" s="210"/>
      <c r="BQ11" s="210"/>
      <c r="BR11" s="210"/>
      <c r="BS11" s="210"/>
      <c r="BT11" s="210"/>
      <c r="BU11" s="210"/>
      <c r="BV11" s="210"/>
      <c r="BW11" s="212"/>
      <c r="BX11" s="210"/>
      <c r="BY11" s="210"/>
      <c r="BZ11" s="210"/>
      <c r="CA11" s="210"/>
      <c r="CB11" s="210"/>
      <c r="CC11" s="210"/>
      <c r="CD11" s="210"/>
      <c r="CE11" s="210"/>
      <c r="CF11" s="210"/>
      <c r="CG11" s="210"/>
      <c r="CH11" s="210"/>
      <c r="CI11" s="212"/>
      <c r="CJ11" s="210"/>
      <c r="CK11" s="210"/>
      <c r="CL11" s="210"/>
      <c r="CM11" s="210"/>
      <c r="CN11" s="210"/>
      <c r="CO11" s="210"/>
      <c r="CP11" s="210"/>
      <c r="CQ11" s="210"/>
      <c r="CR11" s="210"/>
      <c r="CS11" s="210"/>
      <c r="CT11" s="210"/>
      <c r="CU11" s="212"/>
      <c r="CV11" s="210"/>
      <c r="CW11" s="210"/>
      <c r="CX11" s="210"/>
      <c r="CY11" s="210"/>
      <c r="CZ11" s="210"/>
      <c r="DA11" s="210"/>
      <c r="DB11" s="210"/>
      <c r="DC11" s="210"/>
      <c r="DD11" s="210"/>
      <c r="DE11" s="210"/>
      <c r="DF11" s="210"/>
      <c r="DG11" s="212"/>
      <c r="DH11" s="210"/>
      <c r="DI11" s="210"/>
      <c r="DJ11" s="210"/>
      <c r="DK11" s="210"/>
      <c r="DL11" s="210"/>
      <c r="DM11" s="210"/>
      <c r="DN11" s="210"/>
      <c r="DO11" s="210"/>
      <c r="DP11" s="210"/>
      <c r="DQ11" s="210"/>
      <c r="DR11" s="210"/>
      <c r="DS11" s="212"/>
      <c r="DT11" s="210"/>
      <c r="DU11" s="210"/>
      <c r="DV11" s="210"/>
      <c r="DW11" s="210"/>
      <c r="DX11" s="210"/>
      <c r="DY11" s="210"/>
      <c r="DZ11" s="210"/>
    </row>
    <row r="12" spans="1:130" x14ac:dyDescent="0.25">
      <c r="A12" s="213"/>
      <c r="B12" s="214" t="s">
        <v>503</v>
      </c>
      <c r="C12" s="215">
        <f t="shared" si="3"/>
        <v>1794000000</v>
      </c>
      <c r="D12" s="216">
        <f>'1. Penerimaan'!I38</f>
        <v>624000000</v>
      </c>
      <c r="E12" s="216">
        <f>'1. Penerimaan'!J38</f>
        <v>234000000</v>
      </c>
      <c r="F12" s="216">
        <f>'1. Penerimaan'!K38</f>
        <v>234000000</v>
      </c>
      <c r="G12" s="216">
        <f>'1. Penerimaan'!L38</f>
        <v>234000000</v>
      </c>
      <c r="H12" s="216">
        <f>'1. Penerimaan'!M38</f>
        <v>234000000</v>
      </c>
      <c r="I12" s="216">
        <f>'1. Penerimaan'!N38</f>
        <v>234000000</v>
      </c>
      <c r="J12" s="216">
        <f>'1. Penerimaan'!O38</f>
        <v>0</v>
      </c>
      <c r="K12" s="216">
        <f>'1. Penerimaan'!P38</f>
        <v>0</v>
      </c>
      <c r="L12" s="216">
        <f>'1. Penerimaan'!Q38</f>
        <v>0</v>
      </c>
      <c r="M12" s="216">
        <f>'1. Penerimaan'!R38</f>
        <v>0</v>
      </c>
      <c r="N12" s="216">
        <f>'1. Penerimaan'!S38</f>
        <v>0</v>
      </c>
      <c r="O12" s="217">
        <f>'1. Penerimaan'!T38</f>
        <v>0</v>
      </c>
      <c r="P12" s="216">
        <f>'1. Penerimaan'!U38</f>
        <v>0</v>
      </c>
      <c r="Q12" s="216">
        <f>'1. Penerimaan'!V38</f>
        <v>0</v>
      </c>
      <c r="R12" s="216">
        <f>'1. Penerimaan'!W38</f>
        <v>0</v>
      </c>
      <c r="S12" s="216">
        <f>'1. Penerimaan'!X38</f>
        <v>0</v>
      </c>
      <c r="T12" s="216">
        <f>'1. Penerimaan'!Y38</f>
        <v>0</v>
      </c>
      <c r="U12" s="216">
        <f>'1. Penerimaan'!Z38</f>
        <v>0</v>
      </c>
      <c r="V12" s="216">
        <f>'1. Penerimaan'!AA38</f>
        <v>0</v>
      </c>
      <c r="W12" s="216">
        <f>'1. Penerimaan'!AB38</f>
        <v>0</v>
      </c>
      <c r="X12" s="216">
        <f>'1. Penerimaan'!AC38</f>
        <v>0</v>
      </c>
      <c r="Y12" s="216">
        <f>'1. Penerimaan'!AD38</f>
        <v>0</v>
      </c>
      <c r="Z12" s="216">
        <f>'1. Penerimaan'!AE38</f>
        <v>0</v>
      </c>
      <c r="AA12" s="217">
        <f>'1. Penerimaan'!AF38</f>
        <v>0</v>
      </c>
      <c r="AB12" s="216">
        <f>'1. Penerimaan'!AG38</f>
        <v>0</v>
      </c>
      <c r="AC12" s="216">
        <f>'1. Penerimaan'!AH38</f>
        <v>0</v>
      </c>
      <c r="AD12" s="216">
        <f>'1. Penerimaan'!AI38</f>
        <v>0</v>
      </c>
      <c r="AE12" s="216">
        <f>'1. Penerimaan'!AJ38</f>
        <v>0</v>
      </c>
      <c r="AF12" s="216">
        <f>'1. Penerimaan'!AK38</f>
        <v>0</v>
      </c>
      <c r="AG12" s="216">
        <f>'1. Penerimaan'!AL38</f>
        <v>0</v>
      </c>
      <c r="AH12" s="216">
        <f>'1. Penerimaan'!AM38</f>
        <v>0</v>
      </c>
      <c r="AI12" s="216">
        <f>'1. Penerimaan'!AN38</f>
        <v>0</v>
      </c>
      <c r="AJ12" s="216">
        <f>'1. Penerimaan'!AO38</f>
        <v>0</v>
      </c>
      <c r="AK12" s="216">
        <f>'1. Penerimaan'!AP38</f>
        <v>0</v>
      </c>
      <c r="AL12" s="216">
        <f>'1. Penerimaan'!AQ38</f>
        <v>0</v>
      </c>
      <c r="AM12" s="217">
        <f>'1. Penerimaan'!AR38</f>
        <v>0</v>
      </c>
      <c r="AN12" s="216">
        <f>'1. Penerimaan'!AS38</f>
        <v>0</v>
      </c>
      <c r="AO12" s="216">
        <f>'1. Penerimaan'!AT38</f>
        <v>0</v>
      </c>
      <c r="AP12" s="216">
        <f>'1. Penerimaan'!AU38</f>
        <v>0</v>
      </c>
      <c r="AQ12" s="216">
        <f>'1. Penerimaan'!AV38</f>
        <v>0</v>
      </c>
      <c r="AR12" s="216">
        <f>'1. Penerimaan'!AW38</f>
        <v>0</v>
      </c>
      <c r="AS12" s="216">
        <f>'1. Penerimaan'!AX38</f>
        <v>0</v>
      </c>
      <c r="AT12" s="216">
        <f>'1. Penerimaan'!AY38</f>
        <v>0</v>
      </c>
      <c r="AU12" s="216">
        <f>'1. Penerimaan'!AZ38</f>
        <v>0</v>
      </c>
      <c r="AV12" s="216">
        <f>'1. Penerimaan'!BA38</f>
        <v>0</v>
      </c>
      <c r="AW12" s="216">
        <f>'1. Penerimaan'!BB38</f>
        <v>0</v>
      </c>
      <c r="AX12" s="216">
        <f>'1. Penerimaan'!BC38</f>
        <v>0</v>
      </c>
      <c r="AY12" s="217">
        <f>'1. Penerimaan'!BD38</f>
        <v>0</v>
      </c>
      <c r="AZ12" s="216">
        <f>'1. Penerimaan'!BE38</f>
        <v>0</v>
      </c>
      <c r="BA12" s="216">
        <f>'1. Penerimaan'!BF38</f>
        <v>0</v>
      </c>
      <c r="BB12" s="216">
        <f>'1. Penerimaan'!BG38</f>
        <v>0</v>
      </c>
      <c r="BC12" s="216">
        <f>'1. Penerimaan'!BH38</f>
        <v>0</v>
      </c>
      <c r="BD12" s="216">
        <f>'1. Penerimaan'!BI38</f>
        <v>0</v>
      </c>
      <c r="BE12" s="216">
        <f>'1. Penerimaan'!BJ38</f>
        <v>0</v>
      </c>
      <c r="BF12" s="216">
        <f>'1. Penerimaan'!BK38</f>
        <v>0</v>
      </c>
      <c r="BG12" s="216">
        <f>'1. Penerimaan'!BL38</f>
        <v>0</v>
      </c>
      <c r="BH12" s="216">
        <f>'1. Penerimaan'!BM38</f>
        <v>0</v>
      </c>
      <c r="BI12" s="216">
        <f>'1. Penerimaan'!BN38</f>
        <v>0</v>
      </c>
      <c r="BJ12" s="216">
        <f>'1. Penerimaan'!BO38</f>
        <v>0</v>
      </c>
      <c r="BK12" s="217">
        <f>'1. Penerimaan'!BP38</f>
        <v>0</v>
      </c>
      <c r="BL12" s="216">
        <f>'1. Penerimaan'!BQ38</f>
        <v>0</v>
      </c>
      <c r="BM12" s="216">
        <f>'1. Penerimaan'!BR38</f>
        <v>0</v>
      </c>
      <c r="BN12" s="216">
        <f>'1. Penerimaan'!BS38</f>
        <v>0</v>
      </c>
      <c r="BO12" s="216">
        <f>'1. Penerimaan'!BT38</f>
        <v>0</v>
      </c>
      <c r="BP12" s="216">
        <f>'1. Penerimaan'!BU38</f>
        <v>0</v>
      </c>
      <c r="BQ12" s="216">
        <f>'1. Penerimaan'!BV38</f>
        <v>0</v>
      </c>
      <c r="BR12" s="216">
        <f>'1. Penerimaan'!BW38</f>
        <v>0</v>
      </c>
      <c r="BS12" s="216">
        <f>'1. Penerimaan'!BX38</f>
        <v>0</v>
      </c>
      <c r="BT12" s="216">
        <f>'1. Penerimaan'!BY38</f>
        <v>0</v>
      </c>
      <c r="BU12" s="216">
        <f>'1. Penerimaan'!BZ38</f>
        <v>0</v>
      </c>
      <c r="BV12" s="216">
        <f>'1. Penerimaan'!CA38</f>
        <v>0</v>
      </c>
      <c r="BW12" s="217">
        <f>'1. Penerimaan'!CB38</f>
        <v>0</v>
      </c>
      <c r="BX12" s="216">
        <f>'1. Penerimaan'!CC38</f>
        <v>0</v>
      </c>
      <c r="BY12" s="216">
        <f>'1. Penerimaan'!CD38</f>
        <v>0</v>
      </c>
      <c r="BZ12" s="216">
        <f>'1. Penerimaan'!CE38</f>
        <v>0</v>
      </c>
      <c r="CA12" s="216">
        <f>'1. Penerimaan'!CF38</f>
        <v>0</v>
      </c>
      <c r="CB12" s="216">
        <f>'1. Penerimaan'!CG38</f>
        <v>0</v>
      </c>
      <c r="CC12" s="216">
        <f>'1. Penerimaan'!CH38</f>
        <v>0</v>
      </c>
      <c r="CD12" s="216">
        <f>'1. Penerimaan'!CI38</f>
        <v>0</v>
      </c>
      <c r="CE12" s="216">
        <f>'1. Penerimaan'!CJ38</f>
        <v>0</v>
      </c>
      <c r="CF12" s="216">
        <f>'1. Penerimaan'!CK38</f>
        <v>0</v>
      </c>
      <c r="CG12" s="216">
        <f>'1. Penerimaan'!CL38</f>
        <v>0</v>
      </c>
      <c r="CH12" s="216">
        <f>'1. Penerimaan'!CM38</f>
        <v>0</v>
      </c>
      <c r="CI12" s="217">
        <f>'1. Penerimaan'!CN38</f>
        <v>0</v>
      </c>
      <c r="CJ12" s="216">
        <f>'1. Penerimaan'!CO38</f>
        <v>0</v>
      </c>
      <c r="CK12" s="216">
        <f>'1. Penerimaan'!CP38</f>
        <v>0</v>
      </c>
      <c r="CL12" s="216">
        <f>'1. Penerimaan'!CQ38</f>
        <v>0</v>
      </c>
      <c r="CM12" s="216">
        <f>'1. Penerimaan'!CR38</f>
        <v>0</v>
      </c>
      <c r="CN12" s="216">
        <f>'1. Penerimaan'!CS38</f>
        <v>0</v>
      </c>
      <c r="CO12" s="216">
        <f>'1. Penerimaan'!CT38</f>
        <v>0</v>
      </c>
      <c r="CP12" s="216">
        <f>'1. Penerimaan'!CU38</f>
        <v>0</v>
      </c>
      <c r="CQ12" s="216">
        <f>'1. Penerimaan'!CV38</f>
        <v>0</v>
      </c>
      <c r="CR12" s="216">
        <f>'1. Penerimaan'!CW38</f>
        <v>0</v>
      </c>
      <c r="CS12" s="216">
        <f>'1. Penerimaan'!CX38</f>
        <v>0</v>
      </c>
      <c r="CT12" s="216">
        <f>'1. Penerimaan'!CY38</f>
        <v>0</v>
      </c>
      <c r="CU12" s="217">
        <f>'1. Penerimaan'!CZ38</f>
        <v>0</v>
      </c>
      <c r="CV12" s="216">
        <f>'1. Penerimaan'!DA38</f>
        <v>0</v>
      </c>
      <c r="CW12" s="216">
        <f>'1. Penerimaan'!DB38</f>
        <v>0</v>
      </c>
      <c r="CX12" s="216">
        <f>'1. Penerimaan'!DC38</f>
        <v>0</v>
      </c>
      <c r="CY12" s="216">
        <f>'1. Penerimaan'!DD38</f>
        <v>0</v>
      </c>
      <c r="CZ12" s="216">
        <f>'1. Penerimaan'!DE38</f>
        <v>0</v>
      </c>
      <c r="DA12" s="216">
        <f>'1. Penerimaan'!DF38</f>
        <v>0</v>
      </c>
      <c r="DB12" s="216">
        <f>'1. Penerimaan'!DG38</f>
        <v>0</v>
      </c>
      <c r="DC12" s="216">
        <f>'1. Penerimaan'!DH38</f>
        <v>0</v>
      </c>
      <c r="DD12" s="216">
        <f>'1. Penerimaan'!DI38</f>
        <v>0</v>
      </c>
      <c r="DE12" s="216">
        <f>'1. Penerimaan'!DJ38</f>
        <v>0</v>
      </c>
      <c r="DF12" s="216">
        <f>'1. Penerimaan'!DK38</f>
        <v>0</v>
      </c>
      <c r="DG12" s="217">
        <f>'1. Penerimaan'!DL38</f>
        <v>0</v>
      </c>
      <c r="DH12" s="216">
        <f>'1. Penerimaan'!DM38</f>
        <v>0</v>
      </c>
      <c r="DI12" s="216">
        <f>'1. Penerimaan'!DN38</f>
        <v>0</v>
      </c>
      <c r="DJ12" s="216">
        <f>'1. Penerimaan'!DO38</f>
        <v>0</v>
      </c>
      <c r="DK12" s="216">
        <f>'1. Penerimaan'!DP38</f>
        <v>0</v>
      </c>
      <c r="DL12" s="216">
        <f>'1. Penerimaan'!DQ38</f>
        <v>0</v>
      </c>
      <c r="DM12" s="216">
        <f>'1. Penerimaan'!DR38</f>
        <v>0</v>
      </c>
      <c r="DN12" s="216">
        <f>'1. Penerimaan'!DS38</f>
        <v>0</v>
      </c>
      <c r="DO12" s="216">
        <f>'1. Penerimaan'!DT38</f>
        <v>0</v>
      </c>
      <c r="DP12" s="216">
        <f>'1. Penerimaan'!DU38</f>
        <v>0</v>
      </c>
      <c r="DQ12" s="216">
        <f>'1. Penerimaan'!DV38</f>
        <v>0</v>
      </c>
      <c r="DR12" s="216">
        <f>'1. Penerimaan'!DW38</f>
        <v>0</v>
      </c>
      <c r="DS12" s="217">
        <f>'1. Penerimaan'!DX38</f>
        <v>0</v>
      </c>
      <c r="DT12" s="216">
        <f>'1. Penerimaan'!DY38</f>
        <v>0</v>
      </c>
      <c r="DU12" s="216">
        <f>'1. Penerimaan'!DZ38</f>
        <v>0</v>
      </c>
      <c r="DV12" s="216">
        <f>'1. Penerimaan'!EA38</f>
        <v>0</v>
      </c>
      <c r="DW12" s="216">
        <f>'1. Penerimaan'!EB38</f>
        <v>0</v>
      </c>
      <c r="DX12" s="216">
        <f>'1. Penerimaan'!EC38</f>
        <v>0</v>
      </c>
      <c r="DY12" s="216">
        <f>'1. Penerimaan'!ED38</f>
        <v>0</v>
      </c>
      <c r="DZ12" s="216" t="s">
        <v>504</v>
      </c>
    </row>
    <row r="13" spans="1:130" x14ac:dyDescent="0.25">
      <c r="A13" s="218"/>
      <c r="B13" s="219" t="s">
        <v>505</v>
      </c>
      <c r="C13" s="215">
        <f>SUM(D13:DY13)</f>
        <v>5323500000.000001</v>
      </c>
      <c r="D13" s="216">
        <f>'1. Penerimaan'!I39</f>
        <v>0</v>
      </c>
      <c r="E13" s="216">
        <f>'1. Penerimaan'!J39</f>
        <v>0</v>
      </c>
      <c r="F13" s="216">
        <f>'1. Penerimaan'!K39</f>
        <v>0</v>
      </c>
      <c r="G13" s="216">
        <f>'1. Penerimaan'!L39</f>
        <v>0</v>
      </c>
      <c r="H13" s="216">
        <f>'1. Penerimaan'!M39</f>
        <v>0</v>
      </c>
      <c r="I13" s="216">
        <f>'1. Penerimaan'!N39</f>
        <v>0</v>
      </c>
      <c r="J13" s="216">
        <f>'1. Penerimaan'!O39</f>
        <v>98484027.777777776</v>
      </c>
      <c r="K13" s="216">
        <f>'1. Penerimaan'!P39</f>
        <v>98484027.777777776</v>
      </c>
      <c r="L13" s="216">
        <f>'1. Penerimaan'!Q39</f>
        <v>98484027.777777776</v>
      </c>
      <c r="M13" s="216">
        <f>'1. Penerimaan'!R39</f>
        <v>98484027.777777776</v>
      </c>
      <c r="N13" s="216">
        <f>'1. Penerimaan'!S39</f>
        <v>98484027.777777776</v>
      </c>
      <c r="O13" s="217">
        <f>'1. Penerimaan'!T39</f>
        <v>98484027.777777776</v>
      </c>
      <c r="P13" s="216">
        <f>'1. Penerimaan'!U39</f>
        <v>98484027.777777776</v>
      </c>
      <c r="Q13" s="216">
        <f>'1. Penerimaan'!V39</f>
        <v>98484027.777777776</v>
      </c>
      <c r="R13" s="216">
        <f>'1. Penerimaan'!W39</f>
        <v>98484027.777777776</v>
      </c>
      <c r="S13" s="216">
        <f>'1. Penerimaan'!X39</f>
        <v>98484027.777777776</v>
      </c>
      <c r="T13" s="216">
        <f>'1. Penerimaan'!Y39</f>
        <v>98484027.777777776</v>
      </c>
      <c r="U13" s="216">
        <f>'1. Penerimaan'!Z39</f>
        <v>98484027.777777776</v>
      </c>
      <c r="V13" s="216">
        <f>'1. Penerimaan'!AA39</f>
        <v>73459027.777777776</v>
      </c>
      <c r="W13" s="216">
        <f>'1. Penerimaan'!AB39</f>
        <v>73459027.777777776</v>
      </c>
      <c r="X13" s="216">
        <f>'1. Penerimaan'!AC39</f>
        <v>73459027.777777776</v>
      </c>
      <c r="Y13" s="216">
        <f>'1. Penerimaan'!AD39</f>
        <v>73459027.777777776</v>
      </c>
      <c r="Z13" s="216">
        <f>'1. Penerimaan'!AE39</f>
        <v>73459027.777777776</v>
      </c>
      <c r="AA13" s="217">
        <f>'1. Penerimaan'!AF39</f>
        <v>73459027.777777776</v>
      </c>
      <c r="AB13" s="216">
        <f>'1. Penerimaan'!AG39</f>
        <v>73459027.777777776</v>
      </c>
      <c r="AC13" s="216">
        <f>'1. Penerimaan'!AH39</f>
        <v>73459027.777777776</v>
      </c>
      <c r="AD13" s="216">
        <f>'1. Penerimaan'!AI39</f>
        <v>73459027.777777776</v>
      </c>
      <c r="AE13" s="216">
        <f>'1. Penerimaan'!AJ39</f>
        <v>73459027.777777776</v>
      </c>
      <c r="AF13" s="216">
        <f>'1. Penerimaan'!AK39</f>
        <v>73459027.777777776</v>
      </c>
      <c r="AG13" s="216">
        <f>'1. Penerimaan'!AL39</f>
        <v>73459027.777777776</v>
      </c>
      <c r="AH13" s="216">
        <f>'1. Penerimaan'!AM39</f>
        <v>59809027.777777776</v>
      </c>
      <c r="AI13" s="216">
        <f>'1. Penerimaan'!AN39</f>
        <v>59809027.777777776</v>
      </c>
      <c r="AJ13" s="216">
        <f>'1. Penerimaan'!AO39</f>
        <v>59809027.777777776</v>
      </c>
      <c r="AK13" s="216">
        <f>'1. Penerimaan'!AP39</f>
        <v>59809027.777777776</v>
      </c>
      <c r="AL13" s="216">
        <f>'1. Penerimaan'!AQ39</f>
        <v>59809027.777777776</v>
      </c>
      <c r="AM13" s="217">
        <f>'1. Penerimaan'!AR39</f>
        <v>59809027.777777776</v>
      </c>
      <c r="AN13" s="216">
        <f>'1. Penerimaan'!AS39</f>
        <v>59809027.777777776</v>
      </c>
      <c r="AO13" s="216">
        <f>'1. Penerimaan'!AT39</f>
        <v>59809027.777777776</v>
      </c>
      <c r="AP13" s="216">
        <f>'1. Penerimaan'!AU39</f>
        <v>59809027.777777776</v>
      </c>
      <c r="AQ13" s="216">
        <f>'1. Penerimaan'!AV39</f>
        <v>59809027.777777776</v>
      </c>
      <c r="AR13" s="216">
        <f>'1. Penerimaan'!AW39</f>
        <v>59809027.777777776</v>
      </c>
      <c r="AS13" s="216">
        <f>'1. Penerimaan'!AX39</f>
        <v>59809027.777777776</v>
      </c>
      <c r="AT13" s="216">
        <f>'1. Penerimaan'!AY39</f>
        <v>49950694.444444448</v>
      </c>
      <c r="AU13" s="216">
        <f>'1. Penerimaan'!AZ39</f>
        <v>49950694.444444448</v>
      </c>
      <c r="AV13" s="216">
        <f>'1. Penerimaan'!BA39</f>
        <v>49950694.444444448</v>
      </c>
      <c r="AW13" s="216">
        <f>'1. Penerimaan'!BB39</f>
        <v>49950694.444444448</v>
      </c>
      <c r="AX13" s="216">
        <f>'1. Penerimaan'!BC39</f>
        <v>49950694.444444448</v>
      </c>
      <c r="AY13" s="217">
        <f>'1. Penerimaan'!BD39</f>
        <v>49950694.444444448</v>
      </c>
      <c r="AZ13" s="216">
        <f>'1. Penerimaan'!BE39</f>
        <v>49950694.444444448</v>
      </c>
      <c r="BA13" s="216">
        <f>'1. Penerimaan'!BF39</f>
        <v>49950694.444444448</v>
      </c>
      <c r="BB13" s="216">
        <f>'1. Penerimaan'!BG39</f>
        <v>49950694.444444448</v>
      </c>
      <c r="BC13" s="216">
        <f>'1. Penerimaan'!BH39</f>
        <v>49950694.444444448</v>
      </c>
      <c r="BD13" s="216">
        <f>'1. Penerimaan'!BI39</f>
        <v>49950694.444444448</v>
      </c>
      <c r="BE13" s="216">
        <f>'1. Penerimaan'!BJ39</f>
        <v>49950694.444444448</v>
      </c>
      <c r="BF13" s="216">
        <f>'1. Penerimaan'!BK39</f>
        <v>41988194.444444448</v>
      </c>
      <c r="BG13" s="216">
        <f>'1. Penerimaan'!BL39</f>
        <v>41988194.444444448</v>
      </c>
      <c r="BH13" s="216">
        <f>'1. Penerimaan'!BM39</f>
        <v>41988194.444444448</v>
      </c>
      <c r="BI13" s="216">
        <f>'1. Penerimaan'!BN39</f>
        <v>41988194.444444448</v>
      </c>
      <c r="BJ13" s="216">
        <f>'1. Penerimaan'!BO39</f>
        <v>41988194.444444448</v>
      </c>
      <c r="BK13" s="217">
        <f>'1. Penerimaan'!BP39</f>
        <v>41988194.444444448</v>
      </c>
      <c r="BL13" s="216">
        <f>'1. Penerimaan'!BQ39</f>
        <v>41988194.444444448</v>
      </c>
      <c r="BM13" s="216">
        <f>'1. Penerimaan'!BR39</f>
        <v>41988194.444444448</v>
      </c>
      <c r="BN13" s="216">
        <f>'1. Penerimaan'!BS39</f>
        <v>41988194.444444448</v>
      </c>
      <c r="BO13" s="216">
        <f>'1. Penerimaan'!BT39</f>
        <v>41988194.444444448</v>
      </c>
      <c r="BP13" s="216">
        <f>'1. Penerimaan'!BU39</f>
        <v>41988194.444444448</v>
      </c>
      <c r="BQ13" s="216">
        <f>'1. Penerimaan'!BV39</f>
        <v>41988194.444444448</v>
      </c>
      <c r="BR13" s="216">
        <f>'1. Penerimaan'!BW39</f>
        <v>35163194.444444448</v>
      </c>
      <c r="BS13" s="216">
        <f>'1. Penerimaan'!BX39</f>
        <v>35163194.444444448</v>
      </c>
      <c r="BT13" s="216">
        <f>'1. Penerimaan'!BY39</f>
        <v>35163194.444444448</v>
      </c>
      <c r="BU13" s="216">
        <f>'1. Penerimaan'!BZ39</f>
        <v>35163194.444444448</v>
      </c>
      <c r="BV13" s="216">
        <f>'1. Penerimaan'!CA39</f>
        <v>35163194.444444448</v>
      </c>
      <c r="BW13" s="217">
        <f>'1. Penerimaan'!CB39</f>
        <v>35163194.444444448</v>
      </c>
      <c r="BX13" s="216">
        <f>'1. Penerimaan'!CC39</f>
        <v>35163194.444444448</v>
      </c>
      <c r="BY13" s="216">
        <f>'1. Penerimaan'!CD39</f>
        <v>35163194.444444448</v>
      </c>
      <c r="BZ13" s="216">
        <f>'1. Penerimaan'!CE39</f>
        <v>35163194.444444448</v>
      </c>
      <c r="CA13" s="216">
        <f>'1. Penerimaan'!CF39</f>
        <v>35163194.444444448</v>
      </c>
      <c r="CB13" s="216">
        <f>'1. Penerimaan'!CG39</f>
        <v>35163194.444444448</v>
      </c>
      <c r="CC13" s="216">
        <f>'1. Penerimaan'!CH39</f>
        <v>35163194.444444448</v>
      </c>
      <c r="CD13" s="216">
        <f>'1. Penerimaan'!CI39</f>
        <v>29096527.777777776</v>
      </c>
      <c r="CE13" s="216">
        <f>'1. Penerimaan'!CJ39</f>
        <v>29096527.777777776</v>
      </c>
      <c r="CF13" s="216">
        <f>'1. Penerimaan'!CK39</f>
        <v>29096527.777777776</v>
      </c>
      <c r="CG13" s="216">
        <f>'1. Penerimaan'!CL39</f>
        <v>29096527.777777776</v>
      </c>
      <c r="CH13" s="216">
        <f>'1. Penerimaan'!CM39</f>
        <v>29096527.777777776</v>
      </c>
      <c r="CI13" s="217">
        <f>'1. Penerimaan'!CN39</f>
        <v>29096527.777777776</v>
      </c>
      <c r="CJ13" s="216">
        <f>'1. Penerimaan'!CO39</f>
        <v>29096527.777777776</v>
      </c>
      <c r="CK13" s="216">
        <f>'1. Penerimaan'!CP39</f>
        <v>29096527.777777776</v>
      </c>
      <c r="CL13" s="216">
        <f>'1. Penerimaan'!CQ39</f>
        <v>29096527.777777776</v>
      </c>
      <c r="CM13" s="216">
        <f>'1. Penerimaan'!CR39</f>
        <v>29096527.777777776</v>
      </c>
      <c r="CN13" s="216">
        <f>'1. Penerimaan'!CS39</f>
        <v>29096527.777777776</v>
      </c>
      <c r="CO13" s="216">
        <f>'1. Penerimaan'!CT39</f>
        <v>29096527.777777776</v>
      </c>
      <c r="CP13" s="216">
        <f>'1. Penerimaan'!CU39</f>
        <v>23571527.777777776</v>
      </c>
      <c r="CQ13" s="216">
        <f>'1. Penerimaan'!CV39</f>
        <v>23571527.777777776</v>
      </c>
      <c r="CR13" s="216">
        <f>'1. Penerimaan'!CW39</f>
        <v>23571527.777777776</v>
      </c>
      <c r="CS13" s="216">
        <f>'1. Penerimaan'!CX39</f>
        <v>23571527.777777776</v>
      </c>
      <c r="CT13" s="216">
        <f>'1. Penerimaan'!CY39</f>
        <v>23571527.777777776</v>
      </c>
      <c r="CU13" s="217">
        <f>'1. Penerimaan'!CZ39</f>
        <v>23571527.777777776</v>
      </c>
      <c r="CV13" s="216">
        <f>'1. Penerimaan'!DA39</f>
        <v>23571527.777777776</v>
      </c>
      <c r="CW13" s="216">
        <f>'1. Penerimaan'!DB39</f>
        <v>23571527.777777776</v>
      </c>
      <c r="CX13" s="216">
        <f>'1. Penerimaan'!DC39</f>
        <v>23571527.777777776</v>
      </c>
      <c r="CY13" s="216">
        <f>'1. Penerimaan'!DD39</f>
        <v>23571527.777777776</v>
      </c>
      <c r="CZ13" s="216">
        <f>'1. Penerimaan'!DE39</f>
        <v>23571527.777777776</v>
      </c>
      <c r="DA13" s="216">
        <f>'1. Penerimaan'!DF39</f>
        <v>23571527.777777776</v>
      </c>
      <c r="DB13" s="216">
        <f>'1. Penerimaan'!DG39</f>
        <v>18452777.777777776</v>
      </c>
      <c r="DC13" s="216">
        <f>'1. Penerimaan'!DH39</f>
        <v>18452777.777777776</v>
      </c>
      <c r="DD13" s="216">
        <f>'1. Penerimaan'!DI39</f>
        <v>18452777.777777776</v>
      </c>
      <c r="DE13" s="216">
        <f>'1. Penerimaan'!DJ39</f>
        <v>18452777.777777776</v>
      </c>
      <c r="DF13" s="216">
        <f>'1. Penerimaan'!DK39</f>
        <v>18452777.777777776</v>
      </c>
      <c r="DG13" s="217">
        <f>'1. Penerimaan'!DL39</f>
        <v>18452777.777777776</v>
      </c>
      <c r="DH13" s="216">
        <f>'1. Penerimaan'!DM39</f>
        <v>18452777.777777776</v>
      </c>
      <c r="DI13" s="216">
        <f>'1. Penerimaan'!DN39</f>
        <v>18452777.777777776</v>
      </c>
      <c r="DJ13" s="216">
        <f>'1. Penerimaan'!DO39</f>
        <v>18452777.777777776</v>
      </c>
      <c r="DK13" s="216">
        <f>'1. Penerimaan'!DP39</f>
        <v>18452777.777777776</v>
      </c>
      <c r="DL13" s="216">
        <f>'1. Penerimaan'!DQ39</f>
        <v>18452777.777777776</v>
      </c>
      <c r="DM13" s="216">
        <f>'1. Penerimaan'!DR39</f>
        <v>18452777.777777776</v>
      </c>
      <c r="DN13" s="216">
        <f>'1. Penerimaan'!DS39</f>
        <v>13650000</v>
      </c>
      <c r="DO13" s="216">
        <f>'1. Penerimaan'!DT39</f>
        <v>13650000</v>
      </c>
      <c r="DP13" s="216">
        <f>'1. Penerimaan'!DU39</f>
        <v>13650000</v>
      </c>
      <c r="DQ13" s="216">
        <f>'1. Penerimaan'!DV39</f>
        <v>13650000</v>
      </c>
      <c r="DR13" s="216">
        <f>'1. Penerimaan'!DW39</f>
        <v>13650000</v>
      </c>
      <c r="DS13" s="217">
        <f>'1. Penerimaan'!DX39</f>
        <v>13650000</v>
      </c>
      <c r="DT13" s="216">
        <f>'1. Penerimaan'!DY39</f>
        <v>13650000</v>
      </c>
      <c r="DU13" s="216">
        <f>'1. Penerimaan'!DZ39</f>
        <v>13650000</v>
      </c>
      <c r="DV13" s="216">
        <f>'1. Penerimaan'!EA39</f>
        <v>13650000</v>
      </c>
      <c r="DW13" s="216">
        <f>'1. Penerimaan'!EB39</f>
        <v>13650000</v>
      </c>
      <c r="DX13" s="216">
        <f>'1. Penerimaan'!EC39</f>
        <v>13650000</v>
      </c>
      <c r="DY13" s="216">
        <f>'1. Penerimaan'!ED39</f>
        <v>13650000</v>
      </c>
      <c r="DZ13" s="216" t="s">
        <v>504</v>
      </c>
    </row>
    <row r="14" spans="1:130" x14ac:dyDescent="0.25">
      <c r="A14" s="220"/>
      <c r="B14" s="221" t="s">
        <v>506</v>
      </c>
      <c r="C14" s="222">
        <f>SUM(C11:C13)</f>
        <v>7217600000.000001</v>
      </c>
      <c r="D14" s="223">
        <f t="shared" ref="D14:DZ14" si="4">SUM(D8:D13)</f>
        <v>724100000</v>
      </c>
      <c r="E14" s="223">
        <f t="shared" si="4"/>
        <v>921903333.33333337</v>
      </c>
      <c r="F14" s="223">
        <f t="shared" si="4"/>
        <v>1129696666.6666667</v>
      </c>
      <c r="G14" s="223">
        <f t="shared" si="4"/>
        <v>1358340000</v>
      </c>
      <c r="H14" s="223">
        <f t="shared" si="4"/>
        <v>1557183333.3333333</v>
      </c>
      <c r="I14" s="223">
        <f t="shared" si="4"/>
        <v>1683326666.6666665</v>
      </c>
      <c r="J14" s="223">
        <f t="shared" si="4"/>
        <v>1614854027.7777774</v>
      </c>
      <c r="K14" s="223">
        <f t="shared" si="4"/>
        <v>1595131388.8888884</v>
      </c>
      <c r="L14" s="223">
        <f t="shared" si="4"/>
        <v>1510258749.9999993</v>
      </c>
      <c r="M14" s="223">
        <f t="shared" si="4"/>
        <v>1498036111.1111102</v>
      </c>
      <c r="N14" s="223">
        <f t="shared" si="4"/>
        <v>1430913472.2222211</v>
      </c>
      <c r="O14" s="224">
        <f t="shared" si="4"/>
        <v>1300040833.3333321</v>
      </c>
      <c r="P14" s="223">
        <f t="shared" si="4"/>
        <v>979088194.44444311</v>
      </c>
      <c r="Q14" s="223">
        <f t="shared" si="4"/>
        <v>825335555.55555427</v>
      </c>
      <c r="R14" s="223">
        <f t="shared" si="4"/>
        <v>736082916.66666543</v>
      </c>
      <c r="S14" s="223">
        <f t="shared" si="4"/>
        <v>731830277.7777766</v>
      </c>
      <c r="T14" s="223">
        <f t="shared" si="4"/>
        <v>795572638.88888776</v>
      </c>
      <c r="U14" s="223">
        <f t="shared" si="4"/>
        <v>886914999.99999893</v>
      </c>
      <c r="V14" s="223">
        <f t="shared" si="4"/>
        <v>892957361.11111009</v>
      </c>
      <c r="W14" s="223">
        <f t="shared" si="4"/>
        <v>963999722.22222126</v>
      </c>
      <c r="X14" s="223">
        <f t="shared" si="4"/>
        <v>1017042083.3333324</v>
      </c>
      <c r="Y14" s="223">
        <f t="shared" si="4"/>
        <v>1074771944.4444435</v>
      </c>
      <c r="Z14" s="223">
        <f t="shared" si="4"/>
        <v>1122501805.5555546</v>
      </c>
      <c r="AA14" s="224">
        <f t="shared" si="4"/>
        <v>1180231666.6666656</v>
      </c>
      <c r="AB14" s="223">
        <f t="shared" si="4"/>
        <v>1039671527.7777766</v>
      </c>
      <c r="AC14" s="223">
        <f t="shared" si="4"/>
        <v>1113130555.5555544</v>
      </c>
      <c r="AD14" s="223">
        <f t="shared" si="4"/>
        <v>1186589583.3333321</v>
      </c>
      <c r="AE14" s="223">
        <f t="shared" si="4"/>
        <v>1260048611.1111097</v>
      </c>
      <c r="AF14" s="223">
        <f t="shared" si="4"/>
        <v>1333507638.8888874</v>
      </c>
      <c r="AG14" s="223">
        <f t="shared" si="4"/>
        <v>1406966666.6666651</v>
      </c>
      <c r="AH14" s="223">
        <f t="shared" si="4"/>
        <v>1401775694.4444427</v>
      </c>
      <c r="AI14" s="223">
        <f t="shared" si="4"/>
        <v>1461584722.2222204</v>
      </c>
      <c r="AJ14" s="223">
        <f t="shared" si="4"/>
        <v>1521393749.9999981</v>
      </c>
      <c r="AK14" s="223">
        <f t="shared" si="4"/>
        <v>1581202777.7777758</v>
      </c>
      <c r="AL14" s="223">
        <f t="shared" si="4"/>
        <v>1641011805.5555534</v>
      </c>
      <c r="AM14" s="224">
        <f t="shared" si="4"/>
        <v>1700820833.3333311</v>
      </c>
      <c r="AN14" s="223">
        <f t="shared" si="4"/>
        <v>1695629861.1111088</v>
      </c>
      <c r="AO14" s="223">
        <f t="shared" si="4"/>
        <v>1755438888.8888865</v>
      </c>
      <c r="AP14" s="223">
        <f t="shared" si="4"/>
        <v>1815247916.6666641</v>
      </c>
      <c r="AQ14" s="223">
        <f t="shared" si="4"/>
        <v>1875056944.4444418</v>
      </c>
      <c r="AR14" s="223">
        <f t="shared" si="4"/>
        <v>1934865972.2222195</v>
      </c>
      <c r="AS14" s="223">
        <f t="shared" si="4"/>
        <v>1994674999.9999971</v>
      </c>
      <c r="AT14" s="223">
        <f t="shared" si="4"/>
        <v>1979625694.4444416</v>
      </c>
      <c r="AU14" s="223">
        <f t="shared" si="4"/>
        <v>2029576388.888886</v>
      </c>
      <c r="AV14" s="223">
        <f t="shared" si="4"/>
        <v>2079527083.3333304</v>
      </c>
      <c r="AW14" s="223">
        <f t="shared" si="4"/>
        <v>2129477777.7777748</v>
      </c>
      <c r="AX14" s="223">
        <f t="shared" si="4"/>
        <v>2179428472.2222195</v>
      </c>
      <c r="AY14" s="224">
        <f t="shared" si="4"/>
        <v>2229379166.6666641</v>
      </c>
      <c r="AZ14" s="223">
        <f t="shared" si="4"/>
        <v>2214329861.1111088</v>
      </c>
      <c r="BA14" s="223">
        <f t="shared" si="4"/>
        <v>2264280555.5555534</v>
      </c>
      <c r="BB14" s="223">
        <f t="shared" si="4"/>
        <v>2314231249.9999981</v>
      </c>
      <c r="BC14" s="223">
        <f t="shared" si="4"/>
        <v>2364181944.4444427</v>
      </c>
      <c r="BD14" s="223">
        <f t="shared" si="4"/>
        <v>2414132638.8888874</v>
      </c>
      <c r="BE14" s="223">
        <f t="shared" si="4"/>
        <v>2464083333.3333321</v>
      </c>
      <c r="BF14" s="223">
        <f t="shared" si="4"/>
        <v>2506071527.7777767</v>
      </c>
      <c r="BG14" s="223">
        <f t="shared" si="4"/>
        <v>2483059722.2222214</v>
      </c>
      <c r="BH14" s="223">
        <f t="shared" si="4"/>
        <v>2525047916.666666</v>
      </c>
      <c r="BI14" s="223">
        <f t="shared" si="4"/>
        <v>2567036111.1111107</v>
      </c>
      <c r="BJ14" s="223">
        <f t="shared" si="4"/>
        <v>2609024305.5555553</v>
      </c>
      <c r="BK14" s="224">
        <f t="shared" si="4"/>
        <v>2651012500</v>
      </c>
      <c r="BL14" s="223">
        <f t="shared" si="4"/>
        <v>2693000694.4444447</v>
      </c>
      <c r="BM14" s="223">
        <f t="shared" si="4"/>
        <v>2734988888.8888893</v>
      </c>
      <c r="BN14" s="223">
        <f t="shared" si="4"/>
        <v>2711977083.333334</v>
      </c>
      <c r="BO14" s="223">
        <f t="shared" si="4"/>
        <v>2753965277.7777786</v>
      </c>
      <c r="BP14" s="223">
        <f t="shared" si="4"/>
        <v>2795953472.2222233</v>
      </c>
      <c r="BQ14" s="223">
        <f t="shared" si="4"/>
        <v>2837941666.6666679</v>
      </c>
      <c r="BR14" s="223">
        <f t="shared" si="4"/>
        <v>2873104861.1111126</v>
      </c>
      <c r="BS14" s="223">
        <f t="shared" si="4"/>
        <v>2908268055.5555573</v>
      </c>
      <c r="BT14" s="223">
        <f t="shared" si="4"/>
        <v>2943431250.0000019</v>
      </c>
      <c r="BU14" s="223">
        <f t="shared" si="4"/>
        <v>2913594444.4444466</v>
      </c>
      <c r="BV14" s="223">
        <f t="shared" si="4"/>
        <v>2948757638.8888912</v>
      </c>
      <c r="BW14" s="224">
        <f t="shared" si="4"/>
        <v>2983920833.3333359</v>
      </c>
      <c r="BX14" s="223">
        <f t="shared" si="4"/>
        <v>3019084027.7777805</v>
      </c>
      <c r="BY14" s="223">
        <f t="shared" si="4"/>
        <v>3054247222.2222252</v>
      </c>
      <c r="BZ14" s="223">
        <f t="shared" si="4"/>
        <v>3089410416.6666698</v>
      </c>
      <c r="CA14" s="223">
        <f t="shared" si="4"/>
        <v>3124573611.1111145</v>
      </c>
      <c r="CB14" s="223">
        <f t="shared" si="4"/>
        <v>3094736805.5555592</v>
      </c>
      <c r="CC14" s="223">
        <f t="shared" si="4"/>
        <v>3129900000.0000038</v>
      </c>
      <c r="CD14" s="223">
        <f t="shared" si="4"/>
        <v>3158996527.7777815</v>
      </c>
      <c r="CE14" s="223">
        <f t="shared" si="4"/>
        <v>3188093055.5555592</v>
      </c>
      <c r="CF14" s="223">
        <f t="shared" si="4"/>
        <v>3217189583.3333368</v>
      </c>
      <c r="CG14" s="223">
        <f t="shared" si="4"/>
        <v>3246286111.1111145</v>
      </c>
      <c r="CH14" s="223">
        <f t="shared" si="4"/>
        <v>3275382638.8888922</v>
      </c>
      <c r="CI14" s="224">
        <f t="shared" si="4"/>
        <v>3239479166.6666698</v>
      </c>
      <c r="CJ14" s="223">
        <f t="shared" si="4"/>
        <v>3268575694.4444475</v>
      </c>
      <c r="CK14" s="223">
        <f t="shared" si="4"/>
        <v>3297672222.2222252</v>
      </c>
      <c r="CL14" s="223">
        <f t="shared" si="4"/>
        <v>3326768750.0000029</v>
      </c>
      <c r="CM14" s="223">
        <f t="shared" si="4"/>
        <v>3355865277.7777805</v>
      </c>
      <c r="CN14" s="223">
        <f t="shared" si="4"/>
        <v>3384961805.5555582</v>
      </c>
      <c r="CO14" s="223">
        <f t="shared" si="4"/>
        <v>3414058333.3333359</v>
      </c>
      <c r="CP14" s="223">
        <f t="shared" si="4"/>
        <v>3372629861.1111135</v>
      </c>
      <c r="CQ14" s="223">
        <f t="shared" si="4"/>
        <v>3396201388.8888912</v>
      </c>
      <c r="CR14" s="223">
        <f t="shared" si="4"/>
        <v>3419772916.6666689</v>
      </c>
      <c r="CS14" s="223">
        <f t="shared" si="4"/>
        <v>3443344444.4444466</v>
      </c>
      <c r="CT14" s="223">
        <f t="shared" si="4"/>
        <v>3466915972.2222242</v>
      </c>
      <c r="CU14" s="224">
        <f t="shared" si="4"/>
        <v>3425487500.0000019</v>
      </c>
      <c r="CV14" s="223">
        <f t="shared" si="4"/>
        <v>3449059027.7777796</v>
      </c>
      <c r="CW14" s="223">
        <f t="shared" si="4"/>
        <v>3472630555.5555573</v>
      </c>
      <c r="CX14" s="223">
        <f t="shared" si="4"/>
        <v>3496202083.3333349</v>
      </c>
      <c r="CY14" s="223">
        <f t="shared" si="4"/>
        <v>3519773611.1111126</v>
      </c>
      <c r="CZ14" s="223">
        <f t="shared" si="4"/>
        <v>3543345138.8888903</v>
      </c>
      <c r="DA14" s="223">
        <f t="shared" si="4"/>
        <v>3566916666.6666679</v>
      </c>
      <c r="DB14" s="223">
        <f t="shared" si="4"/>
        <v>3520369444.4444456</v>
      </c>
      <c r="DC14" s="223">
        <f t="shared" si="4"/>
        <v>3538822222.2222233</v>
      </c>
      <c r="DD14" s="223">
        <f t="shared" si="4"/>
        <v>3557275000.000001</v>
      </c>
      <c r="DE14" s="223">
        <f t="shared" si="4"/>
        <v>3575727777.7777786</v>
      </c>
      <c r="DF14" s="223">
        <f t="shared" si="4"/>
        <v>3594180555.5555563</v>
      </c>
      <c r="DG14" s="224">
        <f t="shared" si="4"/>
        <v>3547633333.333334</v>
      </c>
      <c r="DH14" s="223">
        <f t="shared" si="4"/>
        <v>3566086111.1111116</v>
      </c>
      <c r="DI14" s="223">
        <f t="shared" si="4"/>
        <v>3584538888.8888893</v>
      </c>
      <c r="DJ14" s="223">
        <f t="shared" si="4"/>
        <v>3602991666.666667</v>
      </c>
      <c r="DK14" s="223">
        <f t="shared" si="4"/>
        <v>3621444444.4444447</v>
      </c>
      <c r="DL14" s="223">
        <f t="shared" si="4"/>
        <v>3639897222.2222223</v>
      </c>
      <c r="DM14" s="223">
        <f t="shared" si="4"/>
        <v>3658350000</v>
      </c>
      <c r="DN14" s="223">
        <f t="shared" si="4"/>
        <v>3607000000</v>
      </c>
      <c r="DO14" s="223">
        <f t="shared" si="4"/>
        <v>3620650000</v>
      </c>
      <c r="DP14" s="223">
        <f t="shared" si="4"/>
        <v>3634300000</v>
      </c>
      <c r="DQ14" s="223">
        <f t="shared" si="4"/>
        <v>3647950000</v>
      </c>
      <c r="DR14" s="223">
        <f t="shared" si="4"/>
        <v>3661600000</v>
      </c>
      <c r="DS14" s="224">
        <f t="shared" si="4"/>
        <v>3610250000</v>
      </c>
      <c r="DT14" s="223">
        <f t="shared" si="4"/>
        <v>3623900000</v>
      </c>
      <c r="DU14" s="223">
        <f t="shared" si="4"/>
        <v>3637550000</v>
      </c>
      <c r="DV14" s="223">
        <f t="shared" si="4"/>
        <v>3651200000</v>
      </c>
      <c r="DW14" s="223">
        <f t="shared" si="4"/>
        <v>3664850000</v>
      </c>
      <c r="DX14" s="223">
        <f t="shared" si="4"/>
        <v>3678500000</v>
      </c>
      <c r="DY14" s="223">
        <f t="shared" si="4"/>
        <v>3692150000</v>
      </c>
      <c r="DZ14" s="223">
        <f t="shared" si="4"/>
        <v>3627150000</v>
      </c>
    </row>
    <row r="15" spans="1:130" x14ac:dyDescent="0.25">
      <c r="A15" s="225"/>
      <c r="B15" s="226"/>
      <c r="C15" s="227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28"/>
      <c r="BS15" s="228"/>
      <c r="BT15" s="228"/>
      <c r="BU15" s="228"/>
      <c r="BV15" s="228"/>
      <c r="BW15" s="228"/>
      <c r="BX15" s="228"/>
      <c r="BY15" s="228"/>
      <c r="BZ15" s="228"/>
      <c r="CA15" s="228"/>
      <c r="CB15" s="228"/>
      <c r="CC15" s="228"/>
      <c r="CD15" s="228"/>
      <c r="CE15" s="228"/>
      <c r="CF15" s="228"/>
      <c r="CG15" s="228"/>
      <c r="CH15" s="228"/>
      <c r="CI15" s="228"/>
      <c r="CJ15" s="228"/>
      <c r="CK15" s="228"/>
      <c r="CL15" s="228"/>
      <c r="CM15" s="228"/>
      <c r="CN15" s="228"/>
      <c r="CO15" s="228"/>
      <c r="CP15" s="228"/>
      <c r="CQ15" s="228"/>
      <c r="CR15" s="228"/>
      <c r="CS15" s="228"/>
      <c r="CT15" s="228"/>
      <c r="CU15" s="228"/>
      <c r="CV15" s="228"/>
      <c r="CW15" s="228"/>
      <c r="CX15" s="228"/>
      <c r="CY15" s="228"/>
      <c r="CZ15" s="228"/>
      <c r="DA15" s="228"/>
      <c r="DB15" s="228"/>
      <c r="DC15" s="228"/>
      <c r="DD15" s="228"/>
      <c r="DE15" s="228"/>
      <c r="DF15" s="228"/>
      <c r="DG15" s="228"/>
      <c r="DH15" s="228"/>
      <c r="DI15" s="228"/>
      <c r="DJ15" s="228"/>
      <c r="DK15" s="228"/>
      <c r="DL15" s="228"/>
      <c r="DM15" s="228"/>
      <c r="DN15" s="228"/>
      <c r="DO15" s="228"/>
      <c r="DP15" s="228"/>
      <c r="DQ15" s="228"/>
      <c r="DR15" s="228"/>
      <c r="DS15" s="228"/>
      <c r="DT15" s="228"/>
      <c r="DU15" s="228"/>
      <c r="DV15" s="228"/>
      <c r="DW15" s="228"/>
      <c r="DX15" s="228"/>
      <c r="DY15" s="228"/>
      <c r="DZ15" s="228"/>
    </row>
    <row r="16" spans="1:130" x14ac:dyDescent="0.25">
      <c r="A16" s="194" t="s">
        <v>6</v>
      </c>
      <c r="B16" s="195" t="s">
        <v>507</v>
      </c>
      <c r="C16" s="207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209"/>
      <c r="P16" s="208"/>
      <c r="Q16" s="208"/>
      <c r="R16" s="208"/>
      <c r="S16" s="208"/>
      <c r="T16" s="210"/>
      <c r="U16" s="210"/>
      <c r="V16" s="210"/>
      <c r="W16" s="211"/>
      <c r="X16" s="211"/>
      <c r="Y16" s="210"/>
      <c r="Z16" s="211"/>
      <c r="AA16" s="212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2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2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2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2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2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2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2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2"/>
      <c r="DT16" s="210"/>
      <c r="DU16" s="210"/>
      <c r="DV16" s="210"/>
      <c r="DW16" s="210"/>
      <c r="DX16" s="210"/>
      <c r="DY16" s="210"/>
      <c r="DZ16" s="210"/>
    </row>
    <row r="17" spans="1:130" x14ac:dyDescent="0.25">
      <c r="A17" s="213"/>
      <c r="B17" s="195" t="s">
        <v>508</v>
      </c>
      <c r="C17" s="215"/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9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9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9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9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9"/>
      <c r="BL17" s="208"/>
      <c r="BM17" s="208"/>
      <c r="BN17" s="208"/>
      <c r="BO17" s="208"/>
      <c r="BP17" s="208"/>
      <c r="BQ17" s="208"/>
      <c r="BR17" s="208"/>
      <c r="BS17" s="208"/>
      <c r="BT17" s="208"/>
      <c r="BU17" s="208"/>
      <c r="BV17" s="208"/>
      <c r="BW17" s="209"/>
      <c r="BX17" s="208"/>
      <c r="BY17" s="208"/>
      <c r="BZ17" s="208"/>
      <c r="CA17" s="208"/>
      <c r="CB17" s="208"/>
      <c r="CC17" s="208"/>
      <c r="CD17" s="208"/>
      <c r="CE17" s="208"/>
      <c r="CF17" s="208"/>
      <c r="CG17" s="208"/>
      <c r="CH17" s="208"/>
      <c r="CI17" s="209"/>
      <c r="CJ17" s="208"/>
      <c r="CK17" s="208"/>
      <c r="CL17" s="208"/>
      <c r="CM17" s="208"/>
      <c r="CN17" s="208"/>
      <c r="CO17" s="208"/>
      <c r="CP17" s="208"/>
      <c r="CQ17" s="208"/>
      <c r="CR17" s="208"/>
      <c r="CS17" s="208"/>
      <c r="CT17" s="208"/>
      <c r="CU17" s="209"/>
      <c r="CV17" s="208"/>
      <c r="CW17" s="208"/>
      <c r="CX17" s="208"/>
      <c r="CY17" s="208"/>
      <c r="CZ17" s="208"/>
      <c r="DA17" s="208"/>
      <c r="DB17" s="208"/>
      <c r="DC17" s="208"/>
      <c r="DD17" s="208"/>
      <c r="DE17" s="208"/>
      <c r="DF17" s="208"/>
      <c r="DG17" s="209"/>
      <c r="DH17" s="208"/>
      <c r="DI17" s="208"/>
      <c r="DJ17" s="208"/>
      <c r="DK17" s="208"/>
      <c r="DL17" s="208"/>
      <c r="DM17" s="208"/>
      <c r="DN17" s="208"/>
      <c r="DO17" s="208"/>
      <c r="DP17" s="208"/>
      <c r="DQ17" s="208"/>
      <c r="DR17" s="208"/>
      <c r="DS17" s="209"/>
      <c r="DT17" s="208"/>
      <c r="DU17" s="208"/>
      <c r="DV17" s="208"/>
      <c r="DW17" s="208"/>
      <c r="DX17" s="208"/>
      <c r="DY17" s="208"/>
      <c r="DZ17" s="208"/>
    </row>
    <row r="18" spans="1:130" x14ac:dyDescent="0.25">
      <c r="A18" s="229"/>
      <c r="B18" s="230" t="s">
        <v>509</v>
      </c>
      <c r="C18" s="215">
        <f>SUM(D18:DZ18)</f>
        <v>1300000000</v>
      </c>
      <c r="D18" s="231">
        <f>'2. Pengeluaran'!H13</f>
        <v>0</v>
      </c>
      <c r="E18" s="231">
        <f>'2. Pengeluaran'!I13</f>
        <v>0</v>
      </c>
      <c r="F18" s="231">
        <f>'2. Pengeluaran'!J13</f>
        <v>0</v>
      </c>
      <c r="G18" s="231">
        <f>'2. Pengeluaran'!K13</f>
        <v>0</v>
      </c>
      <c r="H18" s="231">
        <f>'2. Pengeluaran'!L13</f>
        <v>0</v>
      </c>
      <c r="I18" s="231">
        <f>'2. Pengeluaran'!M13</f>
        <v>65000000</v>
      </c>
      <c r="J18" s="231">
        <f>'2. Pengeluaran'!N13</f>
        <v>0</v>
      </c>
      <c r="K18" s="231">
        <f>'2. Pengeluaran'!O13</f>
        <v>0</v>
      </c>
      <c r="L18" s="231">
        <f>'2. Pengeluaran'!P13</f>
        <v>0</v>
      </c>
      <c r="M18" s="231">
        <f>'2. Pengeluaran'!Q13</f>
        <v>0</v>
      </c>
      <c r="N18" s="231">
        <f>'2. Pengeluaran'!R13</f>
        <v>0</v>
      </c>
      <c r="O18" s="209">
        <f>'2. Pengeluaran'!S13</f>
        <v>65000000</v>
      </c>
      <c r="P18" s="231">
        <f>'2. Pengeluaran'!T13</f>
        <v>0</v>
      </c>
      <c r="Q18" s="231">
        <f>'2. Pengeluaran'!U13</f>
        <v>0</v>
      </c>
      <c r="R18" s="231">
        <f>'2. Pengeluaran'!V13</f>
        <v>0</v>
      </c>
      <c r="S18" s="231">
        <f>'2. Pengeluaran'!W13</f>
        <v>0</v>
      </c>
      <c r="T18" s="231">
        <f>'2. Pengeluaran'!X13</f>
        <v>0</v>
      </c>
      <c r="U18" s="231">
        <f>'2. Pengeluaran'!Y13</f>
        <v>65000000</v>
      </c>
      <c r="V18" s="231">
        <f>'2. Pengeluaran'!Z13</f>
        <v>0</v>
      </c>
      <c r="W18" s="231">
        <f>'2. Pengeluaran'!AA13</f>
        <v>0</v>
      </c>
      <c r="X18" s="231">
        <f>'2. Pengeluaran'!AB13</f>
        <v>0</v>
      </c>
      <c r="Y18" s="231">
        <f>'2. Pengeluaran'!AC13</f>
        <v>0</v>
      </c>
      <c r="Z18" s="231">
        <f>'2. Pengeluaran'!AD13</f>
        <v>0</v>
      </c>
      <c r="AA18" s="209">
        <f>'2. Pengeluaran'!AE13</f>
        <v>65000000</v>
      </c>
      <c r="AB18" s="231">
        <f>'2. Pengeluaran'!AF13</f>
        <v>0</v>
      </c>
      <c r="AC18" s="231">
        <f>'2. Pengeluaran'!AG13</f>
        <v>0</v>
      </c>
      <c r="AD18" s="231">
        <f>'2. Pengeluaran'!AH13</f>
        <v>0</v>
      </c>
      <c r="AE18" s="231">
        <f>'2. Pengeluaran'!AI13</f>
        <v>0</v>
      </c>
      <c r="AF18" s="231">
        <f>'2. Pengeluaran'!AJ13</f>
        <v>0</v>
      </c>
      <c r="AG18" s="231">
        <f>'2. Pengeluaran'!AK13</f>
        <v>65000000</v>
      </c>
      <c r="AH18" s="231">
        <f>'2. Pengeluaran'!AL13</f>
        <v>0</v>
      </c>
      <c r="AI18" s="231">
        <f>'2. Pengeluaran'!AM13</f>
        <v>0</v>
      </c>
      <c r="AJ18" s="231">
        <f>'2. Pengeluaran'!AN13</f>
        <v>0</v>
      </c>
      <c r="AK18" s="231">
        <f>'2. Pengeluaran'!AO13</f>
        <v>0</v>
      </c>
      <c r="AL18" s="231">
        <f>'2. Pengeluaran'!AP13</f>
        <v>0</v>
      </c>
      <c r="AM18" s="209">
        <f>'2. Pengeluaran'!AQ13</f>
        <v>65000000</v>
      </c>
      <c r="AN18" s="231">
        <f>'2. Pengeluaran'!AR13</f>
        <v>0</v>
      </c>
      <c r="AO18" s="231">
        <f>'2. Pengeluaran'!AS13</f>
        <v>0</v>
      </c>
      <c r="AP18" s="231">
        <f>'2. Pengeluaran'!AT13</f>
        <v>0</v>
      </c>
      <c r="AQ18" s="231">
        <f>'2. Pengeluaran'!AU13</f>
        <v>0</v>
      </c>
      <c r="AR18" s="231">
        <f>'2. Pengeluaran'!AV13</f>
        <v>0</v>
      </c>
      <c r="AS18" s="231">
        <f>'2. Pengeluaran'!AW13</f>
        <v>65000000</v>
      </c>
      <c r="AT18" s="231">
        <f>'2. Pengeluaran'!AX13</f>
        <v>0</v>
      </c>
      <c r="AU18" s="231">
        <f>'2. Pengeluaran'!AY13</f>
        <v>0</v>
      </c>
      <c r="AV18" s="231">
        <f>'2. Pengeluaran'!AZ13</f>
        <v>0</v>
      </c>
      <c r="AW18" s="231">
        <f>'2. Pengeluaran'!BA13</f>
        <v>0</v>
      </c>
      <c r="AX18" s="231">
        <f>'2. Pengeluaran'!BB13</f>
        <v>0</v>
      </c>
      <c r="AY18" s="209">
        <f>'2. Pengeluaran'!BC13</f>
        <v>65000000</v>
      </c>
      <c r="AZ18" s="231" t="s">
        <v>504</v>
      </c>
      <c r="BA18" s="231">
        <f>'2. Pengeluaran'!BD13</f>
        <v>0</v>
      </c>
      <c r="BB18" s="231">
        <f>'2. Pengeluaran'!BE13</f>
        <v>0</v>
      </c>
      <c r="BC18" s="231">
        <f>'2. Pengeluaran'!BF13</f>
        <v>0</v>
      </c>
      <c r="BD18" s="231">
        <f>'2. Pengeluaran'!BG13</f>
        <v>0</v>
      </c>
      <c r="BE18" s="231">
        <f>'2. Pengeluaran'!BH13</f>
        <v>0</v>
      </c>
      <c r="BF18" s="231">
        <v>65000000</v>
      </c>
      <c r="BG18" s="231">
        <f>'2. Pengeluaran'!BJ13</f>
        <v>0</v>
      </c>
      <c r="BH18" s="231">
        <f>'2. Pengeluaran'!BK13</f>
        <v>0</v>
      </c>
      <c r="BI18" s="231">
        <f>'2. Pengeluaran'!BL13</f>
        <v>0</v>
      </c>
      <c r="BJ18" s="231">
        <f>'2. Pengeluaran'!BM13</f>
        <v>0</v>
      </c>
      <c r="BK18" s="209">
        <f>'2. Pengeluaran'!BN13</f>
        <v>0</v>
      </c>
      <c r="BL18" s="231">
        <v>0</v>
      </c>
      <c r="BM18" s="231">
        <v>65000000</v>
      </c>
      <c r="BN18" s="231">
        <f>'2. Pengeluaran'!BQ13</f>
        <v>0</v>
      </c>
      <c r="BO18" s="231">
        <f>'2. Pengeluaran'!BR13</f>
        <v>0</v>
      </c>
      <c r="BP18" s="231">
        <f>'2. Pengeluaran'!BS13</f>
        <v>0</v>
      </c>
      <c r="BQ18" s="231">
        <f>'2. Pengeluaran'!BT13</f>
        <v>0</v>
      </c>
      <c r="BR18" s="231">
        <v>0</v>
      </c>
      <c r="BS18" s="231">
        <f>'2. Pengeluaran'!BV13</f>
        <v>0</v>
      </c>
      <c r="BT18" s="231">
        <v>65000000</v>
      </c>
      <c r="BU18" s="231">
        <f>'2. Pengeluaran'!BX13</f>
        <v>0</v>
      </c>
      <c r="BV18" s="231">
        <f>'2. Pengeluaran'!BY13</f>
        <v>0</v>
      </c>
      <c r="BW18" s="209">
        <f>'2. Pengeluaran'!BZ13</f>
        <v>0</v>
      </c>
      <c r="BX18" s="231">
        <v>0</v>
      </c>
      <c r="BY18" s="231">
        <f>'2. Pengeluaran'!CB13</f>
        <v>0</v>
      </c>
      <c r="BZ18" s="231">
        <f>'2. Pengeluaran'!CC13</f>
        <v>0</v>
      </c>
      <c r="CA18" s="231">
        <v>65000000</v>
      </c>
      <c r="CB18" s="231">
        <f>'2. Pengeluaran'!CE13</f>
        <v>0</v>
      </c>
      <c r="CC18" s="231">
        <f>'2. Pengeluaran'!CF13</f>
        <v>0</v>
      </c>
      <c r="CD18" s="231">
        <v>0</v>
      </c>
      <c r="CE18" s="231">
        <f>'2. Pengeluaran'!CH13</f>
        <v>0</v>
      </c>
      <c r="CF18" s="231">
        <f>'2. Pengeluaran'!CI13</f>
        <v>0</v>
      </c>
      <c r="CG18" s="231">
        <f>'2. Pengeluaran'!CJ13</f>
        <v>0</v>
      </c>
      <c r="CH18" s="231">
        <v>65000000</v>
      </c>
      <c r="CI18" s="209">
        <f>'2. Pengeluaran'!CL13</f>
        <v>0</v>
      </c>
      <c r="CJ18" s="231">
        <v>0</v>
      </c>
      <c r="CK18" s="231">
        <f>'2. Pengeluaran'!CN13</f>
        <v>0</v>
      </c>
      <c r="CL18" s="231">
        <f>'2. Pengeluaran'!CO13</f>
        <v>0</v>
      </c>
      <c r="CM18" s="231"/>
      <c r="CN18" s="231">
        <f>CB18</f>
        <v>0</v>
      </c>
      <c r="CO18" s="231">
        <v>65000000</v>
      </c>
      <c r="CP18" s="231">
        <f t="shared" ref="CP18:DZ18" si="5">CD18</f>
        <v>0</v>
      </c>
      <c r="CQ18" s="231">
        <f t="shared" si="5"/>
        <v>0</v>
      </c>
      <c r="CR18" s="231">
        <f t="shared" si="5"/>
        <v>0</v>
      </c>
      <c r="CS18" s="231">
        <f t="shared" si="5"/>
        <v>0</v>
      </c>
      <c r="CT18" s="231">
        <f t="shared" si="5"/>
        <v>65000000</v>
      </c>
      <c r="CU18" s="209">
        <f t="shared" si="5"/>
        <v>0</v>
      </c>
      <c r="CV18" s="231">
        <f t="shared" si="5"/>
        <v>0</v>
      </c>
      <c r="CW18" s="231">
        <f t="shared" si="5"/>
        <v>0</v>
      </c>
      <c r="CX18" s="231">
        <f t="shared" si="5"/>
        <v>0</v>
      </c>
      <c r="CY18" s="231">
        <f t="shared" si="5"/>
        <v>0</v>
      </c>
      <c r="CZ18" s="231">
        <f t="shared" si="5"/>
        <v>0</v>
      </c>
      <c r="DA18" s="231">
        <f t="shared" si="5"/>
        <v>65000000</v>
      </c>
      <c r="DB18" s="231">
        <f t="shared" si="5"/>
        <v>0</v>
      </c>
      <c r="DC18" s="231">
        <f t="shared" si="5"/>
        <v>0</v>
      </c>
      <c r="DD18" s="231">
        <f t="shared" si="5"/>
        <v>0</v>
      </c>
      <c r="DE18" s="231">
        <f t="shared" si="5"/>
        <v>0</v>
      </c>
      <c r="DF18" s="231">
        <f t="shared" si="5"/>
        <v>65000000</v>
      </c>
      <c r="DG18" s="209">
        <f t="shared" si="5"/>
        <v>0</v>
      </c>
      <c r="DH18" s="231">
        <f t="shared" si="5"/>
        <v>0</v>
      </c>
      <c r="DI18" s="231">
        <f t="shared" si="5"/>
        <v>0</v>
      </c>
      <c r="DJ18" s="231">
        <f t="shared" si="5"/>
        <v>0</v>
      </c>
      <c r="DK18" s="231">
        <f t="shared" si="5"/>
        <v>0</v>
      </c>
      <c r="DL18" s="231">
        <f t="shared" si="5"/>
        <v>0</v>
      </c>
      <c r="DM18" s="231">
        <f t="shared" si="5"/>
        <v>65000000</v>
      </c>
      <c r="DN18" s="231">
        <f t="shared" si="5"/>
        <v>0</v>
      </c>
      <c r="DO18" s="231">
        <f t="shared" si="5"/>
        <v>0</v>
      </c>
      <c r="DP18" s="231">
        <f t="shared" si="5"/>
        <v>0</v>
      </c>
      <c r="DQ18" s="231">
        <f t="shared" si="5"/>
        <v>0</v>
      </c>
      <c r="DR18" s="231">
        <f t="shared" si="5"/>
        <v>65000000</v>
      </c>
      <c r="DS18" s="209">
        <f t="shared" si="5"/>
        <v>0</v>
      </c>
      <c r="DT18" s="231">
        <f t="shared" si="5"/>
        <v>0</v>
      </c>
      <c r="DU18" s="231">
        <f t="shared" si="5"/>
        <v>0</v>
      </c>
      <c r="DV18" s="231">
        <f t="shared" si="5"/>
        <v>0</v>
      </c>
      <c r="DW18" s="231">
        <f t="shared" si="5"/>
        <v>0</v>
      </c>
      <c r="DX18" s="231">
        <f t="shared" si="5"/>
        <v>0</v>
      </c>
      <c r="DY18" s="231">
        <f t="shared" si="5"/>
        <v>65000000</v>
      </c>
      <c r="DZ18" s="231">
        <f t="shared" si="5"/>
        <v>0</v>
      </c>
    </row>
    <row r="19" spans="1:130" x14ac:dyDescent="0.25">
      <c r="A19" s="213"/>
      <c r="B19" s="214" t="s">
        <v>510</v>
      </c>
      <c r="C19" s="215">
        <f t="shared" ref="C19:C22" si="6">SUM(D19:AY19)</f>
        <v>10740000</v>
      </c>
      <c r="D19" s="208">
        <f>'2. Pengeluaran'!H22</f>
        <v>10740000</v>
      </c>
      <c r="E19" s="208">
        <f>'2. Pengeluaran'!I22</f>
        <v>0</v>
      </c>
      <c r="F19" s="208">
        <f>'2. Pengeluaran'!J22</f>
        <v>0</v>
      </c>
      <c r="G19" s="208">
        <f>'2. Pengeluaran'!K22</f>
        <v>0</v>
      </c>
      <c r="H19" s="208">
        <f>'2. Pengeluaran'!L22</f>
        <v>0</v>
      </c>
      <c r="I19" s="208">
        <f>'2. Pengeluaran'!M22</f>
        <v>0</v>
      </c>
      <c r="J19" s="208">
        <f>'2. Pengeluaran'!N22</f>
        <v>0</v>
      </c>
      <c r="K19" s="208">
        <f>'2. Pengeluaran'!O22</f>
        <v>0</v>
      </c>
      <c r="L19" s="208">
        <f>'2. Pengeluaran'!P22</f>
        <v>0</v>
      </c>
      <c r="M19" s="208">
        <f>'2. Pengeluaran'!Q22</f>
        <v>0</v>
      </c>
      <c r="N19" s="208">
        <f>'2. Pengeluaran'!R22</f>
        <v>0</v>
      </c>
      <c r="O19" s="209">
        <f>'2. Pengeluaran'!S22</f>
        <v>0</v>
      </c>
      <c r="P19" s="208">
        <f>'2. Pengeluaran'!T22</f>
        <v>0</v>
      </c>
      <c r="Q19" s="208">
        <f>'2. Pengeluaran'!U22</f>
        <v>0</v>
      </c>
      <c r="R19" s="208">
        <f>'2. Pengeluaran'!V22</f>
        <v>0</v>
      </c>
      <c r="S19" s="208">
        <f>'2. Pengeluaran'!W22</f>
        <v>0</v>
      </c>
      <c r="T19" s="208">
        <f>'2. Pengeluaran'!X22</f>
        <v>0</v>
      </c>
      <c r="U19" s="208">
        <f>'2. Pengeluaran'!Y22</f>
        <v>0</v>
      </c>
      <c r="V19" s="208">
        <f>'2. Pengeluaran'!Z22</f>
        <v>0</v>
      </c>
      <c r="W19" s="208">
        <f>'2. Pengeluaran'!AA22</f>
        <v>0</v>
      </c>
      <c r="X19" s="208">
        <f>'2. Pengeluaran'!AB22</f>
        <v>0</v>
      </c>
      <c r="Y19" s="208">
        <f>'2. Pengeluaran'!AC22</f>
        <v>0</v>
      </c>
      <c r="Z19" s="208">
        <f>'2. Pengeluaran'!AD22</f>
        <v>0</v>
      </c>
      <c r="AA19" s="209">
        <f>'2. Pengeluaran'!AE22</f>
        <v>0</v>
      </c>
      <c r="AB19" s="208">
        <f>'2. Pengeluaran'!AF22</f>
        <v>0</v>
      </c>
      <c r="AC19" s="208">
        <f>'2. Pengeluaran'!AG22</f>
        <v>0</v>
      </c>
      <c r="AD19" s="208">
        <f>'2. Pengeluaran'!AH22</f>
        <v>0</v>
      </c>
      <c r="AE19" s="208">
        <f>'2. Pengeluaran'!AI22</f>
        <v>0</v>
      </c>
      <c r="AF19" s="208">
        <f>'2. Pengeluaran'!AJ22</f>
        <v>0</v>
      </c>
      <c r="AG19" s="208">
        <f>'2. Pengeluaran'!AK22</f>
        <v>0</v>
      </c>
      <c r="AH19" s="208">
        <f>'2. Pengeluaran'!AL22</f>
        <v>0</v>
      </c>
      <c r="AI19" s="208">
        <f>'2. Pengeluaran'!AM22</f>
        <v>0</v>
      </c>
      <c r="AJ19" s="208">
        <f>'2. Pengeluaran'!AN22</f>
        <v>0</v>
      </c>
      <c r="AK19" s="208">
        <f>'2. Pengeluaran'!AO22</f>
        <v>0</v>
      </c>
      <c r="AL19" s="208">
        <f>'2. Pengeluaran'!AP22</f>
        <v>0</v>
      </c>
      <c r="AM19" s="209">
        <f>'2. Pengeluaran'!AQ22</f>
        <v>0</v>
      </c>
      <c r="AN19" s="208">
        <f>'2. Pengeluaran'!AR22</f>
        <v>0</v>
      </c>
      <c r="AO19" s="208">
        <f>'2. Pengeluaran'!AS22</f>
        <v>0</v>
      </c>
      <c r="AP19" s="208">
        <f>'2. Pengeluaran'!AT22</f>
        <v>0</v>
      </c>
      <c r="AQ19" s="208">
        <f>'2. Pengeluaran'!AU22</f>
        <v>0</v>
      </c>
      <c r="AR19" s="208">
        <f>'2. Pengeluaran'!AV22</f>
        <v>0</v>
      </c>
      <c r="AS19" s="208">
        <f>'2. Pengeluaran'!AW22</f>
        <v>0</v>
      </c>
      <c r="AT19" s="208">
        <f>'2. Pengeluaran'!AX22</f>
        <v>0</v>
      </c>
      <c r="AU19" s="208">
        <f>'2. Pengeluaran'!AY22</f>
        <v>0</v>
      </c>
      <c r="AV19" s="208">
        <f>'2. Pengeluaran'!AZ22</f>
        <v>0</v>
      </c>
      <c r="AW19" s="208">
        <f>'2. Pengeluaran'!BA22</f>
        <v>0</v>
      </c>
      <c r="AX19" s="208">
        <f>'2. Pengeluaran'!BB22</f>
        <v>0</v>
      </c>
      <c r="AY19" s="209">
        <f>'2. Pengeluaran'!BC22</f>
        <v>0</v>
      </c>
      <c r="AZ19" s="208" t="s">
        <v>504</v>
      </c>
      <c r="BA19" s="208">
        <f>'2. Pengeluaran'!BD22</f>
        <v>0</v>
      </c>
      <c r="BB19" s="208">
        <f>'2. Pengeluaran'!BE22</f>
        <v>0</v>
      </c>
      <c r="BC19" s="208">
        <f>'2. Pengeluaran'!BF22</f>
        <v>0</v>
      </c>
      <c r="BD19" s="208">
        <f>'2. Pengeluaran'!BG22</f>
        <v>0</v>
      </c>
      <c r="BE19" s="208">
        <f>'2. Pengeluaran'!BH22</f>
        <v>0</v>
      </c>
      <c r="BF19" s="208">
        <f>'2. Pengeluaran'!BI22</f>
        <v>0</v>
      </c>
      <c r="BG19" s="208">
        <f>'2. Pengeluaran'!BJ22</f>
        <v>0</v>
      </c>
      <c r="BH19" s="208">
        <f>'2. Pengeluaran'!BK22</f>
        <v>0</v>
      </c>
      <c r="BI19" s="208">
        <f>'2. Pengeluaran'!BL22</f>
        <v>0</v>
      </c>
      <c r="BJ19" s="208">
        <f>'2. Pengeluaran'!BM22</f>
        <v>0</v>
      </c>
      <c r="BK19" s="209">
        <f>'2. Pengeluaran'!BN22</f>
        <v>0</v>
      </c>
      <c r="BL19" s="208">
        <f>'2. Pengeluaran'!BO22</f>
        <v>0</v>
      </c>
      <c r="BM19" s="208">
        <f>'2. Pengeluaran'!BP22</f>
        <v>0</v>
      </c>
      <c r="BN19" s="208">
        <f>'2. Pengeluaran'!BQ22</f>
        <v>0</v>
      </c>
      <c r="BO19" s="208">
        <f>'2. Pengeluaran'!BR22</f>
        <v>0</v>
      </c>
      <c r="BP19" s="208">
        <f>'2. Pengeluaran'!BS22</f>
        <v>0</v>
      </c>
      <c r="BQ19" s="208">
        <f>'2. Pengeluaran'!BT22</f>
        <v>0</v>
      </c>
      <c r="BR19" s="208">
        <f>'2. Pengeluaran'!BU22</f>
        <v>0</v>
      </c>
      <c r="BS19" s="208">
        <f>'2. Pengeluaran'!BV22</f>
        <v>0</v>
      </c>
      <c r="BT19" s="208">
        <f>'2. Pengeluaran'!BW22</f>
        <v>0</v>
      </c>
      <c r="BU19" s="208">
        <f>'2. Pengeluaran'!BX22</f>
        <v>0</v>
      </c>
      <c r="BV19" s="208">
        <f>'2. Pengeluaran'!BY22</f>
        <v>0</v>
      </c>
      <c r="BW19" s="209">
        <f>'2. Pengeluaran'!BZ22</f>
        <v>0</v>
      </c>
      <c r="BX19" s="208">
        <f>'2. Pengeluaran'!CA22</f>
        <v>0</v>
      </c>
      <c r="BY19" s="208">
        <f>'2. Pengeluaran'!CB22</f>
        <v>0</v>
      </c>
      <c r="BZ19" s="208">
        <f>'2. Pengeluaran'!CC22</f>
        <v>0</v>
      </c>
      <c r="CA19" s="208">
        <f>'2. Pengeluaran'!CD22</f>
        <v>0</v>
      </c>
      <c r="CB19" s="208">
        <f>'2. Pengeluaran'!CE22</f>
        <v>0</v>
      </c>
      <c r="CC19" s="208">
        <f>'2. Pengeluaran'!CF22</f>
        <v>0</v>
      </c>
      <c r="CD19" s="208">
        <f>'2. Pengeluaran'!CG22</f>
        <v>0</v>
      </c>
      <c r="CE19" s="208">
        <f>'2. Pengeluaran'!CH22</f>
        <v>0</v>
      </c>
      <c r="CF19" s="208">
        <f>'2. Pengeluaran'!CI22</f>
        <v>0</v>
      </c>
      <c r="CG19" s="208">
        <f>'2. Pengeluaran'!CJ22</f>
        <v>0</v>
      </c>
      <c r="CH19" s="208">
        <f>'2. Pengeluaran'!CK22</f>
        <v>0</v>
      </c>
      <c r="CI19" s="209">
        <f>'2. Pengeluaran'!CL22</f>
        <v>0</v>
      </c>
      <c r="CJ19" s="208">
        <f>'2. Pengeluaran'!CM22</f>
        <v>0</v>
      </c>
      <c r="CK19" s="208">
        <f>'2. Pengeluaran'!CN22</f>
        <v>0</v>
      </c>
      <c r="CL19" s="208">
        <f>'2. Pengeluaran'!CO22</f>
        <v>0</v>
      </c>
      <c r="CM19" s="208">
        <f>'2. Pengeluaran'!CP22</f>
        <v>0</v>
      </c>
      <c r="CN19" s="208">
        <f>'2. Pengeluaran'!CQ22</f>
        <v>0</v>
      </c>
      <c r="CO19" s="208">
        <f>'2. Pengeluaran'!CR22</f>
        <v>0</v>
      </c>
      <c r="CP19" s="208">
        <f>'2. Pengeluaran'!CS22</f>
        <v>0</v>
      </c>
      <c r="CQ19" s="208">
        <f>'2. Pengeluaran'!CT22</f>
        <v>0</v>
      </c>
      <c r="CR19" s="208">
        <f>'2. Pengeluaran'!CU22</f>
        <v>0</v>
      </c>
      <c r="CS19" s="208">
        <f>'2. Pengeluaran'!CV22</f>
        <v>0</v>
      </c>
      <c r="CT19" s="208">
        <f>'2. Pengeluaran'!CW22</f>
        <v>0</v>
      </c>
      <c r="CU19" s="209">
        <f>'2. Pengeluaran'!CX22</f>
        <v>0</v>
      </c>
      <c r="CV19" s="208">
        <f>'2. Pengeluaran'!CY22</f>
        <v>0</v>
      </c>
      <c r="CW19" s="208">
        <f>'2. Pengeluaran'!CZ22</f>
        <v>0</v>
      </c>
      <c r="CX19" s="208">
        <f>'2. Pengeluaran'!DA22</f>
        <v>0</v>
      </c>
      <c r="CY19" s="208">
        <f>'2. Pengeluaran'!DB22</f>
        <v>0</v>
      </c>
      <c r="CZ19" s="208">
        <f>'2. Pengeluaran'!DC22</f>
        <v>0</v>
      </c>
      <c r="DA19" s="208">
        <f>'2. Pengeluaran'!DD22</f>
        <v>0</v>
      </c>
      <c r="DB19" s="208">
        <f>'2. Pengeluaran'!DE22</f>
        <v>0</v>
      </c>
      <c r="DC19" s="208">
        <f>'2. Pengeluaran'!DF22</f>
        <v>0</v>
      </c>
      <c r="DD19" s="208">
        <f>'2. Pengeluaran'!DG22</f>
        <v>0</v>
      </c>
      <c r="DE19" s="208">
        <f>'2. Pengeluaran'!DH22</f>
        <v>0</v>
      </c>
      <c r="DF19" s="208">
        <f>'2. Pengeluaran'!DI22</f>
        <v>0</v>
      </c>
      <c r="DG19" s="209">
        <f>'2. Pengeluaran'!DJ22</f>
        <v>0</v>
      </c>
      <c r="DH19" s="208">
        <f>'2. Pengeluaran'!DK22</f>
        <v>0</v>
      </c>
      <c r="DI19" s="208">
        <f>'2. Pengeluaran'!DL22</f>
        <v>0</v>
      </c>
      <c r="DJ19" s="208">
        <f>'2. Pengeluaran'!DM22</f>
        <v>0</v>
      </c>
      <c r="DK19" s="208">
        <f>'2. Pengeluaran'!DN22</f>
        <v>0</v>
      </c>
      <c r="DL19" s="208">
        <f>'2. Pengeluaran'!DO22</f>
        <v>0</v>
      </c>
      <c r="DM19" s="208">
        <f>'2. Pengeluaran'!DP22</f>
        <v>0</v>
      </c>
      <c r="DN19" s="208">
        <f>'2. Pengeluaran'!DQ22</f>
        <v>0</v>
      </c>
      <c r="DO19" s="208">
        <f>'2. Pengeluaran'!DR22</f>
        <v>0</v>
      </c>
      <c r="DP19" s="208">
        <f>'2. Pengeluaran'!DS22</f>
        <v>0</v>
      </c>
      <c r="DQ19" s="208">
        <f>'2. Pengeluaran'!DT22</f>
        <v>0</v>
      </c>
      <c r="DR19" s="208">
        <f>'2. Pengeluaran'!DU22</f>
        <v>0</v>
      </c>
      <c r="DS19" s="209">
        <f>'2. Pengeluaran'!DV22</f>
        <v>0</v>
      </c>
      <c r="DT19" s="208">
        <f>'2. Pengeluaran'!DW22</f>
        <v>0</v>
      </c>
      <c r="DU19" s="208">
        <f>'2. Pengeluaran'!DX22</f>
        <v>0</v>
      </c>
      <c r="DV19" s="208">
        <f>'2. Pengeluaran'!DY22</f>
        <v>0</v>
      </c>
      <c r="DW19" s="208">
        <f>'2. Pengeluaran'!DZ22</f>
        <v>0</v>
      </c>
      <c r="DX19" s="208">
        <f>'2. Pengeluaran'!EA22</f>
        <v>0</v>
      </c>
      <c r="DY19" s="208">
        <f>'2. Pengeluaran'!EB22</f>
        <v>0</v>
      </c>
      <c r="DZ19" s="208">
        <f>'2. Pengeluaran'!EC22</f>
        <v>0</v>
      </c>
    </row>
    <row r="20" spans="1:130" x14ac:dyDescent="0.25">
      <c r="A20" s="213"/>
      <c r="B20" s="214" t="s">
        <v>511</v>
      </c>
      <c r="C20" s="215">
        <f t="shared" si="6"/>
        <v>2000000</v>
      </c>
      <c r="D20" s="208">
        <f>'2. Pengeluaran'!H26</f>
        <v>2000000</v>
      </c>
      <c r="E20" s="208">
        <f>'2. Pengeluaran'!I26</f>
        <v>0</v>
      </c>
      <c r="F20" s="208">
        <f>'2. Pengeluaran'!J26</f>
        <v>0</v>
      </c>
      <c r="G20" s="208">
        <f>'2. Pengeluaran'!K26</f>
        <v>0</v>
      </c>
      <c r="H20" s="208">
        <f>'2. Pengeluaran'!L26</f>
        <v>0</v>
      </c>
      <c r="I20" s="208">
        <f>'2. Pengeluaran'!M26</f>
        <v>0</v>
      </c>
      <c r="J20" s="208">
        <f>'2. Pengeluaran'!N26</f>
        <v>0</v>
      </c>
      <c r="K20" s="208">
        <f>'2. Pengeluaran'!O26</f>
        <v>0</v>
      </c>
      <c r="L20" s="208">
        <f>'2. Pengeluaran'!P26</f>
        <v>0</v>
      </c>
      <c r="M20" s="208">
        <f>'2. Pengeluaran'!Q26</f>
        <v>0</v>
      </c>
      <c r="N20" s="208">
        <f>'2. Pengeluaran'!R26</f>
        <v>0</v>
      </c>
      <c r="O20" s="209">
        <f>'2. Pengeluaran'!S26</f>
        <v>0</v>
      </c>
      <c r="P20" s="208">
        <f>'2. Pengeluaran'!T26</f>
        <v>0</v>
      </c>
      <c r="Q20" s="208">
        <f>'2. Pengeluaran'!U26</f>
        <v>0</v>
      </c>
      <c r="R20" s="208">
        <f>'2. Pengeluaran'!V26</f>
        <v>0</v>
      </c>
      <c r="S20" s="208">
        <f>'2. Pengeluaran'!W26</f>
        <v>0</v>
      </c>
      <c r="T20" s="208">
        <f>'2. Pengeluaran'!X26</f>
        <v>0</v>
      </c>
      <c r="U20" s="208">
        <f>'2. Pengeluaran'!Y26</f>
        <v>0</v>
      </c>
      <c r="V20" s="208">
        <f>'2. Pengeluaran'!Z26</f>
        <v>0</v>
      </c>
      <c r="W20" s="208">
        <f>'2. Pengeluaran'!AA26</f>
        <v>0</v>
      </c>
      <c r="X20" s="208">
        <f>'2. Pengeluaran'!AB26</f>
        <v>0</v>
      </c>
      <c r="Y20" s="208">
        <f>'2. Pengeluaran'!AC26</f>
        <v>0</v>
      </c>
      <c r="Z20" s="208">
        <f>'2. Pengeluaran'!AD26</f>
        <v>0</v>
      </c>
      <c r="AA20" s="209">
        <f>'2. Pengeluaran'!AE26</f>
        <v>0</v>
      </c>
      <c r="AB20" s="208">
        <f>'2. Pengeluaran'!AF26</f>
        <v>0</v>
      </c>
      <c r="AC20" s="208">
        <f>'2. Pengeluaran'!AG26</f>
        <v>0</v>
      </c>
      <c r="AD20" s="208">
        <f>'2. Pengeluaran'!AH26</f>
        <v>0</v>
      </c>
      <c r="AE20" s="208">
        <f>'2. Pengeluaran'!AI26</f>
        <v>0</v>
      </c>
      <c r="AF20" s="208">
        <f>'2. Pengeluaran'!AJ26</f>
        <v>0</v>
      </c>
      <c r="AG20" s="208">
        <f>'2. Pengeluaran'!AK26</f>
        <v>0</v>
      </c>
      <c r="AH20" s="208">
        <f>'2. Pengeluaran'!AL26</f>
        <v>0</v>
      </c>
      <c r="AI20" s="208">
        <f>'2. Pengeluaran'!AM26</f>
        <v>0</v>
      </c>
      <c r="AJ20" s="208">
        <f>'2. Pengeluaran'!AN26</f>
        <v>0</v>
      </c>
      <c r="AK20" s="208">
        <f>'2. Pengeluaran'!AO26</f>
        <v>0</v>
      </c>
      <c r="AL20" s="208">
        <f>'2. Pengeluaran'!AP26</f>
        <v>0</v>
      </c>
      <c r="AM20" s="209">
        <f>'2. Pengeluaran'!AQ26</f>
        <v>0</v>
      </c>
      <c r="AN20" s="208">
        <f>'2. Pengeluaran'!AR26</f>
        <v>0</v>
      </c>
      <c r="AO20" s="208">
        <f>'2. Pengeluaran'!AS26</f>
        <v>0</v>
      </c>
      <c r="AP20" s="208">
        <f>'2. Pengeluaran'!AT26</f>
        <v>0</v>
      </c>
      <c r="AQ20" s="208">
        <f>'2. Pengeluaran'!AU26</f>
        <v>0</v>
      </c>
      <c r="AR20" s="208">
        <f>'2. Pengeluaran'!AV26</f>
        <v>0</v>
      </c>
      <c r="AS20" s="208">
        <f>'2. Pengeluaran'!AW26</f>
        <v>0</v>
      </c>
      <c r="AT20" s="208">
        <f>'2. Pengeluaran'!AX26</f>
        <v>0</v>
      </c>
      <c r="AU20" s="208">
        <f>'2. Pengeluaran'!AY26</f>
        <v>0</v>
      </c>
      <c r="AV20" s="208">
        <f>'2. Pengeluaran'!AZ26</f>
        <v>0</v>
      </c>
      <c r="AW20" s="208">
        <f>'2. Pengeluaran'!BA26</f>
        <v>0</v>
      </c>
      <c r="AX20" s="208">
        <f>'2. Pengeluaran'!BB26</f>
        <v>0</v>
      </c>
      <c r="AY20" s="209">
        <f>'2. Pengeluaran'!BC26</f>
        <v>0</v>
      </c>
      <c r="AZ20" s="208" t="s">
        <v>504</v>
      </c>
      <c r="BA20" s="208">
        <f>'2. Pengeluaran'!BD26</f>
        <v>0</v>
      </c>
      <c r="BB20" s="208">
        <f>'2. Pengeluaran'!BE26</f>
        <v>0</v>
      </c>
      <c r="BC20" s="208">
        <f>'2. Pengeluaran'!BF26</f>
        <v>0</v>
      </c>
      <c r="BD20" s="208">
        <f>'2. Pengeluaran'!BG26</f>
        <v>0</v>
      </c>
      <c r="BE20" s="208">
        <f>'2. Pengeluaran'!BH26</f>
        <v>0</v>
      </c>
      <c r="BF20" s="208">
        <f>'2. Pengeluaran'!BI26</f>
        <v>0</v>
      </c>
      <c r="BG20" s="208">
        <f>'2. Pengeluaran'!BJ26</f>
        <v>0</v>
      </c>
      <c r="BH20" s="208">
        <f>'2. Pengeluaran'!BK26</f>
        <v>0</v>
      </c>
      <c r="BI20" s="208">
        <f>'2. Pengeluaran'!BL26</f>
        <v>0</v>
      </c>
      <c r="BJ20" s="208">
        <f>'2. Pengeluaran'!BM26</f>
        <v>0</v>
      </c>
      <c r="BK20" s="209">
        <f>'2. Pengeluaran'!BN26</f>
        <v>0</v>
      </c>
      <c r="BL20" s="208">
        <f>'2. Pengeluaran'!BO26</f>
        <v>0</v>
      </c>
      <c r="BM20" s="208">
        <f>'2. Pengeluaran'!BP26</f>
        <v>0</v>
      </c>
      <c r="BN20" s="208">
        <f>'2. Pengeluaran'!BQ26</f>
        <v>0</v>
      </c>
      <c r="BO20" s="208">
        <f>'2. Pengeluaran'!BR26</f>
        <v>0</v>
      </c>
      <c r="BP20" s="208">
        <f>'2. Pengeluaran'!BS26</f>
        <v>0</v>
      </c>
      <c r="BQ20" s="208">
        <f>'2. Pengeluaran'!BT26</f>
        <v>0</v>
      </c>
      <c r="BR20" s="208">
        <f>'2. Pengeluaran'!BU26</f>
        <v>0</v>
      </c>
      <c r="BS20" s="208">
        <f>'2. Pengeluaran'!BV26</f>
        <v>0</v>
      </c>
      <c r="BT20" s="208">
        <f>'2. Pengeluaran'!BW26</f>
        <v>0</v>
      </c>
      <c r="BU20" s="208">
        <f>'2. Pengeluaran'!BX26</f>
        <v>0</v>
      </c>
      <c r="BV20" s="208">
        <f>'2. Pengeluaran'!BY26</f>
        <v>0</v>
      </c>
      <c r="BW20" s="209">
        <f>'2. Pengeluaran'!BZ26</f>
        <v>0</v>
      </c>
      <c r="BX20" s="208">
        <f>'2. Pengeluaran'!CA26</f>
        <v>0</v>
      </c>
      <c r="BY20" s="208">
        <f>'2. Pengeluaran'!CB26</f>
        <v>0</v>
      </c>
      <c r="BZ20" s="208">
        <f>'2. Pengeluaran'!CC26</f>
        <v>0</v>
      </c>
      <c r="CA20" s="208">
        <f>'2. Pengeluaran'!CD26</f>
        <v>0</v>
      </c>
      <c r="CB20" s="208">
        <f>'2. Pengeluaran'!CE26</f>
        <v>0</v>
      </c>
      <c r="CC20" s="208">
        <f>'2. Pengeluaran'!CF26</f>
        <v>0</v>
      </c>
      <c r="CD20" s="208">
        <f>'2. Pengeluaran'!CG26</f>
        <v>0</v>
      </c>
      <c r="CE20" s="208">
        <f>'2. Pengeluaran'!CH26</f>
        <v>0</v>
      </c>
      <c r="CF20" s="208">
        <f>'2. Pengeluaran'!CI26</f>
        <v>0</v>
      </c>
      <c r="CG20" s="208">
        <f>'2. Pengeluaran'!CJ26</f>
        <v>0</v>
      </c>
      <c r="CH20" s="208">
        <f>'2. Pengeluaran'!CK26</f>
        <v>0</v>
      </c>
      <c r="CI20" s="209">
        <f>'2. Pengeluaran'!CL26</f>
        <v>0</v>
      </c>
      <c r="CJ20" s="208">
        <f>'2. Pengeluaran'!CM26</f>
        <v>0</v>
      </c>
      <c r="CK20" s="208">
        <f>'2. Pengeluaran'!CN26</f>
        <v>0</v>
      </c>
      <c r="CL20" s="208">
        <f>'2. Pengeluaran'!CO26</f>
        <v>0</v>
      </c>
      <c r="CM20" s="208">
        <f>'2. Pengeluaran'!CP26</f>
        <v>0</v>
      </c>
      <c r="CN20" s="208">
        <f>'2. Pengeluaran'!CQ26</f>
        <v>0</v>
      </c>
      <c r="CO20" s="208">
        <f>'2. Pengeluaran'!CR26</f>
        <v>0</v>
      </c>
      <c r="CP20" s="208">
        <f>'2. Pengeluaran'!CS26</f>
        <v>0</v>
      </c>
      <c r="CQ20" s="208">
        <f>'2. Pengeluaran'!CT26</f>
        <v>0</v>
      </c>
      <c r="CR20" s="208">
        <f>'2. Pengeluaran'!CU26</f>
        <v>0</v>
      </c>
      <c r="CS20" s="208">
        <f>'2. Pengeluaran'!CV26</f>
        <v>0</v>
      </c>
      <c r="CT20" s="208">
        <f>'2. Pengeluaran'!CW26</f>
        <v>0</v>
      </c>
      <c r="CU20" s="209">
        <f>'2. Pengeluaran'!CX26</f>
        <v>0</v>
      </c>
      <c r="CV20" s="208">
        <f>'2. Pengeluaran'!CY26</f>
        <v>0</v>
      </c>
      <c r="CW20" s="208">
        <f>'2. Pengeluaran'!CZ26</f>
        <v>0</v>
      </c>
      <c r="CX20" s="208">
        <f>'2. Pengeluaran'!DA26</f>
        <v>0</v>
      </c>
      <c r="CY20" s="208">
        <f>'2. Pengeluaran'!DB26</f>
        <v>0</v>
      </c>
      <c r="CZ20" s="208">
        <f>'2. Pengeluaran'!DC26</f>
        <v>0</v>
      </c>
      <c r="DA20" s="208">
        <f>'2. Pengeluaran'!DD26</f>
        <v>0</v>
      </c>
      <c r="DB20" s="208">
        <f>'2. Pengeluaran'!DE26</f>
        <v>0</v>
      </c>
      <c r="DC20" s="208">
        <f>'2. Pengeluaran'!DF26</f>
        <v>0</v>
      </c>
      <c r="DD20" s="208">
        <f>'2. Pengeluaran'!DG26</f>
        <v>0</v>
      </c>
      <c r="DE20" s="208">
        <f>'2. Pengeluaran'!DH26</f>
        <v>0</v>
      </c>
      <c r="DF20" s="208">
        <f>'2. Pengeluaran'!DI26</f>
        <v>0</v>
      </c>
      <c r="DG20" s="209">
        <f>'2. Pengeluaran'!DJ26</f>
        <v>0</v>
      </c>
      <c r="DH20" s="208">
        <f>'2. Pengeluaran'!DK26</f>
        <v>0</v>
      </c>
      <c r="DI20" s="208">
        <f>'2. Pengeluaran'!DL26</f>
        <v>0</v>
      </c>
      <c r="DJ20" s="208">
        <f>'2. Pengeluaran'!DM26</f>
        <v>0</v>
      </c>
      <c r="DK20" s="208">
        <f>'2. Pengeluaran'!DN26</f>
        <v>0</v>
      </c>
      <c r="DL20" s="208">
        <f>'2. Pengeluaran'!DO26</f>
        <v>0</v>
      </c>
      <c r="DM20" s="208">
        <f>'2. Pengeluaran'!DP26</f>
        <v>0</v>
      </c>
      <c r="DN20" s="208">
        <f>'2. Pengeluaran'!DQ26</f>
        <v>0</v>
      </c>
      <c r="DO20" s="208">
        <f>'2. Pengeluaran'!DR26</f>
        <v>0</v>
      </c>
      <c r="DP20" s="208">
        <f>'2. Pengeluaran'!DS26</f>
        <v>0</v>
      </c>
      <c r="DQ20" s="208">
        <f>'2. Pengeluaran'!DT26</f>
        <v>0</v>
      </c>
      <c r="DR20" s="208">
        <f>'2. Pengeluaran'!DU26</f>
        <v>0</v>
      </c>
      <c r="DS20" s="209">
        <f>'2. Pengeluaran'!DV26</f>
        <v>0</v>
      </c>
      <c r="DT20" s="208">
        <f>'2. Pengeluaran'!DW26</f>
        <v>0</v>
      </c>
      <c r="DU20" s="208">
        <f>'2. Pengeluaran'!DX26</f>
        <v>0</v>
      </c>
      <c r="DV20" s="208">
        <f>'2. Pengeluaran'!DY26</f>
        <v>0</v>
      </c>
      <c r="DW20" s="208">
        <f>'2. Pengeluaran'!DZ26</f>
        <v>0</v>
      </c>
      <c r="DX20" s="208">
        <f>'2. Pengeluaran'!EA26</f>
        <v>0</v>
      </c>
      <c r="DY20" s="208">
        <f>'2. Pengeluaran'!EB26</f>
        <v>0</v>
      </c>
      <c r="DZ20" s="208">
        <f>'2. Pengeluaran'!EC26</f>
        <v>0</v>
      </c>
    </row>
    <row r="21" spans="1:130" ht="15.75" customHeight="1" x14ac:dyDescent="0.25">
      <c r="A21" s="213"/>
      <c r="B21" s="214" t="s">
        <v>512</v>
      </c>
      <c r="C21" s="215">
        <f t="shared" si="6"/>
        <v>1000000</v>
      </c>
      <c r="D21" s="208">
        <f>'2. Pengeluaran'!H31</f>
        <v>0</v>
      </c>
      <c r="E21" s="208">
        <f>'2. Pengeluaran'!I31</f>
        <v>0</v>
      </c>
      <c r="F21" s="208">
        <f>'2. Pengeluaran'!J31</f>
        <v>0</v>
      </c>
      <c r="G21" s="208">
        <f>'2. Pengeluaran'!K31</f>
        <v>0</v>
      </c>
      <c r="H21" s="208">
        <f>'2. Pengeluaran'!L31</f>
        <v>0</v>
      </c>
      <c r="I21" s="208">
        <f>'2. Pengeluaran'!M31</f>
        <v>0</v>
      </c>
      <c r="J21" s="208">
        <f>'2. Pengeluaran'!N31</f>
        <v>0</v>
      </c>
      <c r="K21" s="208">
        <f>'2. Pengeluaran'!O31</f>
        <v>0</v>
      </c>
      <c r="L21" s="208">
        <f>'2. Pengeluaran'!P31</f>
        <v>0</v>
      </c>
      <c r="M21" s="208">
        <f>'2. Pengeluaran'!Q31</f>
        <v>0</v>
      </c>
      <c r="N21" s="208">
        <f>'2. Pengeluaran'!R31</f>
        <v>0</v>
      </c>
      <c r="O21" s="209">
        <f>'2. Pengeluaran'!S31</f>
        <v>500000</v>
      </c>
      <c r="P21" s="208">
        <f>'2. Pengeluaran'!T31</f>
        <v>0</v>
      </c>
      <c r="Q21" s="208">
        <f>'2. Pengeluaran'!U31</f>
        <v>0</v>
      </c>
      <c r="R21" s="208">
        <f>'2. Pengeluaran'!V31</f>
        <v>0</v>
      </c>
      <c r="S21" s="208">
        <f>'2. Pengeluaran'!W31</f>
        <v>0</v>
      </c>
      <c r="T21" s="208">
        <f>'2. Pengeluaran'!X31</f>
        <v>0</v>
      </c>
      <c r="U21" s="208">
        <f>'2. Pengeluaran'!Y31</f>
        <v>0</v>
      </c>
      <c r="V21" s="208">
        <f>'2. Pengeluaran'!Z31</f>
        <v>0</v>
      </c>
      <c r="W21" s="208">
        <f>'2. Pengeluaran'!AA31</f>
        <v>0</v>
      </c>
      <c r="X21" s="208">
        <f>'2. Pengeluaran'!AB31</f>
        <v>0</v>
      </c>
      <c r="Y21" s="208">
        <f>'2. Pengeluaran'!AC31</f>
        <v>0</v>
      </c>
      <c r="Z21" s="208">
        <f>'2. Pengeluaran'!AD31</f>
        <v>0</v>
      </c>
      <c r="AA21" s="209">
        <f>'2. Pengeluaran'!AE31</f>
        <v>500000</v>
      </c>
      <c r="AB21" s="208">
        <f>'2. Pengeluaran'!AF31</f>
        <v>0</v>
      </c>
      <c r="AC21" s="208">
        <f>'2. Pengeluaran'!AG31</f>
        <v>0</v>
      </c>
      <c r="AD21" s="208">
        <f>'2. Pengeluaran'!AH31</f>
        <v>0</v>
      </c>
      <c r="AE21" s="208">
        <f>'2. Pengeluaran'!AI31</f>
        <v>0</v>
      </c>
      <c r="AF21" s="208">
        <f>'2. Pengeluaran'!AJ31</f>
        <v>0</v>
      </c>
      <c r="AG21" s="208">
        <f>'2. Pengeluaran'!AK31</f>
        <v>0</v>
      </c>
      <c r="AH21" s="208">
        <f>'2. Pengeluaran'!AL31</f>
        <v>0</v>
      </c>
      <c r="AI21" s="208">
        <f>'2. Pengeluaran'!AM31</f>
        <v>0</v>
      </c>
      <c r="AJ21" s="208">
        <f>'2. Pengeluaran'!AN31</f>
        <v>0</v>
      </c>
      <c r="AK21" s="208">
        <f>'2. Pengeluaran'!AO31</f>
        <v>0</v>
      </c>
      <c r="AL21" s="208">
        <f>'2. Pengeluaran'!AP31</f>
        <v>0</v>
      </c>
      <c r="AM21" s="209">
        <f>'2. Pengeluaran'!AQ31</f>
        <v>0</v>
      </c>
      <c r="AN21" s="208">
        <f>'2. Pengeluaran'!AR31</f>
        <v>0</v>
      </c>
      <c r="AO21" s="208">
        <f>'2. Pengeluaran'!AS31</f>
        <v>0</v>
      </c>
      <c r="AP21" s="208">
        <f>'2. Pengeluaran'!AT31</f>
        <v>0</v>
      </c>
      <c r="AQ21" s="208">
        <f>'2. Pengeluaran'!AU31</f>
        <v>0</v>
      </c>
      <c r="AR21" s="208">
        <f>'2. Pengeluaran'!AV31</f>
        <v>0</v>
      </c>
      <c r="AS21" s="208">
        <f>'2. Pengeluaran'!AW31</f>
        <v>0</v>
      </c>
      <c r="AT21" s="208">
        <f>'2. Pengeluaran'!AX31</f>
        <v>0</v>
      </c>
      <c r="AU21" s="208">
        <f>'2. Pengeluaran'!AY31</f>
        <v>0</v>
      </c>
      <c r="AV21" s="208">
        <f>'2. Pengeluaran'!AZ31</f>
        <v>0</v>
      </c>
      <c r="AW21" s="208">
        <f>'2. Pengeluaran'!BA31</f>
        <v>0</v>
      </c>
      <c r="AX21" s="208">
        <f>'2. Pengeluaran'!BB31</f>
        <v>0</v>
      </c>
      <c r="AY21" s="209">
        <f>'2. Pengeluaran'!BC31</f>
        <v>0</v>
      </c>
      <c r="AZ21" s="208" t="s">
        <v>504</v>
      </c>
      <c r="BA21" s="208">
        <f>'2. Pengeluaran'!BD31</f>
        <v>0</v>
      </c>
      <c r="BB21" s="208">
        <f>'2. Pengeluaran'!BE31</f>
        <v>0</v>
      </c>
      <c r="BC21" s="208">
        <f>'2. Pengeluaran'!BF31</f>
        <v>0</v>
      </c>
      <c r="BD21" s="208">
        <f>'2. Pengeluaran'!BG31</f>
        <v>0</v>
      </c>
      <c r="BE21" s="208">
        <f>'2. Pengeluaran'!BH31</f>
        <v>0</v>
      </c>
      <c r="BF21" s="208">
        <f>'2. Pengeluaran'!BI31</f>
        <v>0</v>
      </c>
      <c r="BG21" s="208">
        <f>'2. Pengeluaran'!BJ31</f>
        <v>0</v>
      </c>
      <c r="BH21" s="208">
        <f>'2. Pengeluaran'!BK31</f>
        <v>0</v>
      </c>
      <c r="BI21" s="208">
        <f>'2. Pengeluaran'!BL31</f>
        <v>0</v>
      </c>
      <c r="BJ21" s="208">
        <f>'2. Pengeluaran'!BM31</f>
        <v>0</v>
      </c>
      <c r="BK21" s="209">
        <f>'2. Pengeluaran'!BN31</f>
        <v>0</v>
      </c>
      <c r="BL21" s="208">
        <f>'2. Pengeluaran'!BO31</f>
        <v>0</v>
      </c>
      <c r="BM21" s="208">
        <f>'2. Pengeluaran'!BP31</f>
        <v>0</v>
      </c>
      <c r="BN21" s="208">
        <f>'2. Pengeluaran'!BQ31</f>
        <v>0</v>
      </c>
      <c r="BO21" s="208">
        <f>'2. Pengeluaran'!BR31</f>
        <v>0</v>
      </c>
      <c r="BP21" s="208">
        <f>'2. Pengeluaran'!BS31</f>
        <v>0</v>
      </c>
      <c r="BQ21" s="208">
        <f>'2. Pengeluaran'!BT31</f>
        <v>0</v>
      </c>
      <c r="BR21" s="208">
        <f>'2. Pengeluaran'!BU31</f>
        <v>0</v>
      </c>
      <c r="BS21" s="208">
        <f>'2. Pengeluaran'!BV31</f>
        <v>0</v>
      </c>
      <c r="BT21" s="208">
        <f>'2. Pengeluaran'!BW31</f>
        <v>0</v>
      </c>
      <c r="BU21" s="208">
        <f>'2. Pengeluaran'!BX31</f>
        <v>0</v>
      </c>
      <c r="BV21" s="208">
        <f>'2. Pengeluaran'!BY31</f>
        <v>0</v>
      </c>
      <c r="BW21" s="209">
        <f>'2. Pengeluaran'!BZ31</f>
        <v>0</v>
      </c>
      <c r="BX21" s="208">
        <f>'2. Pengeluaran'!CA31</f>
        <v>0</v>
      </c>
      <c r="BY21" s="208">
        <f>'2. Pengeluaran'!CB31</f>
        <v>0</v>
      </c>
      <c r="BZ21" s="208">
        <f>'2. Pengeluaran'!CC31</f>
        <v>0</v>
      </c>
      <c r="CA21" s="208">
        <f>'2. Pengeluaran'!CD31</f>
        <v>0</v>
      </c>
      <c r="CB21" s="208">
        <f>'2. Pengeluaran'!CE31</f>
        <v>0</v>
      </c>
      <c r="CC21" s="208">
        <f>'2. Pengeluaran'!CF31</f>
        <v>0</v>
      </c>
      <c r="CD21" s="208">
        <f>'2. Pengeluaran'!CG31</f>
        <v>0</v>
      </c>
      <c r="CE21" s="208">
        <f>'2. Pengeluaran'!CH31</f>
        <v>0</v>
      </c>
      <c r="CF21" s="208">
        <f>'2. Pengeluaran'!CI31</f>
        <v>0</v>
      </c>
      <c r="CG21" s="208">
        <f>'2. Pengeluaran'!CJ31</f>
        <v>0</v>
      </c>
      <c r="CH21" s="208">
        <f>'2. Pengeluaran'!CK31</f>
        <v>0</v>
      </c>
      <c r="CI21" s="209">
        <f>'2. Pengeluaran'!CL31</f>
        <v>0</v>
      </c>
      <c r="CJ21" s="208">
        <f>'2. Pengeluaran'!CM31</f>
        <v>0</v>
      </c>
      <c r="CK21" s="208">
        <f>'2. Pengeluaran'!CN31</f>
        <v>0</v>
      </c>
      <c r="CL21" s="208">
        <f>'2. Pengeluaran'!CO31</f>
        <v>0</v>
      </c>
      <c r="CM21" s="208">
        <f>'2. Pengeluaran'!CP31</f>
        <v>0</v>
      </c>
      <c r="CN21" s="208">
        <f>'2. Pengeluaran'!CQ31</f>
        <v>0</v>
      </c>
      <c r="CO21" s="208">
        <f>'2. Pengeluaran'!CR31</f>
        <v>0</v>
      </c>
      <c r="CP21" s="208">
        <f>'2. Pengeluaran'!CS31</f>
        <v>0</v>
      </c>
      <c r="CQ21" s="208">
        <f>'2. Pengeluaran'!CT31</f>
        <v>0</v>
      </c>
      <c r="CR21" s="208">
        <f>'2. Pengeluaran'!CU31</f>
        <v>0</v>
      </c>
      <c r="CS21" s="208">
        <f>'2. Pengeluaran'!CV31</f>
        <v>0</v>
      </c>
      <c r="CT21" s="208">
        <f>'2. Pengeluaran'!CW31</f>
        <v>0</v>
      </c>
      <c r="CU21" s="209">
        <f>'2. Pengeluaran'!CX31</f>
        <v>0</v>
      </c>
      <c r="CV21" s="208">
        <f>'2. Pengeluaran'!CY31</f>
        <v>0</v>
      </c>
      <c r="CW21" s="208">
        <f>'2. Pengeluaran'!CZ31</f>
        <v>0</v>
      </c>
      <c r="CX21" s="208">
        <f>'2. Pengeluaran'!DA31</f>
        <v>0</v>
      </c>
      <c r="CY21" s="208">
        <f>'2. Pengeluaran'!DB31</f>
        <v>0</v>
      </c>
      <c r="CZ21" s="208">
        <f>'2. Pengeluaran'!DC31</f>
        <v>0</v>
      </c>
      <c r="DA21" s="208">
        <f>'2. Pengeluaran'!DD31</f>
        <v>0</v>
      </c>
      <c r="DB21" s="208">
        <f>'2. Pengeluaran'!DE31</f>
        <v>0</v>
      </c>
      <c r="DC21" s="208">
        <f>'2. Pengeluaran'!DF31</f>
        <v>0</v>
      </c>
      <c r="DD21" s="208">
        <f>'2. Pengeluaran'!DG31</f>
        <v>0</v>
      </c>
      <c r="DE21" s="208">
        <f>'2. Pengeluaran'!DH31</f>
        <v>0</v>
      </c>
      <c r="DF21" s="208">
        <f>'2. Pengeluaran'!DI31</f>
        <v>0</v>
      </c>
      <c r="DG21" s="209">
        <f>'2. Pengeluaran'!DJ31</f>
        <v>0</v>
      </c>
      <c r="DH21" s="208">
        <f>'2. Pengeluaran'!DK31</f>
        <v>0</v>
      </c>
      <c r="DI21" s="208">
        <f>'2. Pengeluaran'!DL31</f>
        <v>0</v>
      </c>
      <c r="DJ21" s="208">
        <f>'2. Pengeluaran'!DM31</f>
        <v>0</v>
      </c>
      <c r="DK21" s="208">
        <f>'2. Pengeluaran'!DN31</f>
        <v>0</v>
      </c>
      <c r="DL21" s="208">
        <f>'2. Pengeluaran'!DO31</f>
        <v>0</v>
      </c>
      <c r="DM21" s="208">
        <f>'2. Pengeluaran'!DP31</f>
        <v>0</v>
      </c>
      <c r="DN21" s="208">
        <f>'2. Pengeluaran'!DQ31</f>
        <v>0</v>
      </c>
      <c r="DO21" s="208">
        <f>'2. Pengeluaran'!DR31</f>
        <v>0</v>
      </c>
      <c r="DP21" s="208">
        <f>'2. Pengeluaran'!DS31</f>
        <v>0</v>
      </c>
      <c r="DQ21" s="208">
        <f>'2. Pengeluaran'!DT31</f>
        <v>0</v>
      </c>
      <c r="DR21" s="208">
        <f>'2. Pengeluaran'!DU31</f>
        <v>0</v>
      </c>
      <c r="DS21" s="209">
        <f>'2. Pengeluaran'!DV31</f>
        <v>0</v>
      </c>
      <c r="DT21" s="208">
        <f>'2. Pengeluaran'!DW31</f>
        <v>0</v>
      </c>
      <c r="DU21" s="208">
        <f>'2. Pengeluaran'!DX31</f>
        <v>0</v>
      </c>
      <c r="DV21" s="208">
        <f>'2. Pengeluaran'!DY31</f>
        <v>0</v>
      </c>
      <c r="DW21" s="208">
        <f>'2. Pengeluaran'!DZ31</f>
        <v>0</v>
      </c>
      <c r="DX21" s="208">
        <f>'2. Pengeluaran'!EA31</f>
        <v>0</v>
      </c>
      <c r="DY21" s="208">
        <f>'2. Pengeluaran'!EB31</f>
        <v>0</v>
      </c>
      <c r="DZ21" s="208">
        <f>'2. Pengeluaran'!EC31</f>
        <v>0</v>
      </c>
    </row>
    <row r="22" spans="1:130" ht="15.75" customHeight="1" x14ac:dyDescent="0.25">
      <c r="A22" s="213"/>
      <c r="B22" s="195" t="s">
        <v>513</v>
      </c>
      <c r="C22" s="215">
        <f t="shared" si="6"/>
        <v>15500000</v>
      </c>
      <c r="D22" s="208">
        <f>'2. Pengeluaran'!H43</f>
        <v>5000000</v>
      </c>
      <c r="E22" s="208">
        <f>'2. Pengeluaran'!I43</f>
        <v>500000</v>
      </c>
      <c r="F22" s="208">
        <f>'2. Pengeluaran'!J43</f>
        <v>0</v>
      </c>
      <c r="G22" s="208">
        <f>'2. Pengeluaran'!K43</f>
        <v>0</v>
      </c>
      <c r="H22" s="208">
        <f>'2. Pengeluaran'!L43</f>
        <v>10000000</v>
      </c>
      <c r="I22" s="208">
        <f>'2. Pengeluaran'!M43</f>
        <v>0</v>
      </c>
      <c r="J22" s="208">
        <f>'2. Pengeluaran'!N43</f>
        <v>0</v>
      </c>
      <c r="K22" s="208">
        <f>'2. Pengeluaran'!O43</f>
        <v>0</v>
      </c>
      <c r="L22" s="208">
        <f>'2. Pengeluaran'!P43</f>
        <v>0</v>
      </c>
      <c r="M22" s="208">
        <f>'2. Pengeluaran'!Q43</f>
        <v>0</v>
      </c>
      <c r="N22" s="208">
        <f>'2. Pengeluaran'!R43</f>
        <v>0</v>
      </c>
      <c r="O22" s="209">
        <f>'2. Pengeluaran'!S43</f>
        <v>0</v>
      </c>
      <c r="P22" s="208">
        <f>'2. Pengeluaran'!T43</f>
        <v>0</v>
      </c>
      <c r="Q22" s="208">
        <f>'2. Pengeluaran'!U43</f>
        <v>0</v>
      </c>
      <c r="R22" s="208">
        <f>'2. Pengeluaran'!V43</f>
        <v>0</v>
      </c>
      <c r="S22" s="208">
        <f>'2. Pengeluaran'!W43</f>
        <v>0</v>
      </c>
      <c r="T22" s="208">
        <f>'2. Pengeluaran'!X43</f>
        <v>0</v>
      </c>
      <c r="U22" s="208">
        <f>'2. Pengeluaran'!Y43</f>
        <v>0</v>
      </c>
      <c r="V22" s="208">
        <f>'2. Pengeluaran'!Z43</f>
        <v>0</v>
      </c>
      <c r="W22" s="208">
        <f>'2. Pengeluaran'!AA43</f>
        <v>0</v>
      </c>
      <c r="X22" s="208">
        <f>'2. Pengeluaran'!AB43</f>
        <v>0</v>
      </c>
      <c r="Y22" s="208">
        <f>'2. Pengeluaran'!AC43</f>
        <v>0</v>
      </c>
      <c r="Z22" s="208">
        <f>'2. Pengeluaran'!AD43</f>
        <v>0</v>
      </c>
      <c r="AA22" s="209">
        <f>'2. Pengeluaran'!AE43</f>
        <v>0</v>
      </c>
      <c r="AB22" s="208">
        <f>'2. Pengeluaran'!AF43</f>
        <v>0</v>
      </c>
      <c r="AC22" s="208">
        <f>'2. Pengeluaran'!AG43</f>
        <v>0</v>
      </c>
      <c r="AD22" s="208">
        <f>'2. Pengeluaran'!AH43</f>
        <v>0</v>
      </c>
      <c r="AE22" s="208">
        <f>'2. Pengeluaran'!AI43</f>
        <v>0</v>
      </c>
      <c r="AF22" s="208">
        <f>'2. Pengeluaran'!AJ43</f>
        <v>0</v>
      </c>
      <c r="AG22" s="208">
        <f>'2. Pengeluaran'!AK43</f>
        <v>0</v>
      </c>
      <c r="AH22" s="208">
        <f>'2. Pengeluaran'!AL43</f>
        <v>0</v>
      </c>
      <c r="AI22" s="208">
        <f>'2. Pengeluaran'!AM43</f>
        <v>0</v>
      </c>
      <c r="AJ22" s="208">
        <f>'2. Pengeluaran'!AN43</f>
        <v>0</v>
      </c>
      <c r="AK22" s="208">
        <f>'2. Pengeluaran'!AO43</f>
        <v>0</v>
      </c>
      <c r="AL22" s="208">
        <f>'2. Pengeluaran'!AP43</f>
        <v>0</v>
      </c>
      <c r="AM22" s="209">
        <f>'2. Pengeluaran'!AQ43</f>
        <v>0</v>
      </c>
      <c r="AN22" s="208">
        <f>'2. Pengeluaran'!AR43</f>
        <v>0</v>
      </c>
      <c r="AO22" s="208">
        <f>'2. Pengeluaran'!AS43</f>
        <v>0</v>
      </c>
      <c r="AP22" s="208">
        <f>'2. Pengeluaran'!AT43</f>
        <v>0</v>
      </c>
      <c r="AQ22" s="208">
        <f>'2. Pengeluaran'!AU43</f>
        <v>0</v>
      </c>
      <c r="AR22" s="208">
        <f>'2. Pengeluaran'!AV43</f>
        <v>0</v>
      </c>
      <c r="AS22" s="208">
        <f>'2. Pengeluaran'!AW43</f>
        <v>0</v>
      </c>
      <c r="AT22" s="208">
        <f>'2. Pengeluaran'!AX43</f>
        <v>0</v>
      </c>
      <c r="AU22" s="208">
        <f>'2. Pengeluaran'!AY43</f>
        <v>0</v>
      </c>
      <c r="AV22" s="208">
        <f>'2. Pengeluaran'!AZ43</f>
        <v>0</v>
      </c>
      <c r="AW22" s="208">
        <f>'2. Pengeluaran'!BA43</f>
        <v>0</v>
      </c>
      <c r="AX22" s="208">
        <f>'2. Pengeluaran'!BB43</f>
        <v>0</v>
      </c>
      <c r="AY22" s="209">
        <f>'2. Pengeluaran'!BC43</f>
        <v>0</v>
      </c>
      <c r="AZ22" s="208" t="s">
        <v>504</v>
      </c>
      <c r="BA22" s="208">
        <f>'2. Pengeluaran'!BD43</f>
        <v>0</v>
      </c>
      <c r="BB22" s="208">
        <f>'2. Pengeluaran'!BE43</f>
        <v>0</v>
      </c>
      <c r="BC22" s="208">
        <f>'2. Pengeluaran'!BF43</f>
        <v>0</v>
      </c>
      <c r="BD22" s="208">
        <f>'2. Pengeluaran'!BG43</f>
        <v>0</v>
      </c>
      <c r="BE22" s="208">
        <f>'2. Pengeluaran'!BH43</f>
        <v>0</v>
      </c>
      <c r="BF22" s="208">
        <f>'2. Pengeluaran'!BI43</f>
        <v>0</v>
      </c>
      <c r="BG22" s="208">
        <f>'2. Pengeluaran'!BJ43</f>
        <v>0</v>
      </c>
      <c r="BH22" s="208">
        <f>'2. Pengeluaran'!BK43</f>
        <v>0</v>
      </c>
      <c r="BI22" s="208">
        <f>'2. Pengeluaran'!BL43</f>
        <v>0</v>
      </c>
      <c r="BJ22" s="208">
        <f>'2. Pengeluaran'!BM43</f>
        <v>0</v>
      </c>
      <c r="BK22" s="209">
        <f>'2. Pengeluaran'!BN43</f>
        <v>0</v>
      </c>
      <c r="BL22" s="208">
        <f>'2. Pengeluaran'!BO43</f>
        <v>0</v>
      </c>
      <c r="BM22" s="208">
        <f>'2. Pengeluaran'!BP43</f>
        <v>0</v>
      </c>
      <c r="BN22" s="208">
        <f>'2. Pengeluaran'!BQ43</f>
        <v>0</v>
      </c>
      <c r="BO22" s="208">
        <f>'2. Pengeluaran'!BR43</f>
        <v>0</v>
      </c>
      <c r="BP22" s="208">
        <f>'2. Pengeluaran'!BS43</f>
        <v>0</v>
      </c>
      <c r="BQ22" s="208">
        <f>'2. Pengeluaran'!BT43</f>
        <v>0</v>
      </c>
      <c r="BR22" s="208">
        <f>'2. Pengeluaran'!BU43</f>
        <v>0</v>
      </c>
      <c r="BS22" s="208">
        <f>'2. Pengeluaran'!BV43</f>
        <v>0</v>
      </c>
      <c r="BT22" s="208">
        <f>'2. Pengeluaran'!BW43</f>
        <v>0</v>
      </c>
      <c r="BU22" s="208">
        <f>'2. Pengeluaran'!BX43</f>
        <v>0</v>
      </c>
      <c r="BV22" s="208">
        <f>'2. Pengeluaran'!BY43</f>
        <v>0</v>
      </c>
      <c r="BW22" s="209">
        <f>'2. Pengeluaran'!BZ43</f>
        <v>0</v>
      </c>
      <c r="BX22" s="208">
        <f>'2. Pengeluaran'!CA43</f>
        <v>0</v>
      </c>
      <c r="BY22" s="208">
        <f>'2. Pengeluaran'!CB43</f>
        <v>0</v>
      </c>
      <c r="BZ22" s="208">
        <f>'2. Pengeluaran'!CC43</f>
        <v>0</v>
      </c>
      <c r="CA22" s="208">
        <f>'2. Pengeluaran'!CD43</f>
        <v>0</v>
      </c>
      <c r="CB22" s="208">
        <f>'2. Pengeluaran'!CE43</f>
        <v>0</v>
      </c>
      <c r="CC22" s="208">
        <f>'2. Pengeluaran'!CF43</f>
        <v>0</v>
      </c>
      <c r="CD22" s="208">
        <f>'2. Pengeluaran'!CG43</f>
        <v>0</v>
      </c>
      <c r="CE22" s="208">
        <f>'2. Pengeluaran'!CH43</f>
        <v>0</v>
      </c>
      <c r="CF22" s="208">
        <f>'2. Pengeluaran'!CI43</f>
        <v>0</v>
      </c>
      <c r="CG22" s="208">
        <f>'2. Pengeluaran'!CJ43</f>
        <v>0</v>
      </c>
      <c r="CH22" s="208">
        <f>'2. Pengeluaran'!CK43</f>
        <v>0</v>
      </c>
      <c r="CI22" s="209">
        <f>'2. Pengeluaran'!CL43</f>
        <v>0</v>
      </c>
      <c r="CJ22" s="208">
        <f>'2. Pengeluaran'!CM43</f>
        <v>0</v>
      </c>
      <c r="CK22" s="208">
        <f>'2. Pengeluaran'!CN43</f>
        <v>0</v>
      </c>
      <c r="CL22" s="208">
        <f>'2. Pengeluaran'!CO43</f>
        <v>0</v>
      </c>
      <c r="CM22" s="208">
        <f>'2. Pengeluaran'!CP43</f>
        <v>0</v>
      </c>
      <c r="CN22" s="208">
        <f>'2. Pengeluaran'!CQ43</f>
        <v>0</v>
      </c>
      <c r="CO22" s="208">
        <f>'2. Pengeluaran'!CR43</f>
        <v>0</v>
      </c>
      <c r="CP22" s="208">
        <f>'2. Pengeluaran'!CS43</f>
        <v>0</v>
      </c>
      <c r="CQ22" s="208">
        <f>'2. Pengeluaran'!CT43</f>
        <v>0</v>
      </c>
      <c r="CR22" s="208">
        <f>'2. Pengeluaran'!CU43</f>
        <v>0</v>
      </c>
      <c r="CS22" s="208">
        <f>'2. Pengeluaran'!CV43</f>
        <v>0</v>
      </c>
      <c r="CT22" s="208">
        <f>'2. Pengeluaran'!CW43</f>
        <v>0</v>
      </c>
      <c r="CU22" s="209">
        <f>'2. Pengeluaran'!CX43</f>
        <v>0</v>
      </c>
      <c r="CV22" s="208">
        <f>'2. Pengeluaran'!CY43</f>
        <v>0</v>
      </c>
      <c r="CW22" s="208">
        <f>'2. Pengeluaran'!CZ43</f>
        <v>0</v>
      </c>
      <c r="CX22" s="208">
        <f>'2. Pengeluaran'!DA43</f>
        <v>0</v>
      </c>
      <c r="CY22" s="208">
        <f>'2. Pengeluaran'!DB43</f>
        <v>0</v>
      </c>
      <c r="CZ22" s="208">
        <f>'2. Pengeluaran'!DC43</f>
        <v>0</v>
      </c>
      <c r="DA22" s="208">
        <f>'2. Pengeluaran'!DD43</f>
        <v>0</v>
      </c>
      <c r="DB22" s="208">
        <f>'2. Pengeluaran'!DE43</f>
        <v>0</v>
      </c>
      <c r="DC22" s="208">
        <f>'2. Pengeluaran'!DF43</f>
        <v>0</v>
      </c>
      <c r="DD22" s="208">
        <f>'2. Pengeluaran'!DG43</f>
        <v>0</v>
      </c>
      <c r="DE22" s="208">
        <f>'2. Pengeluaran'!DH43</f>
        <v>0</v>
      </c>
      <c r="DF22" s="208">
        <f>'2. Pengeluaran'!DI43</f>
        <v>0</v>
      </c>
      <c r="DG22" s="209">
        <f>'2. Pengeluaran'!DJ43</f>
        <v>0</v>
      </c>
      <c r="DH22" s="208">
        <f>'2. Pengeluaran'!DK43</f>
        <v>0</v>
      </c>
      <c r="DI22" s="208">
        <f>'2. Pengeluaran'!DL43</f>
        <v>0</v>
      </c>
      <c r="DJ22" s="208">
        <f>'2. Pengeluaran'!DM43</f>
        <v>0</v>
      </c>
      <c r="DK22" s="208">
        <f>'2. Pengeluaran'!DN43</f>
        <v>0</v>
      </c>
      <c r="DL22" s="208">
        <f>'2. Pengeluaran'!DO43</f>
        <v>0</v>
      </c>
      <c r="DM22" s="208">
        <f>'2. Pengeluaran'!DP43</f>
        <v>0</v>
      </c>
      <c r="DN22" s="208">
        <f>'2. Pengeluaran'!DQ43</f>
        <v>0</v>
      </c>
      <c r="DO22" s="208">
        <f>'2. Pengeluaran'!DR43</f>
        <v>0</v>
      </c>
      <c r="DP22" s="208">
        <f>'2. Pengeluaran'!DS43</f>
        <v>0</v>
      </c>
      <c r="DQ22" s="208">
        <f>'2. Pengeluaran'!DT43</f>
        <v>0</v>
      </c>
      <c r="DR22" s="208">
        <f>'2. Pengeluaran'!DU43</f>
        <v>0</v>
      </c>
      <c r="DS22" s="209">
        <f>'2. Pengeluaran'!DV43</f>
        <v>0</v>
      </c>
      <c r="DT22" s="208">
        <f>'2. Pengeluaran'!DW43</f>
        <v>0</v>
      </c>
      <c r="DU22" s="208">
        <f>'2. Pengeluaran'!DX43</f>
        <v>0</v>
      </c>
      <c r="DV22" s="208">
        <f>'2. Pengeluaran'!DY43</f>
        <v>0</v>
      </c>
      <c r="DW22" s="208">
        <f>'2. Pengeluaran'!DZ43</f>
        <v>0</v>
      </c>
      <c r="DX22" s="208">
        <f>'2. Pengeluaran'!EA43</f>
        <v>0</v>
      </c>
      <c r="DY22" s="208">
        <f>'2. Pengeluaran'!EB43</f>
        <v>0</v>
      </c>
      <c r="DZ22" s="208">
        <f>'2. Pengeluaran'!EC43</f>
        <v>0</v>
      </c>
    </row>
    <row r="23" spans="1:130" ht="15.75" customHeight="1" x14ac:dyDescent="0.25">
      <c r="A23" s="213"/>
      <c r="B23" s="195" t="s">
        <v>514</v>
      </c>
      <c r="C23" s="215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9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9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9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9"/>
      <c r="AZ23" s="208" t="s">
        <v>504</v>
      </c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9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9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9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9"/>
      <c r="CV23" s="208"/>
      <c r="CW23" s="208"/>
      <c r="CX23" s="208"/>
      <c r="CY23" s="208"/>
      <c r="CZ23" s="208"/>
      <c r="DA23" s="208"/>
      <c r="DB23" s="208"/>
      <c r="DC23" s="208"/>
      <c r="DD23" s="208"/>
      <c r="DE23" s="208"/>
      <c r="DF23" s="208"/>
      <c r="DG23" s="209"/>
      <c r="DH23" s="208"/>
      <c r="DI23" s="208"/>
      <c r="DJ23" s="208"/>
      <c r="DK23" s="208"/>
      <c r="DL23" s="208"/>
      <c r="DM23" s="208"/>
      <c r="DN23" s="208"/>
      <c r="DO23" s="208"/>
      <c r="DP23" s="208"/>
      <c r="DQ23" s="208"/>
      <c r="DR23" s="208"/>
      <c r="DS23" s="209"/>
      <c r="DT23" s="208"/>
      <c r="DU23" s="208"/>
      <c r="DV23" s="208"/>
      <c r="DW23" s="208"/>
      <c r="DX23" s="208"/>
      <c r="DY23" s="208"/>
      <c r="DZ23" s="208"/>
    </row>
    <row r="24" spans="1:130" ht="15.75" customHeight="1" x14ac:dyDescent="0.25">
      <c r="A24" s="213"/>
      <c r="B24" s="214" t="s">
        <v>515</v>
      </c>
      <c r="C24" s="215">
        <f t="shared" ref="C24:C27" si="7">SUM(D24:AY24)</f>
        <v>179580000</v>
      </c>
      <c r="D24" s="208">
        <f>'2. Pengeluaran'!H70</f>
        <v>2000000</v>
      </c>
      <c r="E24" s="208">
        <f>'2. Pengeluaran'!I70</f>
        <v>0</v>
      </c>
      <c r="F24" s="208">
        <f>'2. Pengeluaran'!J70</f>
        <v>0</v>
      </c>
      <c r="G24" s="208">
        <f>'2. Pengeluaran'!K70</f>
        <v>0</v>
      </c>
      <c r="H24" s="208">
        <f>'2. Pengeluaran'!L70</f>
        <v>0</v>
      </c>
      <c r="I24" s="208">
        <f>'2. Pengeluaran'!M70</f>
        <v>0</v>
      </c>
      <c r="J24" s="208">
        <f>'2. Pengeluaran'!N70</f>
        <v>0</v>
      </c>
      <c r="K24" s="208">
        <f>'2. Pengeluaran'!O70</f>
        <v>18750000</v>
      </c>
      <c r="L24" s="208">
        <f>'2. Pengeluaran'!P70</f>
        <v>0</v>
      </c>
      <c r="M24" s="208">
        <f>'2. Pengeluaran'!Q70</f>
        <v>0</v>
      </c>
      <c r="N24" s="208">
        <f>'2. Pengeluaran'!R70</f>
        <v>0</v>
      </c>
      <c r="O24" s="209">
        <f>'2. Pengeluaran'!S70</f>
        <v>480000</v>
      </c>
      <c r="P24" s="208">
        <f>'2. Pengeluaran'!T70</f>
        <v>16920000</v>
      </c>
      <c r="Q24" s="208">
        <f>'2. Pengeluaran'!U70</f>
        <v>16920000</v>
      </c>
      <c r="R24" s="208">
        <f>'2. Pengeluaran'!V70</f>
        <v>16920000</v>
      </c>
      <c r="S24" s="208">
        <f>'2. Pengeluaran'!W70</f>
        <v>11525000</v>
      </c>
      <c r="T24" s="208">
        <f>'2. Pengeluaran'!X70</f>
        <v>4725000</v>
      </c>
      <c r="U24" s="208">
        <f>'2. Pengeluaran'!Y70</f>
        <v>0</v>
      </c>
      <c r="V24" s="208">
        <f>'2. Pengeluaran'!Z70</f>
        <v>0</v>
      </c>
      <c r="W24" s="208">
        <f>'2. Pengeluaran'!AA70</f>
        <v>0</v>
      </c>
      <c r="X24" s="208">
        <f>'2. Pengeluaran'!AB70</f>
        <v>7312500</v>
      </c>
      <c r="Y24" s="208">
        <f>'2. Pengeluaran'!AC70</f>
        <v>17312500</v>
      </c>
      <c r="Z24" s="208">
        <f>'2. Pengeluaran'!AD70</f>
        <v>7312500</v>
      </c>
      <c r="AA24" s="209">
        <f>'2. Pengeluaran'!AE70</f>
        <v>59402500</v>
      </c>
      <c r="AB24" s="208">
        <f>'2. Pengeluaran'!AF70</f>
        <v>0</v>
      </c>
      <c r="AC24" s="208">
        <f>'2. Pengeluaran'!AG70</f>
        <v>0</v>
      </c>
      <c r="AD24" s="208">
        <f>'2. Pengeluaran'!AH70</f>
        <v>0</v>
      </c>
      <c r="AE24" s="208">
        <f>'2. Pengeluaran'!AI70</f>
        <v>0</v>
      </c>
      <c r="AF24" s="208">
        <f>'2. Pengeluaran'!AJ70</f>
        <v>0</v>
      </c>
      <c r="AG24" s="208">
        <f>'2. Pengeluaran'!AK70</f>
        <v>0</v>
      </c>
      <c r="AH24" s="208">
        <f>'2. Pengeluaran'!AL70</f>
        <v>0</v>
      </c>
      <c r="AI24" s="208">
        <f>'2. Pengeluaran'!AM70</f>
        <v>0</v>
      </c>
      <c r="AJ24" s="208">
        <f>'2. Pengeluaran'!AN70</f>
        <v>0</v>
      </c>
      <c r="AK24" s="208">
        <f>'2. Pengeluaran'!AO70</f>
        <v>0</v>
      </c>
      <c r="AL24" s="208">
        <f>'2. Pengeluaran'!AP70</f>
        <v>0</v>
      </c>
      <c r="AM24" s="209">
        <f>'2. Pengeluaran'!AQ70</f>
        <v>0</v>
      </c>
      <c r="AN24" s="208">
        <f>'2. Pengeluaran'!AR70</f>
        <v>0</v>
      </c>
      <c r="AO24" s="208">
        <f>'2. Pengeluaran'!AS70</f>
        <v>0</v>
      </c>
      <c r="AP24" s="208">
        <f>'2. Pengeluaran'!AT70</f>
        <v>0</v>
      </c>
      <c r="AQ24" s="208">
        <f>'2. Pengeluaran'!AU70</f>
        <v>0</v>
      </c>
      <c r="AR24" s="208">
        <f>'2. Pengeluaran'!AV70</f>
        <v>0</v>
      </c>
      <c r="AS24" s="208">
        <f>'2. Pengeluaran'!AW70</f>
        <v>0</v>
      </c>
      <c r="AT24" s="208">
        <f>'2. Pengeluaran'!AX70</f>
        <v>0</v>
      </c>
      <c r="AU24" s="208">
        <f>'2. Pengeluaran'!AY70</f>
        <v>0</v>
      </c>
      <c r="AV24" s="208">
        <f>'2. Pengeluaran'!AZ70</f>
        <v>0</v>
      </c>
      <c r="AW24" s="208">
        <f>'2. Pengeluaran'!BA70</f>
        <v>0</v>
      </c>
      <c r="AX24" s="208">
        <f>'2. Pengeluaran'!BB70</f>
        <v>0</v>
      </c>
      <c r="AY24" s="209">
        <f>'2. Pengeluaran'!BC70</f>
        <v>0</v>
      </c>
      <c r="AZ24" s="208" t="s">
        <v>504</v>
      </c>
      <c r="BA24" s="208">
        <f>'2. Pengeluaran'!BD70</f>
        <v>0</v>
      </c>
      <c r="BB24" s="208">
        <f>'2. Pengeluaran'!BE70</f>
        <v>0</v>
      </c>
      <c r="BC24" s="208">
        <f>'2. Pengeluaran'!BF70</f>
        <v>0</v>
      </c>
      <c r="BD24" s="208">
        <f>'2. Pengeluaran'!BG70</f>
        <v>0</v>
      </c>
      <c r="BE24" s="208">
        <f>'2. Pengeluaran'!BH70</f>
        <v>0</v>
      </c>
      <c r="BF24" s="208">
        <f>'2. Pengeluaran'!BI70</f>
        <v>0</v>
      </c>
      <c r="BG24" s="208">
        <f>'2. Pengeluaran'!BJ70</f>
        <v>0</v>
      </c>
      <c r="BH24" s="208">
        <f>'2. Pengeluaran'!BK70</f>
        <v>0</v>
      </c>
      <c r="BI24" s="208">
        <f>'2. Pengeluaran'!BL70</f>
        <v>0</v>
      </c>
      <c r="BJ24" s="208">
        <f>'2. Pengeluaran'!BM70</f>
        <v>0</v>
      </c>
      <c r="BK24" s="209">
        <f>'2. Pengeluaran'!BN70</f>
        <v>0</v>
      </c>
      <c r="BL24" s="208">
        <f>'2. Pengeluaran'!BO70</f>
        <v>0</v>
      </c>
      <c r="BM24" s="208">
        <f>'2. Pengeluaran'!BP70</f>
        <v>0</v>
      </c>
      <c r="BN24" s="208">
        <f>'2. Pengeluaran'!BQ70</f>
        <v>0</v>
      </c>
      <c r="BO24" s="208">
        <f>'2. Pengeluaran'!BR70</f>
        <v>0</v>
      </c>
      <c r="BP24" s="208">
        <f>'2. Pengeluaran'!BS70</f>
        <v>0</v>
      </c>
      <c r="BQ24" s="208">
        <f>'2. Pengeluaran'!BT70</f>
        <v>0</v>
      </c>
      <c r="BR24" s="208">
        <f>'2. Pengeluaran'!BU70</f>
        <v>0</v>
      </c>
      <c r="BS24" s="208">
        <f>'2. Pengeluaran'!BV70</f>
        <v>0</v>
      </c>
      <c r="BT24" s="208">
        <f>'2. Pengeluaran'!BW70</f>
        <v>0</v>
      </c>
      <c r="BU24" s="208">
        <f>'2. Pengeluaran'!BX70</f>
        <v>0</v>
      </c>
      <c r="BV24" s="208">
        <f>'2. Pengeluaran'!BY70</f>
        <v>0</v>
      </c>
      <c r="BW24" s="209">
        <f>'2. Pengeluaran'!BZ70</f>
        <v>0</v>
      </c>
      <c r="BX24" s="208">
        <f>'2. Pengeluaran'!CA70</f>
        <v>0</v>
      </c>
      <c r="BY24" s="208">
        <f>'2. Pengeluaran'!CB70</f>
        <v>0</v>
      </c>
      <c r="BZ24" s="208">
        <f>'2. Pengeluaran'!CC70</f>
        <v>0</v>
      </c>
      <c r="CA24" s="208">
        <f>'2. Pengeluaran'!CD70</f>
        <v>0</v>
      </c>
      <c r="CB24" s="208">
        <f>'2. Pengeluaran'!CE70</f>
        <v>0</v>
      </c>
      <c r="CC24" s="208">
        <f>'2. Pengeluaran'!CF70</f>
        <v>0</v>
      </c>
      <c r="CD24" s="208">
        <f>'2. Pengeluaran'!CG70</f>
        <v>0</v>
      </c>
      <c r="CE24" s="208">
        <f>'2. Pengeluaran'!CH70</f>
        <v>0</v>
      </c>
      <c r="CF24" s="208">
        <f>'2. Pengeluaran'!CI70</f>
        <v>0</v>
      </c>
      <c r="CG24" s="208">
        <f>'2. Pengeluaran'!CJ70</f>
        <v>0</v>
      </c>
      <c r="CH24" s="208">
        <f>'2. Pengeluaran'!CK70</f>
        <v>0</v>
      </c>
      <c r="CI24" s="209">
        <f>'2. Pengeluaran'!CL70</f>
        <v>0</v>
      </c>
      <c r="CJ24" s="208">
        <f>'2. Pengeluaran'!CM70</f>
        <v>0</v>
      </c>
      <c r="CK24" s="208">
        <f>'2. Pengeluaran'!CN70</f>
        <v>0</v>
      </c>
      <c r="CL24" s="208">
        <f>'2. Pengeluaran'!CO70</f>
        <v>0</v>
      </c>
      <c r="CM24" s="208">
        <f>'2. Pengeluaran'!CP70</f>
        <v>0</v>
      </c>
      <c r="CN24" s="208">
        <f>'2. Pengeluaran'!CQ70</f>
        <v>0</v>
      </c>
      <c r="CO24" s="208">
        <f>'2. Pengeluaran'!CR70</f>
        <v>0</v>
      </c>
      <c r="CP24" s="208">
        <f>'2. Pengeluaran'!CS70</f>
        <v>0</v>
      </c>
      <c r="CQ24" s="208">
        <f>'2. Pengeluaran'!CT70</f>
        <v>0</v>
      </c>
      <c r="CR24" s="208">
        <f>'2. Pengeluaran'!CU70</f>
        <v>0</v>
      </c>
      <c r="CS24" s="208">
        <f>'2. Pengeluaran'!CV70</f>
        <v>0</v>
      </c>
      <c r="CT24" s="208">
        <f>'2. Pengeluaran'!CW70</f>
        <v>0</v>
      </c>
      <c r="CU24" s="209">
        <f>'2. Pengeluaran'!CX70</f>
        <v>0</v>
      </c>
      <c r="CV24" s="208">
        <f>'2. Pengeluaran'!CY70</f>
        <v>0</v>
      </c>
      <c r="CW24" s="208">
        <f>'2. Pengeluaran'!CZ70</f>
        <v>0</v>
      </c>
      <c r="CX24" s="208">
        <f>'2. Pengeluaran'!DA70</f>
        <v>0</v>
      </c>
      <c r="CY24" s="208">
        <f>'2. Pengeluaran'!DB70</f>
        <v>0</v>
      </c>
      <c r="CZ24" s="208">
        <f>'2. Pengeluaran'!DC70</f>
        <v>0</v>
      </c>
      <c r="DA24" s="208">
        <f>'2. Pengeluaran'!DD70</f>
        <v>0</v>
      </c>
      <c r="DB24" s="208">
        <f>'2. Pengeluaran'!DE70</f>
        <v>0</v>
      </c>
      <c r="DC24" s="208">
        <f>'2. Pengeluaran'!DF70</f>
        <v>0</v>
      </c>
      <c r="DD24" s="208">
        <f>'2. Pengeluaran'!DG70</f>
        <v>0</v>
      </c>
      <c r="DE24" s="208">
        <f>'2. Pengeluaran'!DH70</f>
        <v>0</v>
      </c>
      <c r="DF24" s="208">
        <f>'2. Pengeluaran'!DI70</f>
        <v>0</v>
      </c>
      <c r="DG24" s="209">
        <f>'2. Pengeluaran'!DJ70</f>
        <v>0</v>
      </c>
      <c r="DH24" s="208">
        <f>'2. Pengeluaran'!DK70</f>
        <v>0</v>
      </c>
      <c r="DI24" s="208">
        <f>'2. Pengeluaran'!DL70</f>
        <v>0</v>
      </c>
      <c r="DJ24" s="208">
        <f>'2. Pengeluaran'!DM70</f>
        <v>0</v>
      </c>
      <c r="DK24" s="208">
        <f>'2. Pengeluaran'!DN70</f>
        <v>0</v>
      </c>
      <c r="DL24" s="208">
        <f>'2. Pengeluaran'!DO70</f>
        <v>0</v>
      </c>
      <c r="DM24" s="208">
        <f>'2. Pengeluaran'!DP70</f>
        <v>0</v>
      </c>
      <c r="DN24" s="208">
        <f>'2. Pengeluaran'!DQ70</f>
        <v>0</v>
      </c>
      <c r="DO24" s="208">
        <f>'2. Pengeluaran'!DR70</f>
        <v>0</v>
      </c>
      <c r="DP24" s="208">
        <f>'2. Pengeluaran'!DS70</f>
        <v>0</v>
      </c>
      <c r="DQ24" s="208">
        <f>'2. Pengeluaran'!DT70</f>
        <v>0</v>
      </c>
      <c r="DR24" s="208">
        <f>'2. Pengeluaran'!DU70</f>
        <v>0</v>
      </c>
      <c r="DS24" s="209">
        <f>'2. Pengeluaran'!DV70</f>
        <v>0</v>
      </c>
      <c r="DT24" s="208">
        <f>'2. Pengeluaran'!DW70</f>
        <v>0</v>
      </c>
      <c r="DU24" s="208">
        <f>'2. Pengeluaran'!DX70</f>
        <v>0</v>
      </c>
      <c r="DV24" s="208">
        <f>'2. Pengeluaran'!DY70</f>
        <v>0</v>
      </c>
      <c r="DW24" s="208">
        <f>'2. Pengeluaran'!DZ70</f>
        <v>0</v>
      </c>
      <c r="DX24" s="208">
        <f>'2. Pengeluaran'!EA70</f>
        <v>0</v>
      </c>
      <c r="DY24" s="208">
        <f>'2. Pengeluaran'!EB70</f>
        <v>0</v>
      </c>
      <c r="DZ24" s="208">
        <f>'2. Pengeluaran'!EC70</f>
        <v>0</v>
      </c>
    </row>
    <row r="25" spans="1:130" ht="15.75" customHeight="1" x14ac:dyDescent="0.25">
      <c r="A25" s="213"/>
      <c r="B25" s="214" t="s">
        <v>516</v>
      </c>
      <c r="C25" s="215">
        <f t="shared" si="7"/>
        <v>24000000</v>
      </c>
      <c r="D25" s="208">
        <f>'2. Pengeluaran'!H74</f>
        <v>0</v>
      </c>
      <c r="E25" s="208">
        <f>'2. Pengeluaran'!I74</f>
        <v>0</v>
      </c>
      <c r="F25" s="208">
        <f>'2. Pengeluaran'!J74</f>
        <v>0</v>
      </c>
      <c r="G25" s="208">
        <f>'2. Pengeluaran'!K74</f>
        <v>0</v>
      </c>
      <c r="H25" s="208">
        <f>'2. Pengeluaran'!L74</f>
        <v>0</v>
      </c>
      <c r="I25" s="208">
        <f>'2. Pengeluaran'!M74</f>
        <v>0</v>
      </c>
      <c r="J25" s="208">
        <f>'2. Pengeluaran'!N74</f>
        <v>0</v>
      </c>
      <c r="K25" s="208">
        <f>'2. Pengeluaran'!O74</f>
        <v>0</v>
      </c>
      <c r="L25" s="208">
        <f>'2. Pengeluaran'!P74</f>
        <v>0</v>
      </c>
      <c r="M25" s="208">
        <f>'2. Pengeluaran'!Q74</f>
        <v>0</v>
      </c>
      <c r="N25" s="208">
        <f>'2. Pengeluaran'!R74</f>
        <v>0</v>
      </c>
      <c r="O25" s="209">
        <f>'2. Pengeluaran'!S74</f>
        <v>0</v>
      </c>
      <c r="P25" s="208">
        <f>'2. Pengeluaran'!T74</f>
        <v>0</v>
      </c>
      <c r="Q25" s="208">
        <f>'2. Pengeluaran'!U74</f>
        <v>0</v>
      </c>
      <c r="R25" s="208">
        <f>'2. Pengeluaran'!V74</f>
        <v>0</v>
      </c>
      <c r="S25" s="208">
        <f>'2. Pengeluaran'!W74</f>
        <v>0</v>
      </c>
      <c r="T25" s="208">
        <f>'2. Pengeluaran'!X74</f>
        <v>0</v>
      </c>
      <c r="U25" s="208">
        <f>'2. Pengeluaran'!Y74</f>
        <v>0</v>
      </c>
      <c r="V25" s="208">
        <f>'2. Pengeluaran'!Z74</f>
        <v>0</v>
      </c>
      <c r="W25" s="208">
        <f>'2. Pengeluaran'!AA74</f>
        <v>6000000</v>
      </c>
      <c r="X25" s="208">
        <f>'2. Pengeluaran'!AB74</f>
        <v>6000000</v>
      </c>
      <c r="Y25" s="208">
        <f>'2. Pengeluaran'!AC74</f>
        <v>6000000</v>
      </c>
      <c r="Z25" s="208">
        <f>'2. Pengeluaran'!AD74</f>
        <v>6000000</v>
      </c>
      <c r="AA25" s="209">
        <f>'2. Pengeluaran'!AE74</f>
        <v>0</v>
      </c>
      <c r="AB25" s="208">
        <f>'2. Pengeluaran'!AF74</f>
        <v>0</v>
      </c>
      <c r="AC25" s="208">
        <f>'2. Pengeluaran'!AG74</f>
        <v>0</v>
      </c>
      <c r="AD25" s="208">
        <f>'2. Pengeluaran'!AH74</f>
        <v>0</v>
      </c>
      <c r="AE25" s="208">
        <f>'2. Pengeluaran'!AI74</f>
        <v>0</v>
      </c>
      <c r="AF25" s="208">
        <f>'2. Pengeluaran'!AJ74</f>
        <v>0</v>
      </c>
      <c r="AG25" s="208">
        <f>'2. Pengeluaran'!AK74</f>
        <v>0</v>
      </c>
      <c r="AH25" s="208">
        <f>'2. Pengeluaran'!AL74</f>
        <v>0</v>
      </c>
      <c r="AI25" s="208">
        <f>'2. Pengeluaran'!AM74</f>
        <v>0</v>
      </c>
      <c r="AJ25" s="208">
        <f>'2. Pengeluaran'!AN74</f>
        <v>0</v>
      </c>
      <c r="AK25" s="208">
        <f>'2. Pengeluaran'!AO74</f>
        <v>0</v>
      </c>
      <c r="AL25" s="208">
        <f>'2. Pengeluaran'!AP74</f>
        <v>0</v>
      </c>
      <c r="AM25" s="209">
        <f>'2. Pengeluaran'!AQ74</f>
        <v>0</v>
      </c>
      <c r="AN25" s="208">
        <f>'2. Pengeluaran'!AR74</f>
        <v>0</v>
      </c>
      <c r="AO25" s="208">
        <f>'2. Pengeluaran'!AS74</f>
        <v>0</v>
      </c>
      <c r="AP25" s="208">
        <f>'2. Pengeluaran'!AT74</f>
        <v>0</v>
      </c>
      <c r="AQ25" s="208">
        <f>'2. Pengeluaran'!AU74</f>
        <v>0</v>
      </c>
      <c r="AR25" s="208">
        <f>'2. Pengeluaran'!AV74</f>
        <v>0</v>
      </c>
      <c r="AS25" s="208">
        <f>'2. Pengeluaran'!AW74</f>
        <v>0</v>
      </c>
      <c r="AT25" s="208">
        <f>'2. Pengeluaran'!AX74</f>
        <v>0</v>
      </c>
      <c r="AU25" s="208">
        <f>'2. Pengeluaran'!AY74</f>
        <v>0</v>
      </c>
      <c r="AV25" s="208">
        <f>'2. Pengeluaran'!AZ74</f>
        <v>0</v>
      </c>
      <c r="AW25" s="208">
        <f>'2. Pengeluaran'!BA74</f>
        <v>0</v>
      </c>
      <c r="AX25" s="208">
        <f>'2. Pengeluaran'!BB74</f>
        <v>0</v>
      </c>
      <c r="AY25" s="209">
        <f>'2. Pengeluaran'!BC74</f>
        <v>0</v>
      </c>
      <c r="AZ25" s="208" t="s">
        <v>504</v>
      </c>
      <c r="BA25" s="208">
        <f>'2. Pengeluaran'!BD74</f>
        <v>0</v>
      </c>
      <c r="BB25" s="208">
        <f>'2. Pengeluaran'!BE74</f>
        <v>0</v>
      </c>
      <c r="BC25" s="208">
        <f>'2. Pengeluaran'!BF74</f>
        <v>0</v>
      </c>
      <c r="BD25" s="208">
        <f>'2. Pengeluaran'!BG74</f>
        <v>0</v>
      </c>
      <c r="BE25" s="208">
        <f>'2. Pengeluaran'!BH74</f>
        <v>0</v>
      </c>
      <c r="BF25" s="208">
        <f>'2. Pengeluaran'!BI74</f>
        <v>0</v>
      </c>
      <c r="BG25" s="208">
        <f>'2. Pengeluaran'!BJ74</f>
        <v>0</v>
      </c>
      <c r="BH25" s="208">
        <f>'2. Pengeluaran'!BK74</f>
        <v>0</v>
      </c>
      <c r="BI25" s="208">
        <f>'2. Pengeluaran'!BL74</f>
        <v>0</v>
      </c>
      <c r="BJ25" s="208">
        <f>'2. Pengeluaran'!BM74</f>
        <v>0</v>
      </c>
      <c r="BK25" s="209">
        <f>'2. Pengeluaran'!BN74</f>
        <v>0</v>
      </c>
      <c r="BL25" s="208">
        <f>'2. Pengeluaran'!BO74</f>
        <v>0</v>
      </c>
      <c r="BM25" s="208">
        <f>'2. Pengeluaran'!BP74</f>
        <v>0</v>
      </c>
      <c r="BN25" s="208">
        <f>'2. Pengeluaran'!BQ74</f>
        <v>0</v>
      </c>
      <c r="BO25" s="208">
        <f>'2. Pengeluaran'!BR74</f>
        <v>0</v>
      </c>
      <c r="BP25" s="208">
        <f>'2. Pengeluaran'!BS74</f>
        <v>0</v>
      </c>
      <c r="BQ25" s="208">
        <f>'2. Pengeluaran'!BT74</f>
        <v>0</v>
      </c>
      <c r="BR25" s="208">
        <f>'2. Pengeluaran'!BU74</f>
        <v>0</v>
      </c>
      <c r="BS25" s="208">
        <f>'2. Pengeluaran'!BV74</f>
        <v>0</v>
      </c>
      <c r="BT25" s="208">
        <f>'2. Pengeluaran'!BW74</f>
        <v>0</v>
      </c>
      <c r="BU25" s="208">
        <f>'2. Pengeluaran'!BX74</f>
        <v>0</v>
      </c>
      <c r="BV25" s="208">
        <f>'2. Pengeluaran'!BY74</f>
        <v>0</v>
      </c>
      <c r="BW25" s="209">
        <f>'2. Pengeluaran'!BZ74</f>
        <v>0</v>
      </c>
      <c r="BX25" s="208">
        <f>'2. Pengeluaran'!CA74</f>
        <v>0</v>
      </c>
      <c r="BY25" s="208">
        <f>'2. Pengeluaran'!CB74</f>
        <v>0</v>
      </c>
      <c r="BZ25" s="208">
        <f>'2. Pengeluaran'!CC74</f>
        <v>0</v>
      </c>
      <c r="CA25" s="208">
        <f>'2. Pengeluaran'!CD74</f>
        <v>0</v>
      </c>
      <c r="CB25" s="208">
        <f>'2. Pengeluaran'!CE74</f>
        <v>0</v>
      </c>
      <c r="CC25" s="208">
        <f>'2. Pengeluaran'!CF74</f>
        <v>0</v>
      </c>
      <c r="CD25" s="208">
        <f>'2. Pengeluaran'!CG74</f>
        <v>0</v>
      </c>
      <c r="CE25" s="208">
        <f>'2. Pengeluaran'!CH74</f>
        <v>0</v>
      </c>
      <c r="CF25" s="208">
        <f>'2. Pengeluaran'!CI74</f>
        <v>0</v>
      </c>
      <c r="CG25" s="208">
        <f>'2. Pengeluaran'!CJ74</f>
        <v>0</v>
      </c>
      <c r="CH25" s="208">
        <f>'2. Pengeluaran'!CK74</f>
        <v>0</v>
      </c>
      <c r="CI25" s="209">
        <f>'2. Pengeluaran'!CL74</f>
        <v>0</v>
      </c>
      <c r="CJ25" s="208">
        <f>'2. Pengeluaran'!CM74</f>
        <v>0</v>
      </c>
      <c r="CK25" s="208">
        <f>'2. Pengeluaran'!CN74</f>
        <v>0</v>
      </c>
      <c r="CL25" s="208">
        <f>'2. Pengeluaran'!CO74</f>
        <v>0</v>
      </c>
      <c r="CM25" s="208">
        <f>'2. Pengeluaran'!CP74</f>
        <v>0</v>
      </c>
      <c r="CN25" s="208">
        <f>'2. Pengeluaran'!CQ74</f>
        <v>0</v>
      </c>
      <c r="CO25" s="208">
        <f>'2. Pengeluaran'!CR74</f>
        <v>0</v>
      </c>
      <c r="CP25" s="208">
        <f>'2. Pengeluaran'!CS74</f>
        <v>0</v>
      </c>
      <c r="CQ25" s="208">
        <f>'2. Pengeluaran'!CT74</f>
        <v>0</v>
      </c>
      <c r="CR25" s="208">
        <f>'2. Pengeluaran'!CU74</f>
        <v>0</v>
      </c>
      <c r="CS25" s="208">
        <f>'2. Pengeluaran'!CV74</f>
        <v>0</v>
      </c>
      <c r="CT25" s="208">
        <f>'2. Pengeluaran'!CW74</f>
        <v>0</v>
      </c>
      <c r="CU25" s="209">
        <f>'2. Pengeluaran'!CX74</f>
        <v>0</v>
      </c>
      <c r="CV25" s="208">
        <f>'2. Pengeluaran'!CY74</f>
        <v>0</v>
      </c>
      <c r="CW25" s="208">
        <f>'2. Pengeluaran'!CZ74</f>
        <v>0</v>
      </c>
      <c r="CX25" s="208">
        <f>'2. Pengeluaran'!DA74</f>
        <v>0</v>
      </c>
      <c r="CY25" s="208">
        <f>'2. Pengeluaran'!DB74</f>
        <v>0</v>
      </c>
      <c r="CZ25" s="208">
        <f>'2. Pengeluaran'!DC74</f>
        <v>0</v>
      </c>
      <c r="DA25" s="208">
        <f>'2. Pengeluaran'!DD74</f>
        <v>0</v>
      </c>
      <c r="DB25" s="208">
        <f>'2. Pengeluaran'!DE74</f>
        <v>0</v>
      </c>
      <c r="DC25" s="208">
        <f>'2. Pengeluaran'!DF74</f>
        <v>0</v>
      </c>
      <c r="DD25" s="208">
        <f>'2. Pengeluaran'!DG74</f>
        <v>0</v>
      </c>
      <c r="DE25" s="208">
        <f>'2. Pengeluaran'!DH74</f>
        <v>0</v>
      </c>
      <c r="DF25" s="208">
        <f>'2. Pengeluaran'!DI74</f>
        <v>0</v>
      </c>
      <c r="DG25" s="209">
        <f>'2. Pengeluaran'!DJ74</f>
        <v>0</v>
      </c>
      <c r="DH25" s="208">
        <f>'2. Pengeluaran'!DK74</f>
        <v>0</v>
      </c>
      <c r="DI25" s="208">
        <f>'2. Pengeluaran'!DL74</f>
        <v>0</v>
      </c>
      <c r="DJ25" s="208">
        <f>'2. Pengeluaran'!DM74</f>
        <v>0</v>
      </c>
      <c r="DK25" s="208">
        <f>'2. Pengeluaran'!DN74</f>
        <v>0</v>
      </c>
      <c r="DL25" s="208">
        <f>'2. Pengeluaran'!DO74</f>
        <v>0</v>
      </c>
      <c r="DM25" s="208">
        <f>'2. Pengeluaran'!DP74</f>
        <v>0</v>
      </c>
      <c r="DN25" s="208">
        <f>'2. Pengeluaran'!DQ74</f>
        <v>0</v>
      </c>
      <c r="DO25" s="208">
        <f>'2. Pengeluaran'!DR74</f>
        <v>0</v>
      </c>
      <c r="DP25" s="208">
        <f>'2. Pengeluaran'!DS74</f>
        <v>0</v>
      </c>
      <c r="DQ25" s="208">
        <f>'2. Pengeluaran'!DT74</f>
        <v>0</v>
      </c>
      <c r="DR25" s="208">
        <f>'2. Pengeluaran'!DU74</f>
        <v>0</v>
      </c>
      <c r="DS25" s="209">
        <f>'2. Pengeluaran'!DV74</f>
        <v>0</v>
      </c>
      <c r="DT25" s="208">
        <f>'2. Pengeluaran'!DW74</f>
        <v>0</v>
      </c>
      <c r="DU25" s="208">
        <f>'2. Pengeluaran'!DX74</f>
        <v>0</v>
      </c>
      <c r="DV25" s="208">
        <f>'2. Pengeluaran'!DY74</f>
        <v>0</v>
      </c>
      <c r="DW25" s="208">
        <f>'2. Pengeluaran'!DZ74</f>
        <v>0</v>
      </c>
      <c r="DX25" s="208">
        <f>'2. Pengeluaran'!EA74</f>
        <v>0</v>
      </c>
      <c r="DY25" s="208">
        <f>'2. Pengeluaran'!EB74</f>
        <v>0</v>
      </c>
      <c r="DZ25" s="208">
        <f>'2. Pengeluaran'!EC74</f>
        <v>0</v>
      </c>
    </row>
    <row r="26" spans="1:130" ht="15.75" customHeight="1" x14ac:dyDescent="0.25">
      <c r="A26" s="213"/>
      <c r="B26" s="214" t="s">
        <v>517</v>
      </c>
      <c r="C26" s="215">
        <f t="shared" si="7"/>
        <v>0</v>
      </c>
      <c r="D26" s="208">
        <f>'2. Pengeluaran'!H80</f>
        <v>0</v>
      </c>
      <c r="E26" s="208">
        <f>'2. Pengeluaran'!I80</f>
        <v>0</v>
      </c>
      <c r="F26" s="208">
        <f>'2. Pengeluaran'!J80</f>
        <v>0</v>
      </c>
      <c r="G26" s="208">
        <f>'2. Pengeluaran'!K80</f>
        <v>0</v>
      </c>
      <c r="H26" s="208">
        <f>'2. Pengeluaran'!L80</f>
        <v>0</v>
      </c>
      <c r="I26" s="208">
        <f>'2. Pengeluaran'!M80</f>
        <v>0</v>
      </c>
      <c r="J26" s="208">
        <f>'2. Pengeluaran'!N80</f>
        <v>0</v>
      </c>
      <c r="K26" s="208">
        <f>'2. Pengeluaran'!O80</f>
        <v>0</v>
      </c>
      <c r="L26" s="208">
        <f>'2. Pengeluaran'!P80</f>
        <v>0</v>
      </c>
      <c r="M26" s="208">
        <f>'2. Pengeluaran'!Q80</f>
        <v>0</v>
      </c>
      <c r="N26" s="208">
        <f>'2. Pengeluaran'!R80</f>
        <v>0</v>
      </c>
      <c r="O26" s="209">
        <f>'2. Pengeluaran'!S80</f>
        <v>0</v>
      </c>
      <c r="P26" s="208">
        <f>'2. Pengeluaran'!T80</f>
        <v>0</v>
      </c>
      <c r="Q26" s="208">
        <f>'2. Pengeluaran'!U80</f>
        <v>0</v>
      </c>
      <c r="R26" s="208">
        <f>'2. Pengeluaran'!V80</f>
        <v>0</v>
      </c>
      <c r="S26" s="208">
        <f>'2. Pengeluaran'!W80</f>
        <v>0</v>
      </c>
      <c r="T26" s="208">
        <f>'2. Pengeluaran'!X80</f>
        <v>0</v>
      </c>
      <c r="U26" s="208">
        <f>'2. Pengeluaran'!Y80</f>
        <v>0</v>
      </c>
      <c r="V26" s="208">
        <f>'2. Pengeluaran'!Z80</f>
        <v>0</v>
      </c>
      <c r="W26" s="208">
        <f>'2. Pengeluaran'!AA80</f>
        <v>0</v>
      </c>
      <c r="X26" s="208">
        <f>'2. Pengeluaran'!AB80</f>
        <v>0</v>
      </c>
      <c r="Y26" s="208">
        <f>'2. Pengeluaran'!AC80</f>
        <v>0</v>
      </c>
      <c r="Z26" s="208">
        <f>'2. Pengeluaran'!AD80</f>
        <v>0</v>
      </c>
      <c r="AA26" s="209">
        <f>'2. Pengeluaran'!AE80</f>
        <v>0</v>
      </c>
      <c r="AB26" s="208">
        <f>'2. Pengeluaran'!AF80</f>
        <v>0</v>
      </c>
      <c r="AC26" s="208">
        <f>'2. Pengeluaran'!AG80</f>
        <v>0</v>
      </c>
      <c r="AD26" s="208">
        <f>'2. Pengeluaran'!AH80</f>
        <v>0</v>
      </c>
      <c r="AE26" s="208">
        <f>'2. Pengeluaran'!AI80</f>
        <v>0</v>
      </c>
      <c r="AF26" s="208">
        <f>'2. Pengeluaran'!AJ80</f>
        <v>0</v>
      </c>
      <c r="AG26" s="208">
        <f>'2. Pengeluaran'!AK80</f>
        <v>0</v>
      </c>
      <c r="AH26" s="208">
        <f>'2. Pengeluaran'!AL80</f>
        <v>0</v>
      </c>
      <c r="AI26" s="208">
        <f>'2. Pengeluaran'!AM80</f>
        <v>0</v>
      </c>
      <c r="AJ26" s="208">
        <f>'2. Pengeluaran'!AN80</f>
        <v>0</v>
      </c>
      <c r="AK26" s="208">
        <f>'2. Pengeluaran'!AO80</f>
        <v>0</v>
      </c>
      <c r="AL26" s="208">
        <f>'2. Pengeluaran'!AP80</f>
        <v>0</v>
      </c>
      <c r="AM26" s="209">
        <f>'2. Pengeluaran'!AQ80</f>
        <v>0</v>
      </c>
      <c r="AN26" s="208">
        <f>'2. Pengeluaran'!AR80</f>
        <v>0</v>
      </c>
      <c r="AO26" s="208">
        <f>'2. Pengeluaran'!AS80</f>
        <v>0</v>
      </c>
      <c r="AP26" s="208">
        <f>'2. Pengeluaran'!AT80</f>
        <v>0</v>
      </c>
      <c r="AQ26" s="208">
        <f>'2. Pengeluaran'!AU80</f>
        <v>0</v>
      </c>
      <c r="AR26" s="208">
        <f>'2. Pengeluaran'!AV80</f>
        <v>0</v>
      </c>
      <c r="AS26" s="208">
        <f>'2. Pengeluaran'!AW80</f>
        <v>0</v>
      </c>
      <c r="AT26" s="208">
        <f>'2. Pengeluaran'!AX80</f>
        <v>0</v>
      </c>
      <c r="AU26" s="208">
        <f>'2. Pengeluaran'!AY80</f>
        <v>0</v>
      </c>
      <c r="AV26" s="208">
        <f>'2. Pengeluaran'!AZ80</f>
        <v>0</v>
      </c>
      <c r="AW26" s="208">
        <f>'2. Pengeluaran'!BA80</f>
        <v>0</v>
      </c>
      <c r="AX26" s="208">
        <f>'2. Pengeluaran'!BB80</f>
        <v>0</v>
      </c>
      <c r="AY26" s="209">
        <f>'2. Pengeluaran'!BC80</f>
        <v>0</v>
      </c>
      <c r="AZ26" s="208" t="s">
        <v>504</v>
      </c>
      <c r="BA26" s="208">
        <f>'2. Pengeluaran'!BD80</f>
        <v>0</v>
      </c>
      <c r="BB26" s="208">
        <f>'2. Pengeluaran'!BE80</f>
        <v>0</v>
      </c>
      <c r="BC26" s="208">
        <f>'2. Pengeluaran'!BF80</f>
        <v>0</v>
      </c>
      <c r="BD26" s="208">
        <f>'2. Pengeluaran'!BG80</f>
        <v>0</v>
      </c>
      <c r="BE26" s="208">
        <f>'2. Pengeluaran'!BH80</f>
        <v>0</v>
      </c>
      <c r="BF26" s="208">
        <f>'2. Pengeluaran'!BI80</f>
        <v>0</v>
      </c>
      <c r="BG26" s="208">
        <f>'2. Pengeluaran'!BJ80</f>
        <v>0</v>
      </c>
      <c r="BH26" s="208">
        <f>'2. Pengeluaran'!BK80</f>
        <v>0</v>
      </c>
      <c r="BI26" s="208">
        <f>'2. Pengeluaran'!BL80</f>
        <v>0</v>
      </c>
      <c r="BJ26" s="208">
        <f>'2. Pengeluaran'!BM80</f>
        <v>0</v>
      </c>
      <c r="BK26" s="209">
        <f>'2. Pengeluaran'!BN80</f>
        <v>0</v>
      </c>
      <c r="BL26" s="208">
        <f>'2. Pengeluaran'!BO80</f>
        <v>0</v>
      </c>
      <c r="BM26" s="208">
        <f>'2. Pengeluaran'!BP80</f>
        <v>0</v>
      </c>
      <c r="BN26" s="208">
        <f>'2. Pengeluaran'!BQ80</f>
        <v>0</v>
      </c>
      <c r="BO26" s="208">
        <f>'2. Pengeluaran'!BR80</f>
        <v>0</v>
      </c>
      <c r="BP26" s="208">
        <f>'2. Pengeluaran'!BS80</f>
        <v>0</v>
      </c>
      <c r="BQ26" s="208">
        <f>'2. Pengeluaran'!BT80</f>
        <v>0</v>
      </c>
      <c r="BR26" s="208">
        <f>'2. Pengeluaran'!BU80</f>
        <v>0</v>
      </c>
      <c r="BS26" s="208">
        <f>'2. Pengeluaran'!BV80</f>
        <v>0</v>
      </c>
      <c r="BT26" s="208">
        <f>'2. Pengeluaran'!BW80</f>
        <v>0</v>
      </c>
      <c r="BU26" s="208">
        <f>'2. Pengeluaran'!BX80</f>
        <v>0</v>
      </c>
      <c r="BV26" s="208">
        <f>'2. Pengeluaran'!BY80</f>
        <v>0</v>
      </c>
      <c r="BW26" s="209">
        <f>'2. Pengeluaran'!BZ80</f>
        <v>0</v>
      </c>
      <c r="BX26" s="208">
        <f>'2. Pengeluaran'!CA80</f>
        <v>0</v>
      </c>
      <c r="BY26" s="208">
        <f>'2. Pengeluaran'!CB80</f>
        <v>0</v>
      </c>
      <c r="BZ26" s="208">
        <f>'2. Pengeluaran'!CC80</f>
        <v>0</v>
      </c>
      <c r="CA26" s="208">
        <f>'2. Pengeluaran'!CD80</f>
        <v>0</v>
      </c>
      <c r="CB26" s="208">
        <f>'2. Pengeluaran'!CE80</f>
        <v>0</v>
      </c>
      <c r="CC26" s="208">
        <f>'2. Pengeluaran'!CF80</f>
        <v>0</v>
      </c>
      <c r="CD26" s="208">
        <f>'2. Pengeluaran'!CG80</f>
        <v>0</v>
      </c>
      <c r="CE26" s="208">
        <f>'2. Pengeluaran'!CH80</f>
        <v>0</v>
      </c>
      <c r="CF26" s="208">
        <f>'2. Pengeluaran'!CI80</f>
        <v>0</v>
      </c>
      <c r="CG26" s="208">
        <f>'2. Pengeluaran'!CJ80</f>
        <v>0</v>
      </c>
      <c r="CH26" s="208">
        <f>'2. Pengeluaran'!CK80</f>
        <v>0</v>
      </c>
      <c r="CI26" s="209">
        <f>'2. Pengeluaran'!CL80</f>
        <v>0</v>
      </c>
      <c r="CJ26" s="208">
        <f>'2. Pengeluaran'!CM80</f>
        <v>0</v>
      </c>
      <c r="CK26" s="208">
        <f>'2. Pengeluaran'!CN80</f>
        <v>0</v>
      </c>
      <c r="CL26" s="208">
        <f>'2. Pengeluaran'!CO80</f>
        <v>0</v>
      </c>
      <c r="CM26" s="208">
        <f>'2. Pengeluaran'!CP80</f>
        <v>0</v>
      </c>
      <c r="CN26" s="208">
        <f>'2. Pengeluaran'!CQ80</f>
        <v>0</v>
      </c>
      <c r="CO26" s="208">
        <f>'2. Pengeluaran'!CR80</f>
        <v>0</v>
      </c>
      <c r="CP26" s="208">
        <f>'2. Pengeluaran'!CS80</f>
        <v>0</v>
      </c>
      <c r="CQ26" s="208">
        <f>'2. Pengeluaran'!CT80</f>
        <v>0</v>
      </c>
      <c r="CR26" s="208">
        <f>'2. Pengeluaran'!CU80</f>
        <v>0</v>
      </c>
      <c r="CS26" s="208">
        <f>'2. Pengeluaran'!CV80</f>
        <v>0</v>
      </c>
      <c r="CT26" s="208">
        <f>'2. Pengeluaran'!CW80</f>
        <v>0</v>
      </c>
      <c r="CU26" s="209">
        <f>'2. Pengeluaran'!CX80</f>
        <v>0</v>
      </c>
      <c r="CV26" s="208">
        <f>'2. Pengeluaran'!CY80</f>
        <v>0</v>
      </c>
      <c r="CW26" s="208">
        <f>'2. Pengeluaran'!CZ80</f>
        <v>0</v>
      </c>
      <c r="CX26" s="208">
        <f>'2. Pengeluaran'!DA80</f>
        <v>0</v>
      </c>
      <c r="CY26" s="208">
        <f>'2. Pengeluaran'!DB80</f>
        <v>0</v>
      </c>
      <c r="CZ26" s="208">
        <f>'2. Pengeluaran'!DC80</f>
        <v>0</v>
      </c>
      <c r="DA26" s="208">
        <f>'2. Pengeluaran'!DD80</f>
        <v>0</v>
      </c>
      <c r="DB26" s="208">
        <f>'2. Pengeluaran'!DE80</f>
        <v>0</v>
      </c>
      <c r="DC26" s="208">
        <f>'2. Pengeluaran'!DF80</f>
        <v>0</v>
      </c>
      <c r="DD26" s="208">
        <f>'2. Pengeluaran'!DG80</f>
        <v>0</v>
      </c>
      <c r="DE26" s="208">
        <f>'2. Pengeluaran'!DH80</f>
        <v>0</v>
      </c>
      <c r="DF26" s="208">
        <f>'2. Pengeluaran'!DI80</f>
        <v>0</v>
      </c>
      <c r="DG26" s="209">
        <f>'2. Pengeluaran'!DJ80</f>
        <v>0</v>
      </c>
      <c r="DH26" s="208">
        <f>'2. Pengeluaran'!DK80</f>
        <v>0</v>
      </c>
      <c r="DI26" s="208">
        <f>'2. Pengeluaran'!DL80</f>
        <v>0</v>
      </c>
      <c r="DJ26" s="208">
        <f>'2. Pengeluaran'!DM80</f>
        <v>0</v>
      </c>
      <c r="DK26" s="208">
        <f>'2. Pengeluaran'!DN80</f>
        <v>0</v>
      </c>
      <c r="DL26" s="208">
        <f>'2. Pengeluaran'!DO80</f>
        <v>0</v>
      </c>
      <c r="DM26" s="208">
        <f>'2. Pengeluaran'!DP80</f>
        <v>0</v>
      </c>
      <c r="DN26" s="208">
        <f>'2. Pengeluaran'!DQ80</f>
        <v>0</v>
      </c>
      <c r="DO26" s="208">
        <f>'2. Pengeluaran'!DR80</f>
        <v>0</v>
      </c>
      <c r="DP26" s="208">
        <f>'2. Pengeluaran'!DS80</f>
        <v>0</v>
      </c>
      <c r="DQ26" s="208">
        <f>'2. Pengeluaran'!DT80</f>
        <v>0</v>
      </c>
      <c r="DR26" s="208">
        <f>'2. Pengeluaran'!DU80</f>
        <v>0</v>
      </c>
      <c r="DS26" s="209">
        <f>'2. Pengeluaran'!DV80</f>
        <v>0</v>
      </c>
      <c r="DT26" s="208">
        <f>'2. Pengeluaran'!DW80</f>
        <v>0</v>
      </c>
      <c r="DU26" s="208">
        <f>'2. Pengeluaran'!DX80</f>
        <v>0</v>
      </c>
      <c r="DV26" s="208">
        <f>'2. Pengeluaran'!DY80</f>
        <v>0</v>
      </c>
      <c r="DW26" s="208">
        <f>'2. Pengeluaran'!DZ80</f>
        <v>0</v>
      </c>
      <c r="DX26" s="208">
        <f>'2. Pengeluaran'!EA80</f>
        <v>0</v>
      </c>
      <c r="DY26" s="208">
        <f>'2. Pengeluaran'!EB80</f>
        <v>0</v>
      </c>
      <c r="DZ26" s="208">
        <f>'2. Pengeluaran'!EC80</f>
        <v>0</v>
      </c>
    </row>
    <row r="27" spans="1:130" ht="15.75" customHeight="1" x14ac:dyDescent="0.25">
      <c r="A27" s="213"/>
      <c r="B27" s="214" t="s">
        <v>518</v>
      </c>
      <c r="C27" s="215">
        <f t="shared" si="7"/>
        <v>0</v>
      </c>
      <c r="D27" s="208">
        <f>'2. Pengeluaran'!H84</f>
        <v>0</v>
      </c>
      <c r="E27" s="208">
        <f>'2. Pengeluaran'!I84</f>
        <v>0</v>
      </c>
      <c r="F27" s="208">
        <f>'2. Pengeluaran'!J84</f>
        <v>0</v>
      </c>
      <c r="G27" s="208">
        <f>'2. Pengeluaran'!K84</f>
        <v>0</v>
      </c>
      <c r="H27" s="208">
        <f>'2. Pengeluaran'!L84</f>
        <v>0</v>
      </c>
      <c r="I27" s="208">
        <f>'2. Pengeluaran'!M84</f>
        <v>0</v>
      </c>
      <c r="J27" s="208">
        <f>'2. Pengeluaran'!N84</f>
        <v>0</v>
      </c>
      <c r="K27" s="208">
        <f>'2. Pengeluaran'!O84</f>
        <v>0</v>
      </c>
      <c r="L27" s="208">
        <f>'2. Pengeluaran'!P84</f>
        <v>0</v>
      </c>
      <c r="M27" s="208">
        <f>'2. Pengeluaran'!Q84</f>
        <v>0</v>
      </c>
      <c r="N27" s="208">
        <f>'2. Pengeluaran'!R84</f>
        <v>0</v>
      </c>
      <c r="O27" s="209">
        <f>'2. Pengeluaran'!S84</f>
        <v>0</v>
      </c>
      <c r="P27" s="208">
        <f>'2. Pengeluaran'!T84</f>
        <v>0</v>
      </c>
      <c r="Q27" s="208">
        <f>'2. Pengeluaran'!U84</f>
        <v>0</v>
      </c>
      <c r="R27" s="208">
        <f>'2. Pengeluaran'!V84</f>
        <v>0</v>
      </c>
      <c r="S27" s="208">
        <f>'2. Pengeluaran'!W84</f>
        <v>0</v>
      </c>
      <c r="T27" s="208">
        <f>'2. Pengeluaran'!X84</f>
        <v>0</v>
      </c>
      <c r="U27" s="208">
        <f>'2. Pengeluaran'!Y84</f>
        <v>0</v>
      </c>
      <c r="V27" s="208">
        <f>'2. Pengeluaran'!Z84</f>
        <v>0</v>
      </c>
      <c r="W27" s="208">
        <f>'2. Pengeluaran'!AA84</f>
        <v>0</v>
      </c>
      <c r="X27" s="208">
        <f>'2. Pengeluaran'!AB84</f>
        <v>0</v>
      </c>
      <c r="Y27" s="208">
        <f>'2. Pengeluaran'!AC84</f>
        <v>0</v>
      </c>
      <c r="Z27" s="208">
        <f>'2. Pengeluaran'!AD84</f>
        <v>0</v>
      </c>
      <c r="AA27" s="209">
        <f>'2. Pengeluaran'!AE84</f>
        <v>0</v>
      </c>
      <c r="AB27" s="208">
        <f>'2. Pengeluaran'!AF84</f>
        <v>0</v>
      </c>
      <c r="AC27" s="208">
        <f>'2. Pengeluaran'!AG84</f>
        <v>0</v>
      </c>
      <c r="AD27" s="208">
        <f>'2. Pengeluaran'!AH84</f>
        <v>0</v>
      </c>
      <c r="AE27" s="208">
        <f>'2. Pengeluaran'!AI84</f>
        <v>0</v>
      </c>
      <c r="AF27" s="208">
        <f>'2. Pengeluaran'!AJ84</f>
        <v>0</v>
      </c>
      <c r="AG27" s="208">
        <f>'2. Pengeluaran'!AK84</f>
        <v>0</v>
      </c>
      <c r="AH27" s="208">
        <f>'2. Pengeluaran'!AL84</f>
        <v>0</v>
      </c>
      <c r="AI27" s="208">
        <f>'2. Pengeluaran'!AM84</f>
        <v>0</v>
      </c>
      <c r="AJ27" s="208">
        <f>'2. Pengeluaran'!AN84</f>
        <v>0</v>
      </c>
      <c r="AK27" s="208">
        <f>'2. Pengeluaran'!AO84</f>
        <v>0</v>
      </c>
      <c r="AL27" s="208">
        <f>'2. Pengeluaran'!AP84</f>
        <v>0</v>
      </c>
      <c r="AM27" s="209">
        <f>'2. Pengeluaran'!AQ84</f>
        <v>0</v>
      </c>
      <c r="AN27" s="208">
        <f>'2. Pengeluaran'!AR84</f>
        <v>0</v>
      </c>
      <c r="AO27" s="208">
        <f>'2. Pengeluaran'!AS84</f>
        <v>0</v>
      </c>
      <c r="AP27" s="208">
        <f>'2. Pengeluaran'!AT84</f>
        <v>0</v>
      </c>
      <c r="AQ27" s="208">
        <f>'2. Pengeluaran'!AU84</f>
        <v>0</v>
      </c>
      <c r="AR27" s="208">
        <f>'2. Pengeluaran'!AV84</f>
        <v>0</v>
      </c>
      <c r="AS27" s="208">
        <f>'2. Pengeluaran'!AW84</f>
        <v>0</v>
      </c>
      <c r="AT27" s="208">
        <f>'2. Pengeluaran'!AX84</f>
        <v>0</v>
      </c>
      <c r="AU27" s="208">
        <f>'2. Pengeluaran'!AY84</f>
        <v>0</v>
      </c>
      <c r="AV27" s="208">
        <f>'2. Pengeluaran'!AZ84</f>
        <v>0</v>
      </c>
      <c r="AW27" s="208">
        <f>'2. Pengeluaran'!BA84</f>
        <v>0</v>
      </c>
      <c r="AX27" s="208">
        <f>'2. Pengeluaran'!BB84</f>
        <v>0</v>
      </c>
      <c r="AY27" s="209">
        <f>'2. Pengeluaran'!BC84</f>
        <v>0</v>
      </c>
      <c r="AZ27" s="208" t="s">
        <v>504</v>
      </c>
      <c r="BA27" s="208">
        <f>'2. Pengeluaran'!BD84</f>
        <v>0</v>
      </c>
      <c r="BB27" s="208">
        <f>'2. Pengeluaran'!BE84</f>
        <v>0</v>
      </c>
      <c r="BC27" s="208">
        <f>'2. Pengeluaran'!BF84</f>
        <v>0</v>
      </c>
      <c r="BD27" s="208">
        <f>'2. Pengeluaran'!BG84</f>
        <v>0</v>
      </c>
      <c r="BE27" s="208">
        <f>'2. Pengeluaran'!BH84</f>
        <v>0</v>
      </c>
      <c r="BF27" s="208">
        <f>'2. Pengeluaran'!BI84</f>
        <v>0</v>
      </c>
      <c r="BG27" s="208">
        <f>'2. Pengeluaran'!BJ84</f>
        <v>0</v>
      </c>
      <c r="BH27" s="208">
        <f>'2. Pengeluaran'!BK84</f>
        <v>0</v>
      </c>
      <c r="BI27" s="208">
        <f>'2. Pengeluaran'!BL84</f>
        <v>0</v>
      </c>
      <c r="BJ27" s="208">
        <f>'2. Pengeluaran'!BM84</f>
        <v>0</v>
      </c>
      <c r="BK27" s="209">
        <f>'2. Pengeluaran'!BN84</f>
        <v>0</v>
      </c>
      <c r="BL27" s="208">
        <f>'2. Pengeluaran'!BO84</f>
        <v>0</v>
      </c>
      <c r="BM27" s="208">
        <f>'2. Pengeluaran'!BP84</f>
        <v>0</v>
      </c>
      <c r="BN27" s="208">
        <f>'2. Pengeluaran'!BQ84</f>
        <v>0</v>
      </c>
      <c r="BO27" s="208">
        <f>'2. Pengeluaran'!BR84</f>
        <v>0</v>
      </c>
      <c r="BP27" s="208">
        <f>'2. Pengeluaran'!BS84</f>
        <v>0</v>
      </c>
      <c r="BQ27" s="208">
        <f>'2. Pengeluaran'!BT84</f>
        <v>0</v>
      </c>
      <c r="BR27" s="208">
        <f>'2. Pengeluaran'!BU84</f>
        <v>0</v>
      </c>
      <c r="BS27" s="208">
        <f>'2. Pengeluaran'!BV84</f>
        <v>0</v>
      </c>
      <c r="BT27" s="208">
        <f>'2. Pengeluaran'!BW84</f>
        <v>0</v>
      </c>
      <c r="BU27" s="208">
        <f>'2. Pengeluaran'!BX84</f>
        <v>0</v>
      </c>
      <c r="BV27" s="208">
        <f>'2. Pengeluaran'!BY84</f>
        <v>0</v>
      </c>
      <c r="BW27" s="209">
        <f>'2. Pengeluaran'!BZ84</f>
        <v>0</v>
      </c>
      <c r="BX27" s="208">
        <f>'2. Pengeluaran'!CA84</f>
        <v>0</v>
      </c>
      <c r="BY27" s="208">
        <f>'2. Pengeluaran'!CB84</f>
        <v>0</v>
      </c>
      <c r="BZ27" s="208">
        <f>'2. Pengeluaran'!CC84</f>
        <v>0</v>
      </c>
      <c r="CA27" s="208">
        <f>'2. Pengeluaran'!CD84</f>
        <v>0</v>
      </c>
      <c r="CB27" s="208">
        <f>'2. Pengeluaran'!CE84</f>
        <v>0</v>
      </c>
      <c r="CC27" s="208">
        <f>'2. Pengeluaran'!CF84</f>
        <v>0</v>
      </c>
      <c r="CD27" s="208">
        <f>'2. Pengeluaran'!CG84</f>
        <v>0</v>
      </c>
      <c r="CE27" s="208">
        <f>'2. Pengeluaran'!CH84</f>
        <v>0</v>
      </c>
      <c r="CF27" s="208">
        <f>'2. Pengeluaran'!CI84</f>
        <v>0</v>
      </c>
      <c r="CG27" s="208">
        <f>'2. Pengeluaran'!CJ84</f>
        <v>0</v>
      </c>
      <c r="CH27" s="208">
        <f>'2. Pengeluaran'!CK84</f>
        <v>0</v>
      </c>
      <c r="CI27" s="209">
        <f>'2. Pengeluaran'!CL84</f>
        <v>0</v>
      </c>
      <c r="CJ27" s="208">
        <f>'2. Pengeluaran'!CM84</f>
        <v>0</v>
      </c>
      <c r="CK27" s="208">
        <f>'2. Pengeluaran'!CN84</f>
        <v>0</v>
      </c>
      <c r="CL27" s="208">
        <f>'2. Pengeluaran'!CO84</f>
        <v>0</v>
      </c>
      <c r="CM27" s="208">
        <f>'2. Pengeluaran'!CP84</f>
        <v>0</v>
      </c>
      <c r="CN27" s="208">
        <f>'2. Pengeluaran'!CQ84</f>
        <v>0</v>
      </c>
      <c r="CO27" s="208">
        <f>'2. Pengeluaran'!CR84</f>
        <v>0</v>
      </c>
      <c r="CP27" s="208">
        <f>'2. Pengeluaran'!CS84</f>
        <v>0</v>
      </c>
      <c r="CQ27" s="208">
        <f>'2. Pengeluaran'!CT84</f>
        <v>0</v>
      </c>
      <c r="CR27" s="208">
        <f>'2. Pengeluaran'!CU84</f>
        <v>0</v>
      </c>
      <c r="CS27" s="208">
        <f>'2. Pengeluaran'!CV84</f>
        <v>0</v>
      </c>
      <c r="CT27" s="208">
        <f>'2. Pengeluaran'!CW84</f>
        <v>0</v>
      </c>
      <c r="CU27" s="209">
        <f>'2. Pengeluaran'!CX84</f>
        <v>0</v>
      </c>
      <c r="CV27" s="208">
        <f>'2. Pengeluaran'!CY84</f>
        <v>0</v>
      </c>
      <c r="CW27" s="208">
        <f>'2. Pengeluaran'!CZ84</f>
        <v>0</v>
      </c>
      <c r="CX27" s="208">
        <f>'2. Pengeluaran'!DA84</f>
        <v>0</v>
      </c>
      <c r="CY27" s="208">
        <f>'2. Pengeluaran'!DB84</f>
        <v>0</v>
      </c>
      <c r="CZ27" s="208">
        <f>'2. Pengeluaran'!DC84</f>
        <v>0</v>
      </c>
      <c r="DA27" s="208">
        <f>'2. Pengeluaran'!DD84</f>
        <v>0</v>
      </c>
      <c r="DB27" s="208">
        <f>'2. Pengeluaran'!DE84</f>
        <v>0</v>
      </c>
      <c r="DC27" s="208">
        <f>'2. Pengeluaran'!DF84</f>
        <v>0</v>
      </c>
      <c r="DD27" s="208">
        <f>'2. Pengeluaran'!DG84</f>
        <v>0</v>
      </c>
      <c r="DE27" s="208">
        <f>'2. Pengeluaran'!DH84</f>
        <v>0</v>
      </c>
      <c r="DF27" s="208">
        <f>'2. Pengeluaran'!DI84</f>
        <v>0</v>
      </c>
      <c r="DG27" s="209">
        <f>'2. Pengeluaran'!DJ84</f>
        <v>0</v>
      </c>
      <c r="DH27" s="208">
        <f>'2. Pengeluaran'!DK84</f>
        <v>0</v>
      </c>
      <c r="DI27" s="208">
        <f>'2. Pengeluaran'!DL84</f>
        <v>0</v>
      </c>
      <c r="DJ27" s="208">
        <f>'2. Pengeluaran'!DM84</f>
        <v>0</v>
      </c>
      <c r="DK27" s="208">
        <f>'2. Pengeluaran'!DN84</f>
        <v>0</v>
      </c>
      <c r="DL27" s="208">
        <f>'2. Pengeluaran'!DO84</f>
        <v>0</v>
      </c>
      <c r="DM27" s="208">
        <f>'2. Pengeluaran'!DP84</f>
        <v>0</v>
      </c>
      <c r="DN27" s="208">
        <f>'2. Pengeluaran'!DQ84</f>
        <v>0</v>
      </c>
      <c r="DO27" s="208">
        <f>'2. Pengeluaran'!DR84</f>
        <v>0</v>
      </c>
      <c r="DP27" s="208">
        <f>'2. Pengeluaran'!DS84</f>
        <v>0</v>
      </c>
      <c r="DQ27" s="208">
        <f>'2. Pengeluaran'!DT84</f>
        <v>0</v>
      </c>
      <c r="DR27" s="208">
        <f>'2. Pengeluaran'!DU84</f>
        <v>0</v>
      </c>
      <c r="DS27" s="209">
        <f>'2. Pengeluaran'!DV84</f>
        <v>0</v>
      </c>
      <c r="DT27" s="208">
        <f>'2. Pengeluaran'!DW84</f>
        <v>0</v>
      </c>
      <c r="DU27" s="208">
        <f>'2. Pengeluaran'!DX84</f>
        <v>0</v>
      </c>
      <c r="DV27" s="208">
        <f>'2. Pengeluaran'!DY84</f>
        <v>0</v>
      </c>
      <c r="DW27" s="208">
        <f>'2. Pengeluaran'!DZ84</f>
        <v>0</v>
      </c>
      <c r="DX27" s="208">
        <f>'2. Pengeluaran'!EA84</f>
        <v>0</v>
      </c>
      <c r="DY27" s="208">
        <f>'2. Pengeluaran'!EB84</f>
        <v>0</v>
      </c>
      <c r="DZ27" s="208">
        <f>'2. Pengeluaran'!EC84</f>
        <v>0</v>
      </c>
    </row>
    <row r="28" spans="1:130" ht="15.75" customHeight="1" x14ac:dyDescent="0.25">
      <c r="A28" s="213"/>
      <c r="B28" s="195" t="s">
        <v>519</v>
      </c>
      <c r="C28" s="232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9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9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9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9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9"/>
      <c r="BL28" s="208"/>
      <c r="BM28" s="208"/>
      <c r="BN28" s="208"/>
      <c r="BO28" s="208"/>
      <c r="BP28" s="208"/>
      <c r="BQ28" s="208"/>
      <c r="BR28" s="208"/>
      <c r="BS28" s="208"/>
      <c r="BT28" s="208"/>
      <c r="BU28" s="208"/>
      <c r="BV28" s="208"/>
      <c r="BW28" s="209"/>
      <c r="BX28" s="208"/>
      <c r="BY28" s="208"/>
      <c r="BZ28" s="208"/>
      <c r="CA28" s="208"/>
      <c r="CB28" s="208"/>
      <c r="CC28" s="208"/>
      <c r="CD28" s="208"/>
      <c r="CE28" s="208"/>
      <c r="CF28" s="208"/>
      <c r="CG28" s="208"/>
      <c r="CH28" s="208"/>
      <c r="CI28" s="209"/>
      <c r="CJ28" s="208"/>
      <c r="CK28" s="208"/>
      <c r="CL28" s="208"/>
      <c r="CM28" s="208"/>
      <c r="CN28" s="208"/>
      <c r="CO28" s="208"/>
      <c r="CP28" s="208"/>
      <c r="CQ28" s="208"/>
      <c r="CR28" s="208"/>
      <c r="CS28" s="208"/>
      <c r="CT28" s="208"/>
      <c r="CU28" s="209"/>
      <c r="CV28" s="208"/>
      <c r="CW28" s="208"/>
      <c r="CX28" s="208"/>
      <c r="CY28" s="208"/>
      <c r="CZ28" s="208"/>
      <c r="DA28" s="208"/>
      <c r="DB28" s="208"/>
      <c r="DC28" s="208"/>
      <c r="DD28" s="208"/>
      <c r="DE28" s="208"/>
      <c r="DF28" s="208"/>
      <c r="DG28" s="209"/>
      <c r="DH28" s="208"/>
      <c r="DI28" s="208"/>
      <c r="DJ28" s="208"/>
      <c r="DK28" s="208"/>
      <c r="DL28" s="208"/>
      <c r="DM28" s="208"/>
      <c r="DN28" s="208"/>
      <c r="DO28" s="208"/>
      <c r="DP28" s="208"/>
      <c r="DQ28" s="208"/>
      <c r="DR28" s="208"/>
      <c r="DS28" s="209"/>
      <c r="DT28" s="208"/>
      <c r="DU28" s="208"/>
      <c r="DV28" s="208"/>
      <c r="DW28" s="208"/>
      <c r="DX28" s="208"/>
      <c r="DY28" s="208"/>
      <c r="DZ28" s="208"/>
    </row>
    <row r="29" spans="1:130" ht="15.75" customHeight="1" x14ac:dyDescent="0.25">
      <c r="A29" s="213"/>
      <c r="B29" s="214" t="s">
        <v>520</v>
      </c>
      <c r="C29" s="215">
        <f t="shared" ref="C29:C37" si="8">SUM(D29:AY29)</f>
        <v>43800000</v>
      </c>
      <c r="D29" s="208">
        <f>'2. Pengeluaran'!H100</f>
        <v>2000000</v>
      </c>
      <c r="E29" s="208">
        <f>'2. Pengeluaran'!I100</f>
        <v>2000000</v>
      </c>
      <c r="F29" s="208">
        <f>'2. Pengeluaran'!J100</f>
        <v>2000000</v>
      </c>
      <c r="G29" s="208">
        <f>'2. Pengeluaran'!K100</f>
        <v>4800000</v>
      </c>
      <c r="H29" s="208">
        <f>'2. Pengeluaran'!L100</f>
        <v>14000000</v>
      </c>
      <c r="I29" s="208">
        <f>'2. Pengeluaran'!M100</f>
        <v>7000000</v>
      </c>
      <c r="J29" s="208">
        <f>'2. Pengeluaran'!N100</f>
        <v>2000000</v>
      </c>
      <c r="K29" s="208">
        <f>'2. Pengeluaran'!O100</f>
        <v>2000000</v>
      </c>
      <c r="L29" s="208">
        <f>'2. Pengeluaran'!P100</f>
        <v>2000000</v>
      </c>
      <c r="M29" s="208">
        <f>'2. Pengeluaran'!Q100</f>
        <v>2000000</v>
      </c>
      <c r="N29" s="208">
        <f>'2. Pengeluaran'!R100</f>
        <v>2000000</v>
      </c>
      <c r="O29" s="209">
        <f>'2. Pengeluaran'!S100</f>
        <v>2000000</v>
      </c>
      <c r="P29" s="208">
        <f>'2. Pengeluaran'!T100</f>
        <v>0</v>
      </c>
      <c r="Q29" s="208">
        <f>'2. Pengeluaran'!U100</f>
        <v>0</v>
      </c>
      <c r="R29" s="208">
        <f>'2. Pengeluaran'!V100</f>
        <v>0</v>
      </c>
      <c r="S29" s="208">
        <f>'2. Pengeluaran'!W100</f>
        <v>0</v>
      </c>
      <c r="T29" s="208">
        <f>'2. Pengeluaran'!X100</f>
        <v>0</v>
      </c>
      <c r="U29" s="208">
        <f>'2. Pengeluaran'!Y100</f>
        <v>0</v>
      </c>
      <c r="V29" s="208">
        <f>'2. Pengeluaran'!Z100</f>
        <v>0</v>
      </c>
      <c r="W29" s="208">
        <f>'2. Pengeluaran'!AA100</f>
        <v>0</v>
      </c>
      <c r="X29" s="208">
        <f>'2. Pengeluaran'!AB100</f>
        <v>0</v>
      </c>
      <c r="Y29" s="208">
        <f>'2. Pengeluaran'!AC100</f>
        <v>0</v>
      </c>
      <c r="Z29" s="208">
        <f>'2. Pengeluaran'!AD100</f>
        <v>0</v>
      </c>
      <c r="AA29" s="209">
        <f>'2. Pengeluaran'!AE100</f>
        <v>0</v>
      </c>
      <c r="AB29" s="208">
        <f>'2. Pengeluaran'!AF100</f>
        <v>0</v>
      </c>
      <c r="AC29" s="208">
        <f>'2. Pengeluaran'!AG100</f>
        <v>0</v>
      </c>
      <c r="AD29" s="208">
        <f>'2. Pengeluaran'!AH100</f>
        <v>0</v>
      </c>
      <c r="AE29" s="208">
        <f>'2. Pengeluaran'!AI100</f>
        <v>0</v>
      </c>
      <c r="AF29" s="208">
        <f>'2. Pengeluaran'!AJ100</f>
        <v>0</v>
      </c>
      <c r="AG29" s="208">
        <f>'2. Pengeluaran'!AK100</f>
        <v>0</v>
      </c>
      <c r="AH29" s="208">
        <f>'2. Pengeluaran'!AL100</f>
        <v>0</v>
      </c>
      <c r="AI29" s="208">
        <f>'2. Pengeluaran'!AM100</f>
        <v>0</v>
      </c>
      <c r="AJ29" s="208">
        <f>'2. Pengeluaran'!AN100</f>
        <v>0</v>
      </c>
      <c r="AK29" s="208">
        <f>'2. Pengeluaran'!AO100</f>
        <v>0</v>
      </c>
      <c r="AL29" s="208">
        <f>'2. Pengeluaran'!AP100</f>
        <v>0</v>
      </c>
      <c r="AM29" s="209">
        <f>'2. Pengeluaran'!AQ100</f>
        <v>0</v>
      </c>
      <c r="AN29" s="208">
        <f>'2. Pengeluaran'!AR100</f>
        <v>0</v>
      </c>
      <c r="AO29" s="208">
        <f>'2. Pengeluaran'!AS100</f>
        <v>0</v>
      </c>
      <c r="AP29" s="208">
        <f>'2. Pengeluaran'!AT100</f>
        <v>0</v>
      </c>
      <c r="AQ29" s="208">
        <f>'2. Pengeluaran'!AU100</f>
        <v>0</v>
      </c>
      <c r="AR29" s="208">
        <f>'2. Pengeluaran'!AV100</f>
        <v>0</v>
      </c>
      <c r="AS29" s="208">
        <f>'2. Pengeluaran'!AW100</f>
        <v>0</v>
      </c>
      <c r="AT29" s="208">
        <f>'2. Pengeluaran'!AX100</f>
        <v>0</v>
      </c>
      <c r="AU29" s="208">
        <f>'2. Pengeluaran'!AY100</f>
        <v>0</v>
      </c>
      <c r="AV29" s="208">
        <f>'2. Pengeluaran'!AZ100</f>
        <v>0</v>
      </c>
      <c r="AW29" s="208">
        <f>'2. Pengeluaran'!BA100</f>
        <v>0</v>
      </c>
      <c r="AX29" s="208">
        <f>'2. Pengeluaran'!BB100</f>
        <v>0</v>
      </c>
      <c r="AY29" s="209">
        <f>'2. Pengeluaran'!BC100</f>
        <v>0</v>
      </c>
      <c r="AZ29" s="208" t="s">
        <v>504</v>
      </c>
      <c r="BA29" s="208">
        <f>'2. Pengeluaran'!BD100</f>
        <v>0</v>
      </c>
      <c r="BB29" s="208">
        <f>'2. Pengeluaran'!BE100</f>
        <v>0</v>
      </c>
      <c r="BC29" s="208">
        <f>'2. Pengeluaran'!BF100</f>
        <v>0</v>
      </c>
      <c r="BD29" s="208">
        <f>'2. Pengeluaran'!BG100</f>
        <v>0</v>
      </c>
      <c r="BE29" s="208">
        <f>'2. Pengeluaran'!BH100</f>
        <v>0</v>
      </c>
      <c r="BF29" s="208">
        <f>'2. Pengeluaran'!BI100</f>
        <v>0</v>
      </c>
      <c r="BG29" s="208">
        <f>'2. Pengeluaran'!BJ100</f>
        <v>0</v>
      </c>
      <c r="BH29" s="208">
        <f>'2. Pengeluaran'!BK100</f>
        <v>0</v>
      </c>
      <c r="BI29" s="208">
        <f>'2. Pengeluaran'!BL100</f>
        <v>0</v>
      </c>
      <c r="BJ29" s="208">
        <f>'2. Pengeluaran'!BM100</f>
        <v>0</v>
      </c>
      <c r="BK29" s="209">
        <f>'2. Pengeluaran'!BN100</f>
        <v>0</v>
      </c>
      <c r="BL29" s="208">
        <f>'2. Pengeluaran'!BO100</f>
        <v>0</v>
      </c>
      <c r="BM29" s="208">
        <f>'2. Pengeluaran'!BP100</f>
        <v>0</v>
      </c>
      <c r="BN29" s="208">
        <f>'2. Pengeluaran'!BQ100</f>
        <v>0</v>
      </c>
      <c r="BO29" s="208">
        <f>'2. Pengeluaran'!BR100</f>
        <v>0</v>
      </c>
      <c r="BP29" s="208">
        <f>'2. Pengeluaran'!BS100</f>
        <v>0</v>
      </c>
      <c r="BQ29" s="208">
        <f>'2. Pengeluaran'!BT100</f>
        <v>0</v>
      </c>
      <c r="BR29" s="208">
        <f>'2. Pengeluaran'!BU100</f>
        <v>0</v>
      </c>
      <c r="BS29" s="208">
        <f>'2. Pengeluaran'!BV100</f>
        <v>0</v>
      </c>
      <c r="BT29" s="208">
        <f>'2. Pengeluaran'!BW100</f>
        <v>0</v>
      </c>
      <c r="BU29" s="208">
        <f>'2. Pengeluaran'!BX100</f>
        <v>0</v>
      </c>
      <c r="BV29" s="208">
        <f>'2. Pengeluaran'!BY100</f>
        <v>0</v>
      </c>
      <c r="BW29" s="209">
        <f>'2. Pengeluaran'!BZ100</f>
        <v>0</v>
      </c>
      <c r="BX29" s="208">
        <f>'2. Pengeluaran'!CA100</f>
        <v>0</v>
      </c>
      <c r="BY29" s="208">
        <f>'2. Pengeluaran'!CB100</f>
        <v>0</v>
      </c>
      <c r="BZ29" s="208">
        <f>'2. Pengeluaran'!CC100</f>
        <v>0</v>
      </c>
      <c r="CA29" s="208">
        <f>'2. Pengeluaran'!CD100</f>
        <v>0</v>
      </c>
      <c r="CB29" s="208">
        <f>'2. Pengeluaran'!CE100</f>
        <v>0</v>
      </c>
      <c r="CC29" s="208">
        <f>'2. Pengeluaran'!CF100</f>
        <v>0</v>
      </c>
      <c r="CD29" s="208">
        <f>'2. Pengeluaran'!CG100</f>
        <v>0</v>
      </c>
      <c r="CE29" s="208">
        <f>'2. Pengeluaran'!CH100</f>
        <v>0</v>
      </c>
      <c r="CF29" s="208">
        <f>'2. Pengeluaran'!CI100</f>
        <v>0</v>
      </c>
      <c r="CG29" s="208">
        <f>'2. Pengeluaran'!CJ100</f>
        <v>0</v>
      </c>
      <c r="CH29" s="208">
        <f>'2. Pengeluaran'!CK100</f>
        <v>0</v>
      </c>
      <c r="CI29" s="209">
        <f>'2. Pengeluaran'!CL100</f>
        <v>0</v>
      </c>
      <c r="CJ29" s="208">
        <f>'2. Pengeluaran'!CM100</f>
        <v>0</v>
      </c>
      <c r="CK29" s="208">
        <f>'2. Pengeluaran'!CN100</f>
        <v>0</v>
      </c>
      <c r="CL29" s="208">
        <f>'2. Pengeluaran'!CO100</f>
        <v>0</v>
      </c>
      <c r="CM29" s="208">
        <f>'2. Pengeluaran'!CP100</f>
        <v>0</v>
      </c>
      <c r="CN29" s="208">
        <f>'2. Pengeluaran'!CQ100</f>
        <v>0</v>
      </c>
      <c r="CO29" s="208">
        <f>'2. Pengeluaran'!CR100</f>
        <v>0</v>
      </c>
      <c r="CP29" s="208">
        <f>'2. Pengeluaran'!CS100</f>
        <v>0</v>
      </c>
      <c r="CQ29" s="208">
        <f>'2. Pengeluaran'!CT100</f>
        <v>0</v>
      </c>
      <c r="CR29" s="208">
        <f>'2. Pengeluaran'!CU100</f>
        <v>0</v>
      </c>
      <c r="CS29" s="208">
        <f>'2. Pengeluaran'!CV100</f>
        <v>0</v>
      </c>
      <c r="CT29" s="208">
        <f>'2. Pengeluaran'!CW100</f>
        <v>0</v>
      </c>
      <c r="CU29" s="209">
        <f>'2. Pengeluaran'!CX100</f>
        <v>0</v>
      </c>
      <c r="CV29" s="208">
        <f>'2. Pengeluaran'!CY100</f>
        <v>0</v>
      </c>
      <c r="CW29" s="208">
        <f>'2. Pengeluaran'!CZ100</f>
        <v>0</v>
      </c>
      <c r="CX29" s="208">
        <f>'2. Pengeluaran'!DA100</f>
        <v>0</v>
      </c>
      <c r="CY29" s="208">
        <f>'2. Pengeluaran'!DB100</f>
        <v>0</v>
      </c>
      <c r="CZ29" s="208">
        <f>'2. Pengeluaran'!DC100</f>
        <v>0</v>
      </c>
      <c r="DA29" s="208">
        <f>'2. Pengeluaran'!DD100</f>
        <v>0</v>
      </c>
      <c r="DB29" s="208">
        <f>'2. Pengeluaran'!DE100</f>
        <v>0</v>
      </c>
      <c r="DC29" s="208">
        <f>'2. Pengeluaran'!DF100</f>
        <v>0</v>
      </c>
      <c r="DD29" s="208">
        <f>'2. Pengeluaran'!DG100</f>
        <v>0</v>
      </c>
      <c r="DE29" s="208">
        <f>'2. Pengeluaran'!DH100</f>
        <v>0</v>
      </c>
      <c r="DF29" s="208">
        <f>'2. Pengeluaran'!DI100</f>
        <v>0</v>
      </c>
      <c r="DG29" s="209">
        <f>'2. Pengeluaran'!DJ100</f>
        <v>0</v>
      </c>
      <c r="DH29" s="208">
        <f>'2. Pengeluaran'!DK100</f>
        <v>0</v>
      </c>
      <c r="DI29" s="208">
        <f>'2. Pengeluaran'!DL100</f>
        <v>0</v>
      </c>
      <c r="DJ29" s="208">
        <f>'2. Pengeluaran'!DM100</f>
        <v>0</v>
      </c>
      <c r="DK29" s="208">
        <f>'2. Pengeluaran'!DN100</f>
        <v>0</v>
      </c>
      <c r="DL29" s="208">
        <f>'2. Pengeluaran'!DO100</f>
        <v>0</v>
      </c>
      <c r="DM29" s="208">
        <f>'2. Pengeluaran'!DP100</f>
        <v>0</v>
      </c>
      <c r="DN29" s="208">
        <f>'2. Pengeluaran'!DQ100</f>
        <v>0</v>
      </c>
      <c r="DO29" s="208">
        <f>'2. Pengeluaran'!DR100</f>
        <v>0</v>
      </c>
      <c r="DP29" s="208">
        <f>'2. Pengeluaran'!DS100</f>
        <v>0</v>
      </c>
      <c r="DQ29" s="208">
        <f>'2. Pengeluaran'!DT100</f>
        <v>0</v>
      </c>
      <c r="DR29" s="208">
        <f>'2. Pengeluaran'!DU100</f>
        <v>0</v>
      </c>
      <c r="DS29" s="209">
        <f>'2. Pengeluaran'!DV100</f>
        <v>0</v>
      </c>
      <c r="DT29" s="208">
        <f>'2. Pengeluaran'!DW100</f>
        <v>0</v>
      </c>
      <c r="DU29" s="208">
        <f>'2. Pengeluaran'!DX100</f>
        <v>0</v>
      </c>
      <c r="DV29" s="208">
        <f>'2. Pengeluaran'!DY100</f>
        <v>0</v>
      </c>
      <c r="DW29" s="208">
        <f>'2. Pengeluaran'!DZ100</f>
        <v>0</v>
      </c>
      <c r="DX29" s="208">
        <f>'2. Pengeluaran'!EA100</f>
        <v>0</v>
      </c>
      <c r="DY29" s="208">
        <f>'2. Pengeluaran'!EB100</f>
        <v>0</v>
      </c>
      <c r="DZ29" s="208">
        <f>'2. Pengeluaran'!EC100</f>
        <v>0</v>
      </c>
    </row>
    <row r="30" spans="1:130" ht="15.75" customHeight="1" x14ac:dyDescent="0.25">
      <c r="A30" s="213"/>
      <c r="B30" s="214" t="s">
        <v>521</v>
      </c>
      <c r="C30" s="215">
        <f t="shared" si="8"/>
        <v>5280000</v>
      </c>
      <c r="D30" s="208">
        <f>'2. Pengeluaran'!H107</f>
        <v>440000</v>
      </c>
      <c r="E30" s="208">
        <f>'2. Pengeluaran'!I107</f>
        <v>440000</v>
      </c>
      <c r="F30" s="208">
        <f>'2. Pengeluaran'!J107</f>
        <v>440000</v>
      </c>
      <c r="G30" s="208">
        <f>'2. Pengeluaran'!K107</f>
        <v>440000</v>
      </c>
      <c r="H30" s="208">
        <f>'2. Pengeluaran'!L107</f>
        <v>440000</v>
      </c>
      <c r="I30" s="208">
        <f>'2. Pengeluaran'!M107</f>
        <v>440000</v>
      </c>
      <c r="J30" s="208">
        <f>'2. Pengeluaran'!N107</f>
        <v>440000</v>
      </c>
      <c r="K30" s="208">
        <f>'2. Pengeluaran'!O107</f>
        <v>440000</v>
      </c>
      <c r="L30" s="208">
        <f>'2. Pengeluaran'!P107</f>
        <v>440000</v>
      </c>
      <c r="M30" s="208">
        <f>'2. Pengeluaran'!Q107</f>
        <v>440000</v>
      </c>
      <c r="N30" s="208">
        <f>'2. Pengeluaran'!R107</f>
        <v>440000</v>
      </c>
      <c r="O30" s="209">
        <f>'2. Pengeluaran'!S107</f>
        <v>440000</v>
      </c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9"/>
      <c r="AB30" s="208"/>
      <c r="AC30" s="208"/>
      <c r="AD30" s="208"/>
      <c r="AE30" s="208"/>
      <c r="AF30" s="208"/>
      <c r="AG30" s="208"/>
      <c r="AH30" s="208"/>
      <c r="AI30" s="208"/>
      <c r="AJ30" s="208">
        <f>'2. Pengeluaran'!AN107</f>
        <v>0</v>
      </c>
      <c r="AK30" s="208">
        <f>'2. Pengeluaran'!AO107</f>
        <v>0</v>
      </c>
      <c r="AL30" s="208">
        <f>'2. Pengeluaran'!AP107</f>
        <v>0</v>
      </c>
      <c r="AM30" s="209">
        <f>'2. Pengeluaran'!AQ107</f>
        <v>0</v>
      </c>
      <c r="AN30" s="208">
        <f>'2. Pengeluaran'!AR107</f>
        <v>0</v>
      </c>
      <c r="AO30" s="208">
        <f>'2. Pengeluaran'!AS107</f>
        <v>0</v>
      </c>
      <c r="AP30" s="208">
        <f>'2. Pengeluaran'!AT107</f>
        <v>0</v>
      </c>
      <c r="AQ30" s="208">
        <f>'2. Pengeluaran'!AU107</f>
        <v>0</v>
      </c>
      <c r="AR30" s="208">
        <f>'2. Pengeluaran'!AV107</f>
        <v>0</v>
      </c>
      <c r="AS30" s="208">
        <f>'2. Pengeluaran'!AW107</f>
        <v>0</v>
      </c>
      <c r="AT30" s="208">
        <f>'2. Pengeluaran'!AX107</f>
        <v>0</v>
      </c>
      <c r="AU30" s="208">
        <f>'2. Pengeluaran'!AY107</f>
        <v>0</v>
      </c>
      <c r="AV30" s="208">
        <f>'2. Pengeluaran'!AZ107</f>
        <v>0</v>
      </c>
      <c r="AW30" s="208">
        <f>'2. Pengeluaran'!BA107</f>
        <v>0</v>
      </c>
      <c r="AX30" s="208">
        <f>'2. Pengeluaran'!BB107</f>
        <v>0</v>
      </c>
      <c r="AY30" s="209">
        <f>'2. Pengeluaran'!BC107</f>
        <v>0</v>
      </c>
      <c r="AZ30" s="208" t="s">
        <v>504</v>
      </c>
      <c r="BA30" s="208">
        <f>'2. Pengeluaran'!BD107</f>
        <v>0</v>
      </c>
      <c r="BB30" s="208">
        <f>'2. Pengeluaran'!BE107</f>
        <v>0</v>
      </c>
      <c r="BC30" s="208">
        <f>'2. Pengeluaran'!BF107</f>
        <v>0</v>
      </c>
      <c r="BD30" s="208">
        <f>'2. Pengeluaran'!BG107</f>
        <v>0</v>
      </c>
      <c r="BE30" s="208">
        <f>'2. Pengeluaran'!BH107</f>
        <v>0</v>
      </c>
      <c r="BF30" s="208">
        <f>'2. Pengeluaran'!BI107</f>
        <v>0</v>
      </c>
      <c r="BG30" s="208">
        <f>'2. Pengeluaran'!BJ107</f>
        <v>0</v>
      </c>
      <c r="BH30" s="208">
        <f>'2. Pengeluaran'!BK107</f>
        <v>0</v>
      </c>
      <c r="BI30" s="208">
        <f>'2. Pengeluaran'!BL107</f>
        <v>0</v>
      </c>
      <c r="BJ30" s="208">
        <f>'2. Pengeluaran'!BM107</f>
        <v>0</v>
      </c>
      <c r="BK30" s="209">
        <f>'2. Pengeluaran'!BN107</f>
        <v>0</v>
      </c>
      <c r="BL30" s="208">
        <f>'2. Pengeluaran'!BO107</f>
        <v>0</v>
      </c>
      <c r="BM30" s="208">
        <f>'2. Pengeluaran'!BP107</f>
        <v>0</v>
      </c>
      <c r="BN30" s="208">
        <f>'2. Pengeluaran'!BQ107</f>
        <v>0</v>
      </c>
      <c r="BO30" s="208">
        <f>'2. Pengeluaran'!BR107</f>
        <v>0</v>
      </c>
      <c r="BP30" s="208">
        <f>'2. Pengeluaran'!BS107</f>
        <v>0</v>
      </c>
      <c r="BQ30" s="208">
        <f>'2. Pengeluaran'!BT107</f>
        <v>0</v>
      </c>
      <c r="BR30" s="208">
        <f>'2. Pengeluaran'!BU107</f>
        <v>0</v>
      </c>
      <c r="BS30" s="208">
        <f>'2. Pengeluaran'!BV107</f>
        <v>0</v>
      </c>
      <c r="BT30" s="208">
        <f>'2. Pengeluaran'!BW107</f>
        <v>0</v>
      </c>
      <c r="BU30" s="208">
        <f>'2. Pengeluaran'!BX107</f>
        <v>0</v>
      </c>
      <c r="BV30" s="208">
        <f>'2. Pengeluaran'!BY107</f>
        <v>0</v>
      </c>
      <c r="BW30" s="209">
        <f>'2. Pengeluaran'!BZ107</f>
        <v>0</v>
      </c>
      <c r="BX30" s="208">
        <f>'2. Pengeluaran'!CA107</f>
        <v>0</v>
      </c>
      <c r="BY30" s="208">
        <f>'2. Pengeluaran'!CB107</f>
        <v>0</v>
      </c>
      <c r="BZ30" s="208">
        <f>'2. Pengeluaran'!CC107</f>
        <v>0</v>
      </c>
      <c r="CA30" s="208">
        <f>'2. Pengeluaran'!CD107</f>
        <v>0</v>
      </c>
      <c r="CB30" s="208">
        <f>'2. Pengeluaran'!CE107</f>
        <v>0</v>
      </c>
      <c r="CC30" s="208">
        <f>'2. Pengeluaran'!CF107</f>
        <v>0</v>
      </c>
      <c r="CD30" s="208">
        <f>'2. Pengeluaran'!CG107</f>
        <v>0</v>
      </c>
      <c r="CE30" s="208">
        <f>'2. Pengeluaran'!CH107</f>
        <v>0</v>
      </c>
      <c r="CF30" s="208">
        <f>'2. Pengeluaran'!CI107</f>
        <v>0</v>
      </c>
      <c r="CG30" s="208">
        <f>'2. Pengeluaran'!CJ107</f>
        <v>0</v>
      </c>
      <c r="CH30" s="208">
        <f>'2. Pengeluaran'!CK107</f>
        <v>0</v>
      </c>
      <c r="CI30" s="209">
        <f>'2. Pengeluaran'!CL107</f>
        <v>0</v>
      </c>
      <c r="CJ30" s="208">
        <f>'2. Pengeluaran'!CM107</f>
        <v>0</v>
      </c>
      <c r="CK30" s="208">
        <f>'2. Pengeluaran'!CN107</f>
        <v>0</v>
      </c>
      <c r="CL30" s="208">
        <f>'2. Pengeluaran'!CO107</f>
        <v>0</v>
      </c>
      <c r="CM30" s="208">
        <f>'2. Pengeluaran'!CP107</f>
        <v>0</v>
      </c>
      <c r="CN30" s="208">
        <f>'2. Pengeluaran'!CQ107</f>
        <v>0</v>
      </c>
      <c r="CO30" s="208">
        <f>'2. Pengeluaran'!CR107</f>
        <v>0</v>
      </c>
      <c r="CP30" s="208">
        <f>'2. Pengeluaran'!CS107</f>
        <v>0</v>
      </c>
      <c r="CQ30" s="208">
        <f>'2. Pengeluaran'!CT107</f>
        <v>0</v>
      </c>
      <c r="CR30" s="208">
        <f>'2. Pengeluaran'!CU107</f>
        <v>0</v>
      </c>
      <c r="CS30" s="208">
        <f>'2. Pengeluaran'!CV107</f>
        <v>0</v>
      </c>
      <c r="CT30" s="208">
        <f>'2. Pengeluaran'!CW107</f>
        <v>0</v>
      </c>
      <c r="CU30" s="209">
        <f>'2. Pengeluaran'!CX107</f>
        <v>0</v>
      </c>
      <c r="CV30" s="208">
        <f>'2. Pengeluaran'!CY107</f>
        <v>0</v>
      </c>
      <c r="CW30" s="208">
        <f>'2. Pengeluaran'!CZ107</f>
        <v>0</v>
      </c>
      <c r="CX30" s="208">
        <f>'2. Pengeluaran'!DA107</f>
        <v>0</v>
      </c>
      <c r="CY30" s="208">
        <f>'2. Pengeluaran'!DB107</f>
        <v>0</v>
      </c>
      <c r="CZ30" s="208">
        <f>'2. Pengeluaran'!DC107</f>
        <v>0</v>
      </c>
      <c r="DA30" s="208">
        <f>'2. Pengeluaran'!DD107</f>
        <v>0</v>
      </c>
      <c r="DB30" s="208">
        <f>'2. Pengeluaran'!DE107</f>
        <v>0</v>
      </c>
      <c r="DC30" s="208">
        <f>'2. Pengeluaran'!DF107</f>
        <v>0</v>
      </c>
      <c r="DD30" s="208">
        <f>'2. Pengeluaran'!DG107</f>
        <v>0</v>
      </c>
      <c r="DE30" s="208">
        <f>'2. Pengeluaran'!DH107</f>
        <v>0</v>
      </c>
      <c r="DF30" s="208">
        <f>'2. Pengeluaran'!DI107</f>
        <v>0</v>
      </c>
      <c r="DG30" s="209">
        <f>'2. Pengeluaran'!DJ107</f>
        <v>0</v>
      </c>
      <c r="DH30" s="208">
        <f>'2. Pengeluaran'!DK107</f>
        <v>0</v>
      </c>
      <c r="DI30" s="208">
        <f>'2. Pengeluaran'!DL107</f>
        <v>0</v>
      </c>
      <c r="DJ30" s="208">
        <f>'2. Pengeluaran'!DM107</f>
        <v>0</v>
      </c>
      <c r="DK30" s="208">
        <f>'2. Pengeluaran'!DN107</f>
        <v>0</v>
      </c>
      <c r="DL30" s="208">
        <f>'2. Pengeluaran'!DO107</f>
        <v>0</v>
      </c>
      <c r="DM30" s="208">
        <f>'2. Pengeluaran'!DP107</f>
        <v>0</v>
      </c>
      <c r="DN30" s="208">
        <f>'2. Pengeluaran'!DQ107</f>
        <v>0</v>
      </c>
      <c r="DO30" s="208">
        <f>'2. Pengeluaran'!DR107</f>
        <v>0</v>
      </c>
      <c r="DP30" s="208">
        <f>'2. Pengeluaran'!DS107</f>
        <v>0</v>
      </c>
      <c r="DQ30" s="208">
        <f>'2. Pengeluaran'!DT107</f>
        <v>0</v>
      </c>
      <c r="DR30" s="208">
        <f>'2. Pengeluaran'!DU107</f>
        <v>0</v>
      </c>
      <c r="DS30" s="209">
        <f>'2. Pengeluaran'!DV107</f>
        <v>0</v>
      </c>
      <c r="DT30" s="208">
        <f>'2. Pengeluaran'!DW107</f>
        <v>0</v>
      </c>
      <c r="DU30" s="208">
        <f>'2. Pengeluaran'!DX107</f>
        <v>0</v>
      </c>
      <c r="DV30" s="208">
        <f>'2. Pengeluaran'!DY107</f>
        <v>0</v>
      </c>
      <c r="DW30" s="208">
        <f>'2. Pengeluaran'!DZ107</f>
        <v>0</v>
      </c>
      <c r="DX30" s="208">
        <f>'2. Pengeluaran'!EA107</f>
        <v>0</v>
      </c>
      <c r="DY30" s="208">
        <f>'2. Pengeluaran'!EB107</f>
        <v>0</v>
      </c>
      <c r="DZ30" s="208">
        <f>'2. Pengeluaran'!EC107</f>
        <v>0</v>
      </c>
    </row>
    <row r="31" spans="1:130" ht="15.75" customHeight="1" x14ac:dyDescent="0.25">
      <c r="A31" s="213"/>
      <c r="B31" s="214" t="s">
        <v>522</v>
      </c>
      <c r="C31" s="215">
        <f t="shared" si="8"/>
        <v>48000000</v>
      </c>
      <c r="D31" s="208">
        <f>'2. Pengeluaran'!H111</f>
        <v>2000000</v>
      </c>
      <c r="E31" s="208">
        <f>'2. Pengeluaran'!I111</f>
        <v>2000000</v>
      </c>
      <c r="F31" s="208">
        <f>'2. Pengeluaran'!J111</f>
        <v>2000000</v>
      </c>
      <c r="G31" s="208">
        <f>'2. Pengeluaran'!K111</f>
        <v>2000000</v>
      </c>
      <c r="H31" s="208">
        <f>'2. Pengeluaran'!L111</f>
        <v>2000000</v>
      </c>
      <c r="I31" s="208">
        <f>'2. Pengeluaran'!M111</f>
        <v>2000000</v>
      </c>
      <c r="J31" s="208">
        <f>'2. Pengeluaran'!N111</f>
        <v>2000000</v>
      </c>
      <c r="K31" s="208">
        <f>'2. Pengeluaran'!O111</f>
        <v>2000000</v>
      </c>
      <c r="L31" s="208">
        <f>'2. Pengeluaran'!P111</f>
        <v>2000000</v>
      </c>
      <c r="M31" s="208">
        <f>'2. Pengeluaran'!Q111</f>
        <v>2000000</v>
      </c>
      <c r="N31" s="208">
        <f>'2. Pengeluaran'!R111</f>
        <v>2000000</v>
      </c>
      <c r="O31" s="209">
        <f>'2. Pengeluaran'!S111</f>
        <v>2000000</v>
      </c>
      <c r="P31" s="208">
        <f>'2. Pengeluaran'!T111</f>
        <v>2000000</v>
      </c>
      <c r="Q31" s="208">
        <f>'2. Pengeluaran'!U111</f>
        <v>2000000</v>
      </c>
      <c r="R31" s="208">
        <f>'2. Pengeluaran'!V111</f>
        <v>2000000</v>
      </c>
      <c r="S31" s="208">
        <f>'2. Pengeluaran'!W111</f>
        <v>2000000</v>
      </c>
      <c r="T31" s="208">
        <f>'2. Pengeluaran'!X111</f>
        <v>2000000</v>
      </c>
      <c r="U31" s="208">
        <f>'2. Pengeluaran'!Y111</f>
        <v>2000000</v>
      </c>
      <c r="V31" s="208">
        <f>'2. Pengeluaran'!Z111</f>
        <v>2000000</v>
      </c>
      <c r="W31" s="208">
        <f>'2. Pengeluaran'!AA111</f>
        <v>2000000</v>
      </c>
      <c r="X31" s="208">
        <f>'2. Pengeluaran'!AB111</f>
        <v>2000000</v>
      </c>
      <c r="Y31" s="208">
        <f>'2. Pengeluaran'!AC111</f>
        <v>2000000</v>
      </c>
      <c r="Z31" s="208">
        <f>'2. Pengeluaran'!AD111</f>
        <v>2000000</v>
      </c>
      <c r="AA31" s="209">
        <f>'2. Pengeluaran'!AE111</f>
        <v>2000000</v>
      </c>
      <c r="AB31" s="208">
        <f>'2. Pengeluaran'!AF111</f>
        <v>0</v>
      </c>
      <c r="AC31" s="208">
        <f>'2. Pengeluaran'!AG111</f>
        <v>0</v>
      </c>
      <c r="AD31" s="208">
        <f>'2. Pengeluaran'!AH111</f>
        <v>0</v>
      </c>
      <c r="AE31" s="208">
        <f>'2. Pengeluaran'!AI111</f>
        <v>0</v>
      </c>
      <c r="AF31" s="208">
        <f>'2. Pengeluaran'!AJ111</f>
        <v>0</v>
      </c>
      <c r="AG31" s="208">
        <f>'2. Pengeluaran'!AK111</f>
        <v>0</v>
      </c>
      <c r="AH31" s="208">
        <f>'2. Pengeluaran'!AL111</f>
        <v>0</v>
      </c>
      <c r="AI31" s="208">
        <f>'2. Pengeluaran'!AM111</f>
        <v>0</v>
      </c>
      <c r="AJ31" s="208">
        <f>'2. Pengeluaran'!AN111</f>
        <v>0</v>
      </c>
      <c r="AK31" s="208">
        <f>'2. Pengeluaran'!AO111</f>
        <v>0</v>
      </c>
      <c r="AL31" s="208">
        <f>'2. Pengeluaran'!AP111</f>
        <v>0</v>
      </c>
      <c r="AM31" s="209">
        <f>'2. Pengeluaran'!AQ111</f>
        <v>0</v>
      </c>
      <c r="AN31" s="208">
        <f>'2. Pengeluaran'!AR111</f>
        <v>0</v>
      </c>
      <c r="AO31" s="208">
        <f>'2. Pengeluaran'!AS111</f>
        <v>0</v>
      </c>
      <c r="AP31" s="208">
        <f>'2. Pengeluaran'!AT111</f>
        <v>0</v>
      </c>
      <c r="AQ31" s="208">
        <f>'2. Pengeluaran'!AU111</f>
        <v>0</v>
      </c>
      <c r="AR31" s="208">
        <f>'2. Pengeluaran'!AV111</f>
        <v>0</v>
      </c>
      <c r="AS31" s="208">
        <f>'2. Pengeluaran'!AW111</f>
        <v>0</v>
      </c>
      <c r="AT31" s="208">
        <f>'2. Pengeluaran'!AX111</f>
        <v>0</v>
      </c>
      <c r="AU31" s="208">
        <f>'2. Pengeluaran'!AY111</f>
        <v>0</v>
      </c>
      <c r="AV31" s="208">
        <f>'2. Pengeluaran'!AZ111</f>
        <v>0</v>
      </c>
      <c r="AW31" s="208">
        <f>'2. Pengeluaran'!BA111</f>
        <v>0</v>
      </c>
      <c r="AX31" s="208">
        <f>'2. Pengeluaran'!BB111</f>
        <v>0</v>
      </c>
      <c r="AY31" s="209">
        <f>'2. Pengeluaran'!BC111</f>
        <v>0</v>
      </c>
      <c r="AZ31" s="208" t="s">
        <v>504</v>
      </c>
      <c r="BA31" s="208">
        <f>'2. Pengeluaran'!BD111</f>
        <v>0</v>
      </c>
      <c r="BB31" s="208">
        <f>'2. Pengeluaran'!BE111</f>
        <v>0</v>
      </c>
      <c r="BC31" s="208">
        <f>'2. Pengeluaran'!BF111</f>
        <v>0</v>
      </c>
      <c r="BD31" s="208">
        <f>'2. Pengeluaran'!BG111</f>
        <v>0</v>
      </c>
      <c r="BE31" s="208">
        <f>'2. Pengeluaran'!BH111</f>
        <v>0</v>
      </c>
      <c r="BF31" s="208">
        <f>'2. Pengeluaran'!BI111</f>
        <v>0</v>
      </c>
      <c r="BG31" s="208">
        <f>'2. Pengeluaran'!BJ111</f>
        <v>0</v>
      </c>
      <c r="BH31" s="208">
        <f>'2. Pengeluaran'!BK111</f>
        <v>0</v>
      </c>
      <c r="BI31" s="208">
        <f>'2. Pengeluaran'!BL111</f>
        <v>0</v>
      </c>
      <c r="BJ31" s="208">
        <f>'2. Pengeluaran'!BM111</f>
        <v>0</v>
      </c>
      <c r="BK31" s="209">
        <f>'2. Pengeluaran'!BN111</f>
        <v>0</v>
      </c>
      <c r="BL31" s="208">
        <f>'2. Pengeluaran'!BO111</f>
        <v>0</v>
      </c>
      <c r="BM31" s="208">
        <f>'2. Pengeluaran'!BP111</f>
        <v>0</v>
      </c>
      <c r="BN31" s="208">
        <f>'2. Pengeluaran'!BQ111</f>
        <v>0</v>
      </c>
      <c r="BO31" s="208">
        <f>'2. Pengeluaran'!BR111</f>
        <v>0</v>
      </c>
      <c r="BP31" s="208">
        <f>'2. Pengeluaran'!BS111</f>
        <v>0</v>
      </c>
      <c r="BQ31" s="208">
        <f>'2. Pengeluaran'!BT111</f>
        <v>0</v>
      </c>
      <c r="BR31" s="208">
        <f>'2. Pengeluaran'!BU111</f>
        <v>0</v>
      </c>
      <c r="BS31" s="208">
        <f>'2. Pengeluaran'!BV111</f>
        <v>0</v>
      </c>
      <c r="BT31" s="208">
        <f>'2. Pengeluaran'!BW111</f>
        <v>0</v>
      </c>
      <c r="BU31" s="208">
        <f>'2. Pengeluaran'!BX111</f>
        <v>0</v>
      </c>
      <c r="BV31" s="208">
        <f>'2. Pengeluaran'!BY111</f>
        <v>0</v>
      </c>
      <c r="BW31" s="209">
        <f>'2. Pengeluaran'!BZ111</f>
        <v>0</v>
      </c>
      <c r="BX31" s="208">
        <f>'2. Pengeluaran'!CA111</f>
        <v>0</v>
      </c>
      <c r="BY31" s="208">
        <f>'2. Pengeluaran'!CB111</f>
        <v>0</v>
      </c>
      <c r="BZ31" s="208">
        <f>'2. Pengeluaran'!CC111</f>
        <v>0</v>
      </c>
      <c r="CA31" s="208">
        <f>'2. Pengeluaran'!CD111</f>
        <v>0</v>
      </c>
      <c r="CB31" s="208">
        <f>'2. Pengeluaran'!CE111</f>
        <v>0</v>
      </c>
      <c r="CC31" s="208">
        <f>'2. Pengeluaran'!CF111</f>
        <v>0</v>
      </c>
      <c r="CD31" s="208">
        <f>'2. Pengeluaran'!CG111</f>
        <v>0</v>
      </c>
      <c r="CE31" s="208">
        <f>'2. Pengeluaran'!CH111</f>
        <v>0</v>
      </c>
      <c r="CF31" s="208">
        <f>'2. Pengeluaran'!CI111</f>
        <v>0</v>
      </c>
      <c r="CG31" s="208">
        <f>'2. Pengeluaran'!CJ111</f>
        <v>0</v>
      </c>
      <c r="CH31" s="208">
        <f>'2. Pengeluaran'!CK111</f>
        <v>0</v>
      </c>
      <c r="CI31" s="209">
        <f>'2. Pengeluaran'!CL111</f>
        <v>0</v>
      </c>
      <c r="CJ31" s="208">
        <f>'2. Pengeluaran'!CM111</f>
        <v>0</v>
      </c>
      <c r="CK31" s="208">
        <f>'2. Pengeluaran'!CN111</f>
        <v>0</v>
      </c>
      <c r="CL31" s="208">
        <f>'2. Pengeluaran'!CO111</f>
        <v>0</v>
      </c>
      <c r="CM31" s="208">
        <f>'2. Pengeluaran'!CP111</f>
        <v>0</v>
      </c>
      <c r="CN31" s="208">
        <f>'2. Pengeluaran'!CQ111</f>
        <v>0</v>
      </c>
      <c r="CO31" s="208">
        <f>'2. Pengeluaran'!CR111</f>
        <v>0</v>
      </c>
      <c r="CP31" s="208">
        <f>'2. Pengeluaran'!CS111</f>
        <v>0</v>
      </c>
      <c r="CQ31" s="208">
        <f>'2. Pengeluaran'!CT111</f>
        <v>0</v>
      </c>
      <c r="CR31" s="208">
        <f>'2. Pengeluaran'!CU111</f>
        <v>0</v>
      </c>
      <c r="CS31" s="208">
        <f>'2. Pengeluaran'!CV111</f>
        <v>0</v>
      </c>
      <c r="CT31" s="208">
        <f>'2. Pengeluaran'!CW111</f>
        <v>0</v>
      </c>
      <c r="CU31" s="209">
        <f>'2. Pengeluaran'!CX111</f>
        <v>0</v>
      </c>
      <c r="CV31" s="208">
        <f>'2. Pengeluaran'!CY111</f>
        <v>0</v>
      </c>
      <c r="CW31" s="208">
        <f>'2. Pengeluaran'!CZ111</f>
        <v>0</v>
      </c>
      <c r="CX31" s="208">
        <f>'2. Pengeluaran'!DA111</f>
        <v>0</v>
      </c>
      <c r="CY31" s="208">
        <f>'2. Pengeluaran'!DB111</f>
        <v>0</v>
      </c>
      <c r="CZ31" s="208">
        <f>'2. Pengeluaran'!DC111</f>
        <v>0</v>
      </c>
      <c r="DA31" s="208">
        <f>'2. Pengeluaran'!DD111</f>
        <v>0</v>
      </c>
      <c r="DB31" s="208">
        <f>'2. Pengeluaran'!DE111</f>
        <v>0</v>
      </c>
      <c r="DC31" s="208">
        <f>'2. Pengeluaran'!DF111</f>
        <v>0</v>
      </c>
      <c r="DD31" s="208">
        <f>'2. Pengeluaran'!DG111</f>
        <v>0</v>
      </c>
      <c r="DE31" s="208">
        <f>'2. Pengeluaran'!DH111</f>
        <v>0</v>
      </c>
      <c r="DF31" s="208">
        <f>'2. Pengeluaran'!DI111</f>
        <v>0</v>
      </c>
      <c r="DG31" s="209">
        <f>'2. Pengeluaran'!DJ111</f>
        <v>0</v>
      </c>
      <c r="DH31" s="208">
        <f>'2. Pengeluaran'!DK111</f>
        <v>0</v>
      </c>
      <c r="DI31" s="208">
        <f>'2. Pengeluaran'!DL111</f>
        <v>0</v>
      </c>
      <c r="DJ31" s="208">
        <f>'2. Pengeluaran'!DM111</f>
        <v>0</v>
      </c>
      <c r="DK31" s="208">
        <f>'2. Pengeluaran'!DN111</f>
        <v>0</v>
      </c>
      <c r="DL31" s="208">
        <f>'2. Pengeluaran'!DO111</f>
        <v>0</v>
      </c>
      <c r="DM31" s="208">
        <f>'2. Pengeluaran'!DP111</f>
        <v>0</v>
      </c>
      <c r="DN31" s="208">
        <f>'2. Pengeluaran'!DQ111</f>
        <v>0</v>
      </c>
      <c r="DO31" s="208">
        <f>'2. Pengeluaran'!DR111</f>
        <v>0</v>
      </c>
      <c r="DP31" s="208">
        <f>'2. Pengeluaran'!DS111</f>
        <v>0</v>
      </c>
      <c r="DQ31" s="208">
        <f>'2. Pengeluaran'!DT111</f>
        <v>0</v>
      </c>
      <c r="DR31" s="208">
        <f>'2. Pengeluaran'!DU111</f>
        <v>0</v>
      </c>
      <c r="DS31" s="209">
        <f>'2. Pengeluaran'!DV111</f>
        <v>0</v>
      </c>
      <c r="DT31" s="208">
        <f>'2. Pengeluaran'!DW111</f>
        <v>0</v>
      </c>
      <c r="DU31" s="208">
        <f>'2. Pengeluaran'!DX111</f>
        <v>0</v>
      </c>
      <c r="DV31" s="208">
        <f>'2. Pengeluaran'!DY111</f>
        <v>0</v>
      </c>
      <c r="DW31" s="208">
        <f>'2. Pengeluaran'!DZ111</f>
        <v>0</v>
      </c>
      <c r="DX31" s="208">
        <f>'2. Pengeluaran'!EA111</f>
        <v>0</v>
      </c>
      <c r="DY31" s="208">
        <f>'2. Pengeluaran'!EB111</f>
        <v>0</v>
      </c>
      <c r="DZ31" s="208">
        <f>'2. Pengeluaran'!EC111</f>
        <v>0</v>
      </c>
    </row>
    <row r="32" spans="1:130" ht="15.75" customHeight="1" x14ac:dyDescent="0.25">
      <c r="A32" s="213"/>
      <c r="B32" s="195" t="s">
        <v>523</v>
      </c>
      <c r="C32" s="215">
        <f t="shared" si="8"/>
        <v>11999999.999999998</v>
      </c>
      <c r="D32" s="208">
        <f>'2. Pengeluaran'!H121</f>
        <v>916666.66666666674</v>
      </c>
      <c r="E32" s="208">
        <f>'2. Pengeluaran'!I121</f>
        <v>916666.66666666674</v>
      </c>
      <c r="F32" s="208">
        <f>'2. Pengeluaran'!J121</f>
        <v>916666.66666666674</v>
      </c>
      <c r="G32" s="208">
        <f>'2. Pengeluaran'!K121</f>
        <v>916666.66666666674</v>
      </c>
      <c r="H32" s="208">
        <f>'2. Pengeluaran'!L121</f>
        <v>416666.66666666669</v>
      </c>
      <c r="I32" s="208">
        <f>'2. Pengeluaran'!M121</f>
        <v>416666.66666666669</v>
      </c>
      <c r="J32" s="208">
        <f>'2. Pengeluaran'!N121</f>
        <v>416666.66666666669</v>
      </c>
      <c r="K32" s="208">
        <f>'2. Pengeluaran'!O121</f>
        <v>416666.66666666669</v>
      </c>
      <c r="L32" s="208">
        <f>'2. Pengeluaran'!P121</f>
        <v>416666.66666666669</v>
      </c>
      <c r="M32" s="208">
        <f>'2. Pengeluaran'!Q121</f>
        <v>416666.66666666669</v>
      </c>
      <c r="N32" s="208">
        <f>'2. Pengeluaran'!R121</f>
        <v>416666.66666666669</v>
      </c>
      <c r="O32" s="209">
        <f>'2. Pengeluaran'!S121</f>
        <v>416666.66666666669</v>
      </c>
      <c r="P32" s="208">
        <f>'2. Pengeluaran'!T121</f>
        <v>416666.66666666669</v>
      </c>
      <c r="Q32" s="208">
        <f>'2. Pengeluaran'!U121</f>
        <v>416666.66666666669</v>
      </c>
      <c r="R32" s="208">
        <f>'2. Pengeluaran'!V121</f>
        <v>416666.66666666669</v>
      </c>
      <c r="S32" s="208">
        <f>'2. Pengeluaran'!W121</f>
        <v>416666.66666666669</v>
      </c>
      <c r="T32" s="208">
        <f>'2. Pengeluaran'!X121</f>
        <v>416666.66666666669</v>
      </c>
      <c r="U32" s="208">
        <f>'2. Pengeluaran'!Y121</f>
        <v>416666.66666666669</v>
      </c>
      <c r="V32" s="208">
        <f>'2. Pengeluaran'!Z121</f>
        <v>416666.66666666669</v>
      </c>
      <c r="W32" s="208">
        <f>'2. Pengeluaran'!AA121</f>
        <v>416666.66666666669</v>
      </c>
      <c r="X32" s="208">
        <f>'2. Pengeluaran'!AB121</f>
        <v>416666.66666666669</v>
      </c>
      <c r="Y32" s="208">
        <f>'2. Pengeluaran'!AC121</f>
        <v>416666.66666666669</v>
      </c>
      <c r="Z32" s="208">
        <f>'2. Pengeluaran'!AD121</f>
        <v>416666.66666666669</v>
      </c>
      <c r="AA32" s="209">
        <f>'2. Pengeluaran'!AE121</f>
        <v>416666.66666666669</v>
      </c>
      <c r="AB32" s="208">
        <f>'2. Pengeluaran'!AF121</f>
        <v>0</v>
      </c>
      <c r="AC32" s="208">
        <f>'2. Pengeluaran'!AG121</f>
        <v>0</v>
      </c>
      <c r="AD32" s="208">
        <f>'2. Pengeluaran'!AH121</f>
        <v>0</v>
      </c>
      <c r="AE32" s="208">
        <f>'2. Pengeluaran'!AI121</f>
        <v>0</v>
      </c>
      <c r="AF32" s="208">
        <f>'2. Pengeluaran'!AJ121</f>
        <v>0</v>
      </c>
      <c r="AG32" s="208">
        <f>'2. Pengeluaran'!AK121</f>
        <v>0</v>
      </c>
      <c r="AH32" s="208">
        <f>'2. Pengeluaran'!AL121</f>
        <v>0</v>
      </c>
      <c r="AI32" s="208">
        <f>'2. Pengeluaran'!AM121</f>
        <v>0</v>
      </c>
      <c r="AJ32" s="208">
        <f>'2. Pengeluaran'!AN121</f>
        <v>0</v>
      </c>
      <c r="AK32" s="208">
        <f>'2. Pengeluaran'!AO121</f>
        <v>0</v>
      </c>
      <c r="AL32" s="208">
        <f>'2. Pengeluaran'!AP121</f>
        <v>0</v>
      </c>
      <c r="AM32" s="209">
        <f>'2. Pengeluaran'!AQ121</f>
        <v>0</v>
      </c>
      <c r="AN32" s="208">
        <f>'2. Pengeluaran'!AR121</f>
        <v>0</v>
      </c>
      <c r="AO32" s="208">
        <f>'2. Pengeluaran'!AS121</f>
        <v>0</v>
      </c>
      <c r="AP32" s="208">
        <f>'2. Pengeluaran'!AT121</f>
        <v>0</v>
      </c>
      <c r="AQ32" s="208">
        <f>'2. Pengeluaran'!AU121</f>
        <v>0</v>
      </c>
      <c r="AR32" s="208">
        <f>'2. Pengeluaran'!AV121</f>
        <v>0</v>
      </c>
      <c r="AS32" s="208">
        <f>'2. Pengeluaran'!AW121</f>
        <v>0</v>
      </c>
      <c r="AT32" s="208">
        <f>'2. Pengeluaran'!AX121</f>
        <v>0</v>
      </c>
      <c r="AU32" s="208">
        <f>'2. Pengeluaran'!AY121</f>
        <v>0</v>
      </c>
      <c r="AV32" s="208">
        <f>'2. Pengeluaran'!AZ121</f>
        <v>0</v>
      </c>
      <c r="AW32" s="208">
        <f>'2. Pengeluaran'!BA121</f>
        <v>0</v>
      </c>
      <c r="AX32" s="208">
        <f>'2. Pengeluaran'!BB121</f>
        <v>0</v>
      </c>
      <c r="AY32" s="209">
        <f>'2. Pengeluaran'!BC121</f>
        <v>0</v>
      </c>
      <c r="AZ32" s="208" t="s">
        <v>504</v>
      </c>
      <c r="BA32" s="208">
        <f>'2. Pengeluaran'!BD121</f>
        <v>0</v>
      </c>
      <c r="BB32" s="208">
        <f>'2. Pengeluaran'!BE121</f>
        <v>0</v>
      </c>
      <c r="BC32" s="208">
        <f>'2. Pengeluaran'!BF121</f>
        <v>0</v>
      </c>
      <c r="BD32" s="208">
        <f>'2. Pengeluaran'!BG121</f>
        <v>0</v>
      </c>
      <c r="BE32" s="208">
        <f>'2. Pengeluaran'!BH121</f>
        <v>0</v>
      </c>
      <c r="BF32" s="208">
        <f>'2. Pengeluaran'!BI121</f>
        <v>0</v>
      </c>
      <c r="BG32" s="208">
        <f>'2. Pengeluaran'!BJ121</f>
        <v>0</v>
      </c>
      <c r="BH32" s="208">
        <f>'2. Pengeluaran'!BK121</f>
        <v>0</v>
      </c>
      <c r="BI32" s="208">
        <f>'2. Pengeluaran'!BL121</f>
        <v>0</v>
      </c>
      <c r="BJ32" s="208">
        <f>'2. Pengeluaran'!BM121</f>
        <v>0</v>
      </c>
      <c r="BK32" s="209">
        <f>'2. Pengeluaran'!BN121</f>
        <v>0</v>
      </c>
      <c r="BL32" s="208">
        <f>'2. Pengeluaran'!BO121</f>
        <v>0</v>
      </c>
      <c r="BM32" s="208">
        <f>'2. Pengeluaran'!BP121</f>
        <v>0</v>
      </c>
      <c r="BN32" s="208">
        <f>'2. Pengeluaran'!BQ121</f>
        <v>0</v>
      </c>
      <c r="BO32" s="208">
        <f>'2. Pengeluaran'!BR121</f>
        <v>0</v>
      </c>
      <c r="BP32" s="208">
        <f>'2. Pengeluaran'!BS121</f>
        <v>0</v>
      </c>
      <c r="BQ32" s="208">
        <f>'2. Pengeluaran'!BT121</f>
        <v>0</v>
      </c>
      <c r="BR32" s="208">
        <f>'2. Pengeluaran'!BU121</f>
        <v>0</v>
      </c>
      <c r="BS32" s="208">
        <f>'2. Pengeluaran'!BV121</f>
        <v>0</v>
      </c>
      <c r="BT32" s="208">
        <f>'2. Pengeluaran'!BW121</f>
        <v>0</v>
      </c>
      <c r="BU32" s="208">
        <f>'2. Pengeluaran'!BX121</f>
        <v>0</v>
      </c>
      <c r="BV32" s="208">
        <f>'2. Pengeluaran'!BY121</f>
        <v>0</v>
      </c>
      <c r="BW32" s="209">
        <f>'2. Pengeluaran'!BZ121</f>
        <v>0</v>
      </c>
      <c r="BX32" s="208">
        <f>'2. Pengeluaran'!CA121</f>
        <v>0</v>
      </c>
      <c r="BY32" s="208">
        <f>'2. Pengeluaran'!CB121</f>
        <v>0</v>
      </c>
      <c r="BZ32" s="208">
        <f>'2. Pengeluaran'!CC121</f>
        <v>0</v>
      </c>
      <c r="CA32" s="208">
        <f>'2. Pengeluaran'!CD121</f>
        <v>0</v>
      </c>
      <c r="CB32" s="208">
        <f>'2. Pengeluaran'!CE121</f>
        <v>0</v>
      </c>
      <c r="CC32" s="208">
        <f>'2. Pengeluaran'!CF121</f>
        <v>0</v>
      </c>
      <c r="CD32" s="208">
        <f>'2. Pengeluaran'!CG121</f>
        <v>0</v>
      </c>
      <c r="CE32" s="208">
        <f>'2. Pengeluaran'!CH121</f>
        <v>0</v>
      </c>
      <c r="CF32" s="208">
        <f>'2. Pengeluaran'!CI121</f>
        <v>0</v>
      </c>
      <c r="CG32" s="208">
        <f>'2. Pengeluaran'!CJ121</f>
        <v>0</v>
      </c>
      <c r="CH32" s="208">
        <f>'2. Pengeluaran'!CK121</f>
        <v>0</v>
      </c>
      <c r="CI32" s="209">
        <f>'2. Pengeluaran'!CL121</f>
        <v>0</v>
      </c>
      <c r="CJ32" s="208">
        <f>'2. Pengeluaran'!CM121</f>
        <v>0</v>
      </c>
      <c r="CK32" s="208">
        <f>'2. Pengeluaran'!CN121</f>
        <v>0</v>
      </c>
      <c r="CL32" s="208">
        <f>'2. Pengeluaran'!CO121</f>
        <v>0</v>
      </c>
      <c r="CM32" s="208">
        <f>'2. Pengeluaran'!CP121</f>
        <v>0</v>
      </c>
      <c r="CN32" s="208">
        <f>'2. Pengeluaran'!CQ121</f>
        <v>0</v>
      </c>
      <c r="CO32" s="208">
        <f>'2. Pengeluaran'!CR121</f>
        <v>0</v>
      </c>
      <c r="CP32" s="208">
        <f>'2. Pengeluaran'!CS121</f>
        <v>0</v>
      </c>
      <c r="CQ32" s="208">
        <f>'2. Pengeluaran'!CT121</f>
        <v>0</v>
      </c>
      <c r="CR32" s="208">
        <f>'2. Pengeluaran'!CU121</f>
        <v>0</v>
      </c>
      <c r="CS32" s="208">
        <f>'2. Pengeluaran'!CV121</f>
        <v>0</v>
      </c>
      <c r="CT32" s="208">
        <f>'2. Pengeluaran'!CW121</f>
        <v>0</v>
      </c>
      <c r="CU32" s="209">
        <f>'2. Pengeluaran'!CX121</f>
        <v>0</v>
      </c>
      <c r="CV32" s="208">
        <f>'2. Pengeluaran'!CY121</f>
        <v>0</v>
      </c>
      <c r="CW32" s="208">
        <f>'2. Pengeluaran'!CZ121</f>
        <v>0</v>
      </c>
      <c r="CX32" s="208">
        <f>'2. Pengeluaran'!DA121</f>
        <v>0</v>
      </c>
      <c r="CY32" s="208">
        <f>'2. Pengeluaran'!DB121</f>
        <v>0</v>
      </c>
      <c r="CZ32" s="208">
        <f>'2. Pengeluaran'!DC121</f>
        <v>0</v>
      </c>
      <c r="DA32" s="208">
        <f>'2. Pengeluaran'!DD121</f>
        <v>0</v>
      </c>
      <c r="DB32" s="208">
        <f>'2. Pengeluaran'!DE121</f>
        <v>0</v>
      </c>
      <c r="DC32" s="208">
        <f>'2. Pengeluaran'!DF121</f>
        <v>0</v>
      </c>
      <c r="DD32" s="208">
        <f>'2. Pengeluaran'!DG121</f>
        <v>0</v>
      </c>
      <c r="DE32" s="208">
        <f>'2. Pengeluaran'!DH121</f>
        <v>0</v>
      </c>
      <c r="DF32" s="208">
        <f>'2. Pengeluaran'!DI121</f>
        <v>0</v>
      </c>
      <c r="DG32" s="209">
        <f>'2. Pengeluaran'!DJ121</f>
        <v>0</v>
      </c>
      <c r="DH32" s="208">
        <f>'2. Pengeluaran'!DK121</f>
        <v>0</v>
      </c>
      <c r="DI32" s="208">
        <f>'2. Pengeluaran'!DL121</f>
        <v>0</v>
      </c>
      <c r="DJ32" s="208">
        <f>'2. Pengeluaran'!DM121</f>
        <v>0</v>
      </c>
      <c r="DK32" s="208">
        <f>'2. Pengeluaran'!DN121</f>
        <v>0</v>
      </c>
      <c r="DL32" s="208">
        <f>'2. Pengeluaran'!DO121</f>
        <v>0</v>
      </c>
      <c r="DM32" s="208">
        <f>'2. Pengeluaran'!DP121</f>
        <v>0</v>
      </c>
      <c r="DN32" s="208">
        <f>'2. Pengeluaran'!DQ121</f>
        <v>0</v>
      </c>
      <c r="DO32" s="208">
        <f>'2. Pengeluaran'!DR121</f>
        <v>0</v>
      </c>
      <c r="DP32" s="208">
        <f>'2. Pengeluaran'!DS121</f>
        <v>0</v>
      </c>
      <c r="DQ32" s="208">
        <f>'2. Pengeluaran'!DT121</f>
        <v>0</v>
      </c>
      <c r="DR32" s="208">
        <f>'2. Pengeluaran'!DU121</f>
        <v>0</v>
      </c>
      <c r="DS32" s="209">
        <f>'2. Pengeluaran'!DV121</f>
        <v>0</v>
      </c>
      <c r="DT32" s="208">
        <f>'2. Pengeluaran'!DW121</f>
        <v>0</v>
      </c>
      <c r="DU32" s="208">
        <f>'2. Pengeluaran'!DX121</f>
        <v>0</v>
      </c>
      <c r="DV32" s="208">
        <f>'2. Pengeluaran'!DY121</f>
        <v>0</v>
      </c>
      <c r="DW32" s="208">
        <f>'2. Pengeluaran'!DZ121</f>
        <v>0</v>
      </c>
      <c r="DX32" s="208">
        <f>'2. Pengeluaran'!EA121</f>
        <v>0</v>
      </c>
      <c r="DY32" s="208">
        <f>'2. Pengeluaran'!EB121</f>
        <v>0</v>
      </c>
      <c r="DZ32" s="208">
        <f>'2. Pengeluaran'!EC121</f>
        <v>0</v>
      </c>
    </row>
    <row r="33" spans="1:130" ht="15.75" customHeight="1" x14ac:dyDescent="0.25">
      <c r="A33" s="213"/>
      <c r="B33" s="214" t="s">
        <v>524</v>
      </c>
      <c r="C33" s="215">
        <f t="shared" si="8"/>
        <v>0</v>
      </c>
      <c r="D33" s="208">
        <f>'2. Pengeluaran'!H125</f>
        <v>0</v>
      </c>
      <c r="E33" s="208">
        <f>'2. Pengeluaran'!I125</f>
        <v>0</v>
      </c>
      <c r="F33" s="208">
        <f>'2. Pengeluaran'!J125</f>
        <v>0</v>
      </c>
      <c r="G33" s="208">
        <f>'2. Pengeluaran'!K125</f>
        <v>0</v>
      </c>
      <c r="H33" s="208">
        <f>'2. Pengeluaran'!L125</f>
        <v>0</v>
      </c>
      <c r="I33" s="208">
        <f>'2. Pengeluaran'!M125</f>
        <v>0</v>
      </c>
      <c r="J33" s="208">
        <f>'2. Pengeluaran'!N125</f>
        <v>0</v>
      </c>
      <c r="K33" s="208">
        <f>'2. Pengeluaran'!O125</f>
        <v>0</v>
      </c>
      <c r="L33" s="208">
        <f>'2. Pengeluaran'!P125</f>
        <v>0</v>
      </c>
      <c r="M33" s="208">
        <f>'2. Pengeluaran'!Q125</f>
        <v>0</v>
      </c>
      <c r="N33" s="208">
        <f>'2. Pengeluaran'!R125</f>
        <v>0</v>
      </c>
      <c r="O33" s="209">
        <f>'2. Pengeluaran'!S125</f>
        <v>0</v>
      </c>
      <c r="P33" s="208">
        <f>'2. Pengeluaran'!T125</f>
        <v>0</v>
      </c>
      <c r="Q33" s="208">
        <f>'2. Pengeluaran'!U125</f>
        <v>0</v>
      </c>
      <c r="R33" s="208">
        <f>'2. Pengeluaran'!V125</f>
        <v>0</v>
      </c>
      <c r="S33" s="208">
        <f>'2. Pengeluaran'!W125</f>
        <v>0</v>
      </c>
      <c r="T33" s="208">
        <f>'2. Pengeluaran'!X125</f>
        <v>0</v>
      </c>
      <c r="U33" s="208">
        <f>'2. Pengeluaran'!Y125</f>
        <v>0</v>
      </c>
      <c r="V33" s="208">
        <f>'2. Pengeluaran'!Z125</f>
        <v>0</v>
      </c>
      <c r="W33" s="208">
        <f>'2. Pengeluaran'!AA125</f>
        <v>0</v>
      </c>
      <c r="X33" s="208">
        <f>'2. Pengeluaran'!AB125</f>
        <v>0</v>
      </c>
      <c r="Y33" s="208">
        <f>'2. Pengeluaran'!AC125</f>
        <v>0</v>
      </c>
      <c r="Z33" s="208">
        <f>'2. Pengeluaran'!AD125</f>
        <v>0</v>
      </c>
      <c r="AA33" s="209">
        <f>'2. Pengeluaran'!AE125</f>
        <v>0</v>
      </c>
      <c r="AB33" s="208">
        <f>'2. Pengeluaran'!AF125</f>
        <v>0</v>
      </c>
      <c r="AC33" s="208">
        <f>'2. Pengeluaran'!AG125</f>
        <v>0</v>
      </c>
      <c r="AD33" s="208">
        <f>'2. Pengeluaran'!AH125</f>
        <v>0</v>
      </c>
      <c r="AE33" s="208">
        <f>'2. Pengeluaran'!AI125</f>
        <v>0</v>
      </c>
      <c r="AF33" s="208">
        <f>'2. Pengeluaran'!AJ125</f>
        <v>0</v>
      </c>
      <c r="AG33" s="208">
        <f>'2. Pengeluaran'!AK125</f>
        <v>0</v>
      </c>
      <c r="AH33" s="208">
        <f>'2. Pengeluaran'!AL125</f>
        <v>0</v>
      </c>
      <c r="AI33" s="208">
        <f>'2. Pengeluaran'!AM125</f>
        <v>0</v>
      </c>
      <c r="AJ33" s="208">
        <f>'2. Pengeluaran'!AN125</f>
        <v>0</v>
      </c>
      <c r="AK33" s="208">
        <f>'2. Pengeluaran'!AO125</f>
        <v>0</v>
      </c>
      <c r="AL33" s="208">
        <f>'2. Pengeluaran'!AP125</f>
        <v>0</v>
      </c>
      <c r="AM33" s="209">
        <f>'2. Pengeluaran'!AQ125</f>
        <v>0</v>
      </c>
      <c r="AN33" s="208">
        <f>'2. Pengeluaran'!AR125</f>
        <v>0</v>
      </c>
      <c r="AO33" s="208">
        <f>'2. Pengeluaran'!AS125</f>
        <v>0</v>
      </c>
      <c r="AP33" s="208">
        <f>'2. Pengeluaran'!AT125</f>
        <v>0</v>
      </c>
      <c r="AQ33" s="208">
        <f>'2. Pengeluaran'!AU125</f>
        <v>0</v>
      </c>
      <c r="AR33" s="208">
        <f>'2. Pengeluaran'!AV125</f>
        <v>0</v>
      </c>
      <c r="AS33" s="208">
        <f>'2. Pengeluaran'!AW125</f>
        <v>0</v>
      </c>
      <c r="AT33" s="208">
        <f>'2. Pengeluaran'!AX125</f>
        <v>0</v>
      </c>
      <c r="AU33" s="208">
        <f>'2. Pengeluaran'!AY125</f>
        <v>0</v>
      </c>
      <c r="AV33" s="208">
        <f>'2. Pengeluaran'!AZ125</f>
        <v>0</v>
      </c>
      <c r="AW33" s="208">
        <f>'2. Pengeluaran'!BA125</f>
        <v>0</v>
      </c>
      <c r="AX33" s="208">
        <f>'2. Pengeluaran'!BB125</f>
        <v>0</v>
      </c>
      <c r="AY33" s="209">
        <f>'2. Pengeluaran'!BC125</f>
        <v>0</v>
      </c>
      <c r="AZ33" s="208" t="s">
        <v>504</v>
      </c>
      <c r="BA33" s="208">
        <f>'2. Pengeluaran'!BD125</f>
        <v>0</v>
      </c>
      <c r="BB33" s="208">
        <f>'2. Pengeluaran'!BE125</f>
        <v>0</v>
      </c>
      <c r="BC33" s="208">
        <f>'2. Pengeluaran'!BF125</f>
        <v>0</v>
      </c>
      <c r="BD33" s="208">
        <f>'2. Pengeluaran'!BG125</f>
        <v>0</v>
      </c>
      <c r="BE33" s="208">
        <f>'2. Pengeluaran'!BH125</f>
        <v>0</v>
      </c>
      <c r="BF33" s="208">
        <f>'2. Pengeluaran'!BI125</f>
        <v>0</v>
      </c>
      <c r="BG33" s="208">
        <f>'2. Pengeluaran'!BJ125</f>
        <v>0</v>
      </c>
      <c r="BH33" s="208">
        <f>'2. Pengeluaran'!BK125</f>
        <v>0</v>
      </c>
      <c r="BI33" s="208">
        <f>'2. Pengeluaran'!BL125</f>
        <v>0</v>
      </c>
      <c r="BJ33" s="208">
        <f>'2. Pengeluaran'!BM125</f>
        <v>0</v>
      </c>
      <c r="BK33" s="209">
        <f>'2. Pengeluaran'!BN125</f>
        <v>0</v>
      </c>
      <c r="BL33" s="208">
        <f>'2. Pengeluaran'!BO125</f>
        <v>0</v>
      </c>
      <c r="BM33" s="208">
        <f>'2. Pengeluaran'!BP125</f>
        <v>0</v>
      </c>
      <c r="BN33" s="208">
        <f>'2. Pengeluaran'!BQ125</f>
        <v>0</v>
      </c>
      <c r="BO33" s="208">
        <f>'2. Pengeluaran'!BR125</f>
        <v>0</v>
      </c>
      <c r="BP33" s="208">
        <f>'2. Pengeluaran'!BS125</f>
        <v>0</v>
      </c>
      <c r="BQ33" s="208">
        <f>'2. Pengeluaran'!BT125</f>
        <v>0</v>
      </c>
      <c r="BR33" s="208">
        <f>'2. Pengeluaran'!BU125</f>
        <v>0</v>
      </c>
      <c r="BS33" s="208">
        <f>'2. Pengeluaran'!BV125</f>
        <v>0</v>
      </c>
      <c r="BT33" s="208">
        <f>'2. Pengeluaran'!BW125</f>
        <v>0</v>
      </c>
      <c r="BU33" s="208">
        <f>'2. Pengeluaran'!BX125</f>
        <v>0</v>
      </c>
      <c r="BV33" s="208">
        <f>'2. Pengeluaran'!BY125</f>
        <v>0</v>
      </c>
      <c r="BW33" s="209">
        <f>'2. Pengeluaran'!BZ125</f>
        <v>0</v>
      </c>
      <c r="BX33" s="208">
        <f>'2. Pengeluaran'!CA125</f>
        <v>0</v>
      </c>
      <c r="BY33" s="208">
        <f>'2. Pengeluaran'!CB125</f>
        <v>0</v>
      </c>
      <c r="BZ33" s="208">
        <f>'2. Pengeluaran'!CC125</f>
        <v>0</v>
      </c>
      <c r="CA33" s="208">
        <f>'2. Pengeluaran'!CD125</f>
        <v>0</v>
      </c>
      <c r="CB33" s="208">
        <f>'2. Pengeluaran'!CE125</f>
        <v>0</v>
      </c>
      <c r="CC33" s="208">
        <f>'2. Pengeluaran'!CF125</f>
        <v>0</v>
      </c>
      <c r="CD33" s="208">
        <f>'2. Pengeluaran'!CG125</f>
        <v>0</v>
      </c>
      <c r="CE33" s="208">
        <f>'2. Pengeluaran'!CH125</f>
        <v>0</v>
      </c>
      <c r="CF33" s="208">
        <f>'2. Pengeluaran'!CI125</f>
        <v>0</v>
      </c>
      <c r="CG33" s="208">
        <f>'2. Pengeluaran'!CJ125</f>
        <v>0</v>
      </c>
      <c r="CH33" s="208">
        <f>'2. Pengeluaran'!CK125</f>
        <v>0</v>
      </c>
      <c r="CI33" s="209">
        <f>'2. Pengeluaran'!CL125</f>
        <v>0</v>
      </c>
      <c r="CJ33" s="208">
        <f>'2. Pengeluaran'!CM125</f>
        <v>0</v>
      </c>
      <c r="CK33" s="208">
        <f>'2. Pengeluaran'!CN125</f>
        <v>0</v>
      </c>
      <c r="CL33" s="208">
        <f>'2. Pengeluaran'!CO125</f>
        <v>0</v>
      </c>
      <c r="CM33" s="208">
        <f>'2. Pengeluaran'!CP125</f>
        <v>0</v>
      </c>
      <c r="CN33" s="208">
        <f>'2. Pengeluaran'!CQ125</f>
        <v>0</v>
      </c>
      <c r="CO33" s="208">
        <f>'2. Pengeluaran'!CR125</f>
        <v>0</v>
      </c>
      <c r="CP33" s="208">
        <f>'2. Pengeluaran'!CS125</f>
        <v>0</v>
      </c>
      <c r="CQ33" s="208">
        <f>'2. Pengeluaran'!CT125</f>
        <v>0</v>
      </c>
      <c r="CR33" s="208">
        <f>'2. Pengeluaran'!CU125</f>
        <v>0</v>
      </c>
      <c r="CS33" s="208">
        <f>'2. Pengeluaran'!CV125</f>
        <v>0</v>
      </c>
      <c r="CT33" s="208">
        <f>'2. Pengeluaran'!CW125</f>
        <v>0</v>
      </c>
      <c r="CU33" s="209">
        <f>'2. Pengeluaran'!CX125</f>
        <v>0</v>
      </c>
      <c r="CV33" s="208">
        <f>'2. Pengeluaran'!CY125</f>
        <v>0</v>
      </c>
      <c r="CW33" s="208">
        <f>'2. Pengeluaran'!CZ125</f>
        <v>0</v>
      </c>
      <c r="CX33" s="208">
        <f>'2. Pengeluaran'!DA125</f>
        <v>0</v>
      </c>
      <c r="CY33" s="208">
        <f>'2. Pengeluaran'!DB125</f>
        <v>0</v>
      </c>
      <c r="CZ33" s="208">
        <f>'2. Pengeluaran'!DC125</f>
        <v>0</v>
      </c>
      <c r="DA33" s="208">
        <f>'2. Pengeluaran'!DD125</f>
        <v>0</v>
      </c>
      <c r="DB33" s="208">
        <f>'2. Pengeluaran'!DE125</f>
        <v>0</v>
      </c>
      <c r="DC33" s="208">
        <f>'2. Pengeluaran'!DF125</f>
        <v>0</v>
      </c>
      <c r="DD33" s="208">
        <f>'2. Pengeluaran'!DG125</f>
        <v>0</v>
      </c>
      <c r="DE33" s="208">
        <f>'2. Pengeluaran'!DH125</f>
        <v>0</v>
      </c>
      <c r="DF33" s="208">
        <f>'2. Pengeluaran'!DI125</f>
        <v>0</v>
      </c>
      <c r="DG33" s="209">
        <f>'2. Pengeluaran'!DJ125</f>
        <v>0</v>
      </c>
      <c r="DH33" s="208">
        <f>'2. Pengeluaran'!DK125</f>
        <v>0</v>
      </c>
      <c r="DI33" s="208">
        <f>'2. Pengeluaran'!DL125</f>
        <v>0</v>
      </c>
      <c r="DJ33" s="208">
        <f>'2. Pengeluaran'!DM125</f>
        <v>0</v>
      </c>
      <c r="DK33" s="208">
        <f>'2. Pengeluaran'!DN125</f>
        <v>0</v>
      </c>
      <c r="DL33" s="208">
        <f>'2. Pengeluaran'!DO125</f>
        <v>0</v>
      </c>
      <c r="DM33" s="208">
        <f>'2. Pengeluaran'!DP125</f>
        <v>0</v>
      </c>
      <c r="DN33" s="208">
        <f>'2. Pengeluaran'!DQ125</f>
        <v>0</v>
      </c>
      <c r="DO33" s="208">
        <f>'2. Pengeluaran'!DR125</f>
        <v>0</v>
      </c>
      <c r="DP33" s="208">
        <f>'2. Pengeluaran'!DS125</f>
        <v>0</v>
      </c>
      <c r="DQ33" s="208">
        <f>'2. Pengeluaran'!DT125</f>
        <v>0</v>
      </c>
      <c r="DR33" s="208">
        <f>'2. Pengeluaran'!DU125</f>
        <v>0</v>
      </c>
      <c r="DS33" s="209">
        <f>'2. Pengeluaran'!DV125</f>
        <v>0</v>
      </c>
      <c r="DT33" s="208">
        <f>'2. Pengeluaran'!DW125</f>
        <v>0</v>
      </c>
      <c r="DU33" s="208">
        <f>'2. Pengeluaran'!DX125</f>
        <v>0</v>
      </c>
      <c r="DV33" s="208">
        <f>'2. Pengeluaran'!DY125</f>
        <v>0</v>
      </c>
      <c r="DW33" s="208">
        <f>'2. Pengeluaran'!DZ125</f>
        <v>0</v>
      </c>
      <c r="DX33" s="208">
        <f>'2. Pengeluaran'!EA125</f>
        <v>0</v>
      </c>
      <c r="DY33" s="208">
        <f>'2. Pengeluaran'!EB125</f>
        <v>0</v>
      </c>
      <c r="DZ33" s="208">
        <f>'2. Pengeluaran'!EC125</f>
        <v>0</v>
      </c>
    </row>
    <row r="34" spans="1:130" ht="15.75" customHeight="1" x14ac:dyDescent="0.25">
      <c r="A34" s="213"/>
      <c r="B34" s="195" t="s">
        <v>525</v>
      </c>
      <c r="C34" s="215">
        <f t="shared" si="8"/>
        <v>1404000000</v>
      </c>
      <c r="D34" s="208">
        <f>'2. Pengeluaran'!H146</f>
        <v>0</v>
      </c>
      <c r="E34" s="208">
        <f>'2. Pengeluaran'!I146</f>
        <v>0</v>
      </c>
      <c r="F34" s="208">
        <f>'2. Pengeluaran'!J146</f>
        <v>0</v>
      </c>
      <c r="G34" s="208">
        <f>'2. Pengeluaran'!K146</f>
        <v>27000000</v>
      </c>
      <c r="H34" s="208">
        <f>'2. Pengeluaran'!L146</f>
        <v>81000000</v>
      </c>
      <c r="I34" s="208">
        <f>'2. Pengeluaran'!M146</f>
        <v>81000000</v>
      </c>
      <c r="J34" s="208">
        <f>'2. Pengeluaran'!N146</f>
        <v>81000000</v>
      </c>
      <c r="K34" s="208">
        <f>'2. Pengeluaran'!O146</f>
        <v>108000000</v>
      </c>
      <c r="L34" s="208">
        <f>'2. Pengeluaran'!P146</f>
        <v>54000000</v>
      </c>
      <c r="M34" s="208">
        <f>'2. Pengeluaran'!Q146</f>
        <v>108000000</v>
      </c>
      <c r="N34" s="208">
        <f>'2. Pengeluaran'!R146</f>
        <v>189000000</v>
      </c>
      <c r="O34" s="209">
        <f>'2. Pengeluaran'!S146</f>
        <v>216000000</v>
      </c>
      <c r="P34" s="208">
        <f>'2. Pengeluaran'!T146</f>
        <v>216000000</v>
      </c>
      <c r="Q34" s="208">
        <f>'2. Pengeluaran'!U146</f>
        <v>162000000</v>
      </c>
      <c r="R34" s="208">
        <f>'2. Pengeluaran'!V146</f>
        <v>81000000</v>
      </c>
      <c r="S34" s="208">
        <f>'2. Pengeluaran'!W146</f>
        <v>0</v>
      </c>
      <c r="T34" s="208">
        <f>'2. Pengeluaran'!X146</f>
        <v>0</v>
      </c>
      <c r="U34" s="208">
        <f>'2. Pengeluaran'!Y146</f>
        <v>0</v>
      </c>
      <c r="V34" s="208">
        <f>'2. Pengeluaran'!Z146</f>
        <v>0</v>
      </c>
      <c r="W34" s="208">
        <f>'2. Pengeluaran'!AA146</f>
        <v>0</v>
      </c>
      <c r="X34" s="208">
        <f>'2. Pengeluaran'!AB146</f>
        <v>0</v>
      </c>
      <c r="Y34" s="208">
        <f>'2. Pengeluaran'!AC146</f>
        <v>0</v>
      </c>
      <c r="Z34" s="208">
        <f>'2. Pengeluaran'!AD146</f>
        <v>0</v>
      </c>
      <c r="AA34" s="209">
        <f>'2. Pengeluaran'!AE146</f>
        <v>0</v>
      </c>
      <c r="AB34" s="208">
        <f>'2. Pengeluaran'!AF146</f>
        <v>0</v>
      </c>
      <c r="AC34" s="208">
        <f>'2. Pengeluaran'!AG146</f>
        <v>0</v>
      </c>
      <c r="AD34" s="208">
        <f>'2. Pengeluaran'!AH146</f>
        <v>0</v>
      </c>
      <c r="AE34" s="208">
        <f>'2. Pengeluaran'!AI146</f>
        <v>0</v>
      </c>
      <c r="AF34" s="208">
        <f>'2. Pengeluaran'!AJ146</f>
        <v>0</v>
      </c>
      <c r="AG34" s="208">
        <f>'2. Pengeluaran'!AK146</f>
        <v>0</v>
      </c>
      <c r="AH34" s="208">
        <f>'2. Pengeluaran'!AL146</f>
        <v>0</v>
      </c>
      <c r="AI34" s="208">
        <f>'2. Pengeluaran'!AM146</f>
        <v>0</v>
      </c>
      <c r="AJ34" s="208">
        <f>'2. Pengeluaran'!AN146</f>
        <v>0</v>
      </c>
      <c r="AK34" s="208">
        <f>'2. Pengeluaran'!AO146</f>
        <v>0</v>
      </c>
      <c r="AL34" s="208">
        <f>'2. Pengeluaran'!AP146</f>
        <v>0</v>
      </c>
      <c r="AM34" s="209">
        <f>'2. Pengeluaran'!AQ146</f>
        <v>0</v>
      </c>
      <c r="AN34" s="208">
        <f>'2. Pengeluaran'!AR146</f>
        <v>0</v>
      </c>
      <c r="AO34" s="208">
        <f>'2. Pengeluaran'!AS146</f>
        <v>0</v>
      </c>
      <c r="AP34" s="208">
        <f>'2. Pengeluaran'!AT146</f>
        <v>0</v>
      </c>
      <c r="AQ34" s="208">
        <f>'2. Pengeluaran'!AU146</f>
        <v>0</v>
      </c>
      <c r="AR34" s="208">
        <f>'2. Pengeluaran'!AV146</f>
        <v>0</v>
      </c>
      <c r="AS34" s="208">
        <f>'2. Pengeluaran'!AW146</f>
        <v>0</v>
      </c>
      <c r="AT34" s="208">
        <f>'2. Pengeluaran'!AX146</f>
        <v>0</v>
      </c>
      <c r="AU34" s="208">
        <f>'2. Pengeluaran'!AY146</f>
        <v>0</v>
      </c>
      <c r="AV34" s="208">
        <f>'2. Pengeluaran'!AZ146</f>
        <v>0</v>
      </c>
      <c r="AW34" s="208">
        <f>'2. Pengeluaran'!BA146</f>
        <v>0</v>
      </c>
      <c r="AX34" s="208">
        <f>'2. Pengeluaran'!BB146</f>
        <v>0</v>
      </c>
      <c r="AY34" s="209">
        <f>'2. Pengeluaran'!BC146</f>
        <v>0</v>
      </c>
      <c r="AZ34" s="208" t="s">
        <v>504</v>
      </c>
      <c r="BA34" s="208">
        <f>'2. Pengeluaran'!BD146</f>
        <v>0</v>
      </c>
      <c r="BB34" s="208">
        <f>'2. Pengeluaran'!BE146</f>
        <v>0</v>
      </c>
      <c r="BC34" s="208">
        <f>'2. Pengeluaran'!BF146</f>
        <v>0</v>
      </c>
      <c r="BD34" s="208">
        <f>'2. Pengeluaran'!BG146</f>
        <v>0</v>
      </c>
      <c r="BE34" s="208">
        <f>'2. Pengeluaran'!BH146</f>
        <v>0</v>
      </c>
      <c r="BF34" s="208">
        <f>'2. Pengeluaran'!BI146</f>
        <v>0</v>
      </c>
      <c r="BG34" s="208">
        <f>'2. Pengeluaran'!BJ146</f>
        <v>0</v>
      </c>
      <c r="BH34" s="208">
        <f>'2. Pengeluaran'!BK146</f>
        <v>0</v>
      </c>
      <c r="BI34" s="208">
        <f>'2. Pengeluaran'!BL146</f>
        <v>0</v>
      </c>
      <c r="BJ34" s="208">
        <f>'2. Pengeluaran'!BM146</f>
        <v>0</v>
      </c>
      <c r="BK34" s="209">
        <f>'2. Pengeluaran'!BN146</f>
        <v>0</v>
      </c>
      <c r="BL34" s="208">
        <f>'2. Pengeluaran'!BO146</f>
        <v>0</v>
      </c>
      <c r="BM34" s="208">
        <f>'2. Pengeluaran'!BP146</f>
        <v>0</v>
      </c>
      <c r="BN34" s="208">
        <f>'2. Pengeluaran'!BQ146</f>
        <v>0</v>
      </c>
      <c r="BO34" s="208">
        <f>'2. Pengeluaran'!BR146</f>
        <v>0</v>
      </c>
      <c r="BP34" s="208">
        <f>'2. Pengeluaran'!BS146</f>
        <v>0</v>
      </c>
      <c r="BQ34" s="208">
        <f>'2. Pengeluaran'!BT146</f>
        <v>0</v>
      </c>
      <c r="BR34" s="208">
        <f>'2. Pengeluaran'!BU146</f>
        <v>0</v>
      </c>
      <c r="BS34" s="208">
        <f>'2. Pengeluaran'!BV146</f>
        <v>0</v>
      </c>
      <c r="BT34" s="208">
        <f>'2. Pengeluaran'!BW146</f>
        <v>0</v>
      </c>
      <c r="BU34" s="208">
        <f>'2. Pengeluaran'!BX146</f>
        <v>0</v>
      </c>
      <c r="BV34" s="208">
        <f>'2. Pengeluaran'!BY146</f>
        <v>0</v>
      </c>
      <c r="BW34" s="209">
        <f>'2. Pengeluaran'!BZ146</f>
        <v>0</v>
      </c>
      <c r="BX34" s="208">
        <f>'2. Pengeluaran'!CA146</f>
        <v>0</v>
      </c>
      <c r="BY34" s="208">
        <f>'2. Pengeluaran'!CB146</f>
        <v>0</v>
      </c>
      <c r="BZ34" s="208">
        <f>'2. Pengeluaran'!CC146</f>
        <v>0</v>
      </c>
      <c r="CA34" s="208">
        <f>'2. Pengeluaran'!CD146</f>
        <v>0</v>
      </c>
      <c r="CB34" s="208">
        <f>'2. Pengeluaran'!CE146</f>
        <v>0</v>
      </c>
      <c r="CC34" s="208">
        <f>'2. Pengeluaran'!CF146</f>
        <v>0</v>
      </c>
      <c r="CD34" s="208">
        <f>'2. Pengeluaran'!CG146</f>
        <v>0</v>
      </c>
      <c r="CE34" s="208">
        <f>'2. Pengeluaran'!CH146</f>
        <v>0</v>
      </c>
      <c r="CF34" s="208">
        <f>'2. Pengeluaran'!CI146</f>
        <v>0</v>
      </c>
      <c r="CG34" s="208">
        <f>'2. Pengeluaran'!CJ146</f>
        <v>0</v>
      </c>
      <c r="CH34" s="208">
        <f>'2. Pengeluaran'!CK146</f>
        <v>0</v>
      </c>
      <c r="CI34" s="209">
        <f>'2. Pengeluaran'!CL146</f>
        <v>0</v>
      </c>
      <c r="CJ34" s="208">
        <f>'2. Pengeluaran'!CM146</f>
        <v>0</v>
      </c>
      <c r="CK34" s="208">
        <f>'2. Pengeluaran'!CN146</f>
        <v>0</v>
      </c>
      <c r="CL34" s="208">
        <f>'2. Pengeluaran'!CO146</f>
        <v>0</v>
      </c>
      <c r="CM34" s="208">
        <f>'2. Pengeluaran'!CP146</f>
        <v>0</v>
      </c>
      <c r="CN34" s="208">
        <f>'2. Pengeluaran'!CQ146</f>
        <v>0</v>
      </c>
      <c r="CO34" s="208">
        <f>'2. Pengeluaran'!CR146</f>
        <v>0</v>
      </c>
      <c r="CP34" s="208">
        <f>'2. Pengeluaran'!CS146</f>
        <v>0</v>
      </c>
      <c r="CQ34" s="208">
        <f>'2. Pengeluaran'!CT146</f>
        <v>0</v>
      </c>
      <c r="CR34" s="208">
        <f>'2. Pengeluaran'!CU146</f>
        <v>0</v>
      </c>
      <c r="CS34" s="208">
        <f>'2. Pengeluaran'!CV146</f>
        <v>0</v>
      </c>
      <c r="CT34" s="208">
        <f>'2. Pengeluaran'!CW146</f>
        <v>0</v>
      </c>
      <c r="CU34" s="209">
        <f>'2. Pengeluaran'!CX146</f>
        <v>0</v>
      </c>
      <c r="CV34" s="208">
        <f>'2. Pengeluaran'!CY146</f>
        <v>0</v>
      </c>
      <c r="CW34" s="208">
        <f>'2. Pengeluaran'!CZ146</f>
        <v>0</v>
      </c>
      <c r="CX34" s="208">
        <f>'2. Pengeluaran'!DA146</f>
        <v>0</v>
      </c>
      <c r="CY34" s="208">
        <f>'2. Pengeluaran'!DB146</f>
        <v>0</v>
      </c>
      <c r="CZ34" s="208">
        <f>'2. Pengeluaran'!DC146</f>
        <v>0</v>
      </c>
      <c r="DA34" s="208">
        <f>'2. Pengeluaran'!DD146</f>
        <v>0</v>
      </c>
      <c r="DB34" s="208">
        <f>'2. Pengeluaran'!DE146</f>
        <v>0</v>
      </c>
      <c r="DC34" s="208">
        <f>'2. Pengeluaran'!DF146</f>
        <v>0</v>
      </c>
      <c r="DD34" s="208">
        <f>'2. Pengeluaran'!DG146</f>
        <v>0</v>
      </c>
      <c r="DE34" s="208">
        <f>'2. Pengeluaran'!DH146</f>
        <v>0</v>
      </c>
      <c r="DF34" s="208">
        <f>'2. Pengeluaran'!DI146</f>
        <v>0</v>
      </c>
      <c r="DG34" s="209">
        <f>'2. Pengeluaran'!DJ146</f>
        <v>0</v>
      </c>
      <c r="DH34" s="208">
        <f>'2. Pengeluaran'!DK146</f>
        <v>0</v>
      </c>
      <c r="DI34" s="208">
        <f>'2. Pengeluaran'!DL146</f>
        <v>0</v>
      </c>
      <c r="DJ34" s="208">
        <f>'2. Pengeluaran'!DM146</f>
        <v>0</v>
      </c>
      <c r="DK34" s="208">
        <f>'2. Pengeluaran'!DN146</f>
        <v>0</v>
      </c>
      <c r="DL34" s="208">
        <f>'2. Pengeluaran'!DO146</f>
        <v>0</v>
      </c>
      <c r="DM34" s="208">
        <f>'2. Pengeluaran'!DP146</f>
        <v>0</v>
      </c>
      <c r="DN34" s="208">
        <f>'2. Pengeluaran'!DQ146</f>
        <v>0</v>
      </c>
      <c r="DO34" s="208">
        <f>'2. Pengeluaran'!DR146</f>
        <v>0</v>
      </c>
      <c r="DP34" s="208">
        <f>'2. Pengeluaran'!DS146</f>
        <v>0</v>
      </c>
      <c r="DQ34" s="208">
        <f>'2. Pengeluaran'!DT146</f>
        <v>0</v>
      </c>
      <c r="DR34" s="208">
        <f>'2. Pengeluaran'!DU146</f>
        <v>0</v>
      </c>
      <c r="DS34" s="209">
        <f>'2. Pengeluaran'!DV146</f>
        <v>0</v>
      </c>
      <c r="DT34" s="208">
        <f>'2. Pengeluaran'!DW146</f>
        <v>0</v>
      </c>
      <c r="DU34" s="208">
        <f>'2. Pengeluaran'!DX146</f>
        <v>0</v>
      </c>
      <c r="DV34" s="208">
        <f>'2. Pengeluaran'!DY146</f>
        <v>0</v>
      </c>
      <c r="DW34" s="208">
        <f>'2. Pengeluaran'!DZ146</f>
        <v>0</v>
      </c>
      <c r="DX34" s="208">
        <f>'2. Pengeluaran'!EA146</f>
        <v>0</v>
      </c>
      <c r="DY34" s="208">
        <f>'2. Pengeluaran'!EB146</f>
        <v>0</v>
      </c>
      <c r="DZ34" s="208">
        <f>'2. Pengeluaran'!EC146</f>
        <v>0</v>
      </c>
    </row>
    <row r="35" spans="1:130" ht="15.75" customHeight="1" x14ac:dyDescent="0.25">
      <c r="A35" s="213"/>
      <c r="B35" s="195" t="s">
        <v>526</v>
      </c>
      <c r="C35" s="215">
        <f t="shared" si="8"/>
        <v>250900000</v>
      </c>
      <c r="D35" s="208">
        <f>'2. Pengeluaran'!H158</f>
        <v>0</v>
      </c>
      <c r="E35" s="208">
        <f>'2. Pengeluaran'!I158</f>
        <v>0</v>
      </c>
      <c r="F35" s="208">
        <f>'2. Pengeluaran'!J158</f>
        <v>0</v>
      </c>
      <c r="G35" s="208">
        <f>'2. Pengeluaran'!K158</f>
        <v>0</v>
      </c>
      <c r="H35" s="208">
        <f>'2. Pengeluaran'!L158</f>
        <v>0</v>
      </c>
      <c r="I35" s="208">
        <f>'2. Pengeluaran'!M158</f>
        <v>0</v>
      </c>
      <c r="J35" s="208">
        <f>'2. Pengeluaran'!N158</f>
        <v>12000000</v>
      </c>
      <c r="K35" s="208">
        <f>'2. Pengeluaran'!O158</f>
        <v>24000000</v>
      </c>
      <c r="L35" s="208">
        <f>'2. Pengeluaran'!P158</f>
        <v>31500000</v>
      </c>
      <c r="M35" s="208">
        <f>'2. Pengeluaran'!Q158</f>
        <v>43500000</v>
      </c>
      <c r="N35" s="208">
        <f>'2. Pengeluaran'!R158</f>
        <v>35500000</v>
      </c>
      <c r="O35" s="209">
        <f>'2. Pengeluaran'!S158</f>
        <v>45900000</v>
      </c>
      <c r="P35" s="208">
        <f>'2. Pengeluaran'!T158</f>
        <v>16900000</v>
      </c>
      <c r="Q35" s="208">
        <f>'2. Pengeluaran'!U158</f>
        <v>6400000</v>
      </c>
      <c r="R35" s="208">
        <f>'2. Pengeluaran'!V158</f>
        <v>2400000</v>
      </c>
      <c r="S35" s="208">
        <f>'2. Pengeluaran'!W158</f>
        <v>20800000</v>
      </c>
      <c r="T35" s="208">
        <f>'2. Pengeluaran'!X158</f>
        <v>0</v>
      </c>
      <c r="U35" s="208">
        <f>'2. Pengeluaran'!Y158</f>
        <v>0</v>
      </c>
      <c r="V35" s="208">
        <f>'2. Pengeluaran'!Z158</f>
        <v>0</v>
      </c>
      <c r="W35" s="208">
        <f>'2. Pengeluaran'!AA158</f>
        <v>12000000</v>
      </c>
      <c r="X35" s="208">
        <f>'2. Pengeluaran'!AB158</f>
        <v>0</v>
      </c>
      <c r="Y35" s="208">
        <f>'2. Pengeluaran'!AC158</f>
        <v>0</v>
      </c>
      <c r="Z35" s="208">
        <f>'2. Pengeluaran'!AD158</f>
        <v>0</v>
      </c>
      <c r="AA35" s="209">
        <f>'2. Pengeluaran'!AE158</f>
        <v>0</v>
      </c>
      <c r="AB35" s="208">
        <f>'2. Pengeluaran'!AF158</f>
        <v>0</v>
      </c>
      <c r="AC35" s="208">
        <f>'2. Pengeluaran'!AG158</f>
        <v>0</v>
      </c>
      <c r="AD35" s="208">
        <f>'2. Pengeluaran'!AH158</f>
        <v>0</v>
      </c>
      <c r="AE35" s="208">
        <f>'2. Pengeluaran'!AI158</f>
        <v>0</v>
      </c>
      <c r="AF35" s="208">
        <f>'2. Pengeluaran'!AJ158</f>
        <v>0</v>
      </c>
      <c r="AG35" s="208">
        <f>'2. Pengeluaran'!AK158</f>
        <v>0</v>
      </c>
      <c r="AH35" s="208">
        <f>'2. Pengeluaran'!AL158</f>
        <v>0</v>
      </c>
      <c r="AI35" s="208">
        <f>'2. Pengeluaran'!AM158</f>
        <v>0</v>
      </c>
      <c r="AJ35" s="208">
        <f>'2. Pengeluaran'!AN158</f>
        <v>0</v>
      </c>
      <c r="AK35" s="208">
        <f>'2. Pengeluaran'!AO158</f>
        <v>0</v>
      </c>
      <c r="AL35" s="208">
        <f>'2. Pengeluaran'!AP158</f>
        <v>0</v>
      </c>
      <c r="AM35" s="209">
        <f>'2. Pengeluaran'!AQ158</f>
        <v>0</v>
      </c>
      <c r="AN35" s="208">
        <f>'2. Pengeluaran'!AR158</f>
        <v>0</v>
      </c>
      <c r="AO35" s="208">
        <f>'2. Pengeluaran'!AS158</f>
        <v>0</v>
      </c>
      <c r="AP35" s="208">
        <f>'2. Pengeluaran'!AT158</f>
        <v>0</v>
      </c>
      <c r="AQ35" s="208">
        <f>'2. Pengeluaran'!AU158</f>
        <v>0</v>
      </c>
      <c r="AR35" s="208">
        <f>'2. Pengeluaran'!AV158</f>
        <v>0</v>
      </c>
      <c r="AS35" s="208">
        <f>'2. Pengeluaran'!AW158</f>
        <v>0</v>
      </c>
      <c r="AT35" s="208">
        <f>'2. Pengeluaran'!AX158</f>
        <v>0</v>
      </c>
      <c r="AU35" s="208">
        <f>'2. Pengeluaran'!AY158</f>
        <v>0</v>
      </c>
      <c r="AV35" s="208">
        <f>'2. Pengeluaran'!AZ158</f>
        <v>0</v>
      </c>
      <c r="AW35" s="208">
        <f>'2. Pengeluaran'!BA158</f>
        <v>0</v>
      </c>
      <c r="AX35" s="208">
        <f>'2. Pengeluaran'!BB158</f>
        <v>0</v>
      </c>
      <c r="AY35" s="209">
        <f>'2. Pengeluaran'!BC158</f>
        <v>0</v>
      </c>
      <c r="AZ35" s="208" t="s">
        <v>504</v>
      </c>
      <c r="BA35" s="208">
        <f>'2. Pengeluaran'!BD158</f>
        <v>0</v>
      </c>
      <c r="BB35" s="208">
        <f>'2. Pengeluaran'!BE158</f>
        <v>0</v>
      </c>
      <c r="BC35" s="208">
        <f>'2. Pengeluaran'!BF158</f>
        <v>0</v>
      </c>
      <c r="BD35" s="208">
        <f>'2. Pengeluaran'!BG158</f>
        <v>0</v>
      </c>
      <c r="BE35" s="208">
        <f>'2. Pengeluaran'!BH158</f>
        <v>0</v>
      </c>
      <c r="BF35" s="208">
        <f>'2. Pengeluaran'!BI158</f>
        <v>0</v>
      </c>
      <c r="BG35" s="208">
        <f>'2. Pengeluaran'!BJ158</f>
        <v>0</v>
      </c>
      <c r="BH35" s="208">
        <f>'2. Pengeluaran'!BK158</f>
        <v>0</v>
      </c>
      <c r="BI35" s="208">
        <f>'2. Pengeluaran'!BL158</f>
        <v>0</v>
      </c>
      <c r="BJ35" s="208">
        <f>'2. Pengeluaran'!BM158</f>
        <v>0</v>
      </c>
      <c r="BK35" s="209">
        <f>'2. Pengeluaran'!BN158</f>
        <v>0</v>
      </c>
      <c r="BL35" s="208">
        <f>'2. Pengeluaran'!BO158</f>
        <v>0</v>
      </c>
      <c r="BM35" s="208">
        <f>'2. Pengeluaran'!BP158</f>
        <v>0</v>
      </c>
      <c r="BN35" s="208">
        <f>'2. Pengeluaran'!BQ158</f>
        <v>0</v>
      </c>
      <c r="BO35" s="208">
        <f>'2. Pengeluaran'!BR158</f>
        <v>0</v>
      </c>
      <c r="BP35" s="208">
        <f>'2. Pengeluaran'!BS158</f>
        <v>0</v>
      </c>
      <c r="BQ35" s="208">
        <f>'2. Pengeluaran'!BT158</f>
        <v>0</v>
      </c>
      <c r="BR35" s="208">
        <f>'2. Pengeluaran'!BU158</f>
        <v>0</v>
      </c>
      <c r="BS35" s="208">
        <f>'2. Pengeluaran'!BV158</f>
        <v>0</v>
      </c>
      <c r="BT35" s="208">
        <f>'2. Pengeluaran'!BW158</f>
        <v>0</v>
      </c>
      <c r="BU35" s="208">
        <f>'2. Pengeluaran'!BX158</f>
        <v>0</v>
      </c>
      <c r="BV35" s="208">
        <f>'2. Pengeluaran'!BY158</f>
        <v>0</v>
      </c>
      <c r="BW35" s="209">
        <f>'2. Pengeluaran'!BZ158</f>
        <v>0</v>
      </c>
      <c r="BX35" s="208">
        <f>'2. Pengeluaran'!CA158</f>
        <v>0</v>
      </c>
      <c r="BY35" s="208">
        <f>'2. Pengeluaran'!CB158</f>
        <v>0</v>
      </c>
      <c r="BZ35" s="208">
        <f>'2. Pengeluaran'!CC158</f>
        <v>0</v>
      </c>
      <c r="CA35" s="208">
        <f>'2. Pengeluaran'!CD158</f>
        <v>0</v>
      </c>
      <c r="CB35" s="208">
        <f>'2. Pengeluaran'!CE158</f>
        <v>0</v>
      </c>
      <c r="CC35" s="208">
        <f>'2. Pengeluaran'!CF158</f>
        <v>0</v>
      </c>
      <c r="CD35" s="208">
        <f>'2. Pengeluaran'!CG158</f>
        <v>0</v>
      </c>
      <c r="CE35" s="208">
        <f>'2. Pengeluaran'!CH158</f>
        <v>0</v>
      </c>
      <c r="CF35" s="208">
        <f>'2. Pengeluaran'!CI158</f>
        <v>0</v>
      </c>
      <c r="CG35" s="208">
        <f>'2. Pengeluaran'!CJ158</f>
        <v>0</v>
      </c>
      <c r="CH35" s="208">
        <f>'2. Pengeluaran'!CK158</f>
        <v>0</v>
      </c>
      <c r="CI35" s="209">
        <f>'2. Pengeluaran'!CL158</f>
        <v>0</v>
      </c>
      <c r="CJ35" s="208">
        <f>'2. Pengeluaran'!CM158</f>
        <v>0</v>
      </c>
      <c r="CK35" s="208">
        <f>'2. Pengeluaran'!CN158</f>
        <v>0</v>
      </c>
      <c r="CL35" s="208">
        <f>'2. Pengeluaran'!CO158</f>
        <v>0</v>
      </c>
      <c r="CM35" s="208">
        <f>'2. Pengeluaran'!CP158</f>
        <v>0</v>
      </c>
      <c r="CN35" s="208">
        <f>'2. Pengeluaran'!CQ158</f>
        <v>0</v>
      </c>
      <c r="CO35" s="208">
        <f>'2. Pengeluaran'!CR158</f>
        <v>0</v>
      </c>
      <c r="CP35" s="208">
        <f>'2. Pengeluaran'!CS158</f>
        <v>0</v>
      </c>
      <c r="CQ35" s="208">
        <f>'2. Pengeluaran'!CT158</f>
        <v>0</v>
      </c>
      <c r="CR35" s="208">
        <f>'2. Pengeluaran'!CU158</f>
        <v>0</v>
      </c>
      <c r="CS35" s="208">
        <f>'2. Pengeluaran'!CV158</f>
        <v>0</v>
      </c>
      <c r="CT35" s="208">
        <f>'2. Pengeluaran'!CW158</f>
        <v>0</v>
      </c>
      <c r="CU35" s="209">
        <f>'2. Pengeluaran'!CX158</f>
        <v>0</v>
      </c>
      <c r="CV35" s="208">
        <f>'2. Pengeluaran'!CY158</f>
        <v>0</v>
      </c>
      <c r="CW35" s="208">
        <f>'2. Pengeluaran'!CZ158</f>
        <v>0</v>
      </c>
      <c r="CX35" s="208">
        <f>'2. Pengeluaran'!DA158</f>
        <v>0</v>
      </c>
      <c r="CY35" s="208">
        <f>'2. Pengeluaran'!DB158</f>
        <v>0</v>
      </c>
      <c r="CZ35" s="208">
        <f>'2. Pengeluaran'!DC158</f>
        <v>0</v>
      </c>
      <c r="DA35" s="208">
        <f>'2. Pengeluaran'!DD158</f>
        <v>0</v>
      </c>
      <c r="DB35" s="208">
        <f>'2. Pengeluaran'!DE158</f>
        <v>0</v>
      </c>
      <c r="DC35" s="208">
        <f>'2. Pengeluaran'!DF158</f>
        <v>0</v>
      </c>
      <c r="DD35" s="208">
        <f>'2. Pengeluaran'!DG158</f>
        <v>0</v>
      </c>
      <c r="DE35" s="208">
        <f>'2. Pengeluaran'!DH158</f>
        <v>0</v>
      </c>
      <c r="DF35" s="208">
        <f>'2. Pengeluaran'!DI158</f>
        <v>0</v>
      </c>
      <c r="DG35" s="209">
        <f>'2. Pengeluaran'!DJ158</f>
        <v>0</v>
      </c>
      <c r="DH35" s="208">
        <f>'2. Pengeluaran'!DK158</f>
        <v>0</v>
      </c>
      <c r="DI35" s="208">
        <f>'2. Pengeluaran'!DL158</f>
        <v>0</v>
      </c>
      <c r="DJ35" s="208">
        <f>'2. Pengeluaran'!DM158</f>
        <v>0</v>
      </c>
      <c r="DK35" s="208">
        <f>'2. Pengeluaran'!DN158</f>
        <v>0</v>
      </c>
      <c r="DL35" s="208">
        <f>'2. Pengeluaran'!DO158</f>
        <v>0</v>
      </c>
      <c r="DM35" s="208">
        <f>'2. Pengeluaran'!DP158</f>
        <v>0</v>
      </c>
      <c r="DN35" s="208">
        <f>'2. Pengeluaran'!DQ158</f>
        <v>0</v>
      </c>
      <c r="DO35" s="208">
        <f>'2. Pengeluaran'!DR158</f>
        <v>0</v>
      </c>
      <c r="DP35" s="208">
        <f>'2. Pengeluaran'!DS158</f>
        <v>0</v>
      </c>
      <c r="DQ35" s="208">
        <f>'2. Pengeluaran'!DT158</f>
        <v>0</v>
      </c>
      <c r="DR35" s="208">
        <f>'2. Pengeluaran'!DU158</f>
        <v>0</v>
      </c>
      <c r="DS35" s="209">
        <f>'2. Pengeluaran'!DV158</f>
        <v>0</v>
      </c>
      <c r="DT35" s="208">
        <f>'2. Pengeluaran'!DW158</f>
        <v>0</v>
      </c>
      <c r="DU35" s="208">
        <f>'2. Pengeluaran'!DX158</f>
        <v>0</v>
      </c>
      <c r="DV35" s="208">
        <f>'2. Pengeluaran'!DY158</f>
        <v>0</v>
      </c>
      <c r="DW35" s="208">
        <f>'2. Pengeluaran'!DZ158</f>
        <v>0</v>
      </c>
      <c r="DX35" s="208">
        <f>'2. Pengeluaran'!EA158</f>
        <v>0</v>
      </c>
      <c r="DY35" s="208">
        <f>'2. Pengeluaran'!EB158</f>
        <v>0</v>
      </c>
      <c r="DZ35" s="208">
        <f>'2. Pengeluaran'!EC158</f>
        <v>0</v>
      </c>
    </row>
    <row r="36" spans="1:130" ht="15.75" customHeight="1" x14ac:dyDescent="0.25">
      <c r="A36" s="213"/>
      <c r="B36" s="195" t="s">
        <v>527</v>
      </c>
      <c r="C36" s="215">
        <f t="shared" si="8"/>
        <v>173400000</v>
      </c>
      <c r="D36" s="208">
        <f>'2. Pengeluaran'!H166</f>
        <v>0</v>
      </c>
      <c r="E36" s="208">
        <f>'2. Pengeluaran'!I166</f>
        <v>0</v>
      </c>
      <c r="F36" s="208">
        <f>'2. Pengeluaran'!J166</f>
        <v>0</v>
      </c>
      <c r="G36" s="208">
        <f>'2. Pengeluaran'!K166</f>
        <v>0</v>
      </c>
      <c r="H36" s="208">
        <f>'2. Pengeluaran'!L166</f>
        <v>0</v>
      </c>
      <c r="I36" s="208">
        <f>'2. Pengeluaran'!M166</f>
        <v>0</v>
      </c>
      <c r="J36" s="208">
        <f>'2. Pengeluaran'!N166</f>
        <v>0</v>
      </c>
      <c r="K36" s="208">
        <f>'2. Pengeluaran'!O166</f>
        <v>0</v>
      </c>
      <c r="L36" s="208">
        <f>'2. Pengeluaran'!P166</f>
        <v>0</v>
      </c>
      <c r="M36" s="208">
        <f>'2. Pengeluaran'!Q166</f>
        <v>0</v>
      </c>
      <c r="N36" s="208">
        <f>'2. Pengeluaran'!R166</f>
        <v>0</v>
      </c>
      <c r="O36" s="209">
        <f>'2. Pengeluaran'!S166</f>
        <v>86700000</v>
      </c>
      <c r="P36" s="208">
        <f>'2. Pengeluaran'!T166</f>
        <v>0</v>
      </c>
      <c r="Q36" s="208">
        <f>'2. Pengeluaran'!U166</f>
        <v>0</v>
      </c>
      <c r="R36" s="208">
        <f>'2. Pengeluaran'!V166</f>
        <v>0</v>
      </c>
      <c r="S36" s="208">
        <f>'2. Pengeluaran'!W166</f>
        <v>0</v>
      </c>
      <c r="T36" s="208">
        <f>'2. Pengeluaran'!X166</f>
        <v>0</v>
      </c>
      <c r="U36" s="208">
        <f>'2. Pengeluaran'!Y166</f>
        <v>0</v>
      </c>
      <c r="V36" s="208">
        <f>'2. Pengeluaran'!Z166</f>
        <v>0</v>
      </c>
      <c r="W36" s="208">
        <f>'2. Pengeluaran'!AA166</f>
        <v>0</v>
      </c>
      <c r="X36" s="208">
        <f>'2. Pengeluaran'!AB166</f>
        <v>0</v>
      </c>
      <c r="Y36" s="208">
        <f>'2. Pengeluaran'!AC166</f>
        <v>0</v>
      </c>
      <c r="Z36" s="208">
        <f>'2. Pengeluaran'!AD166</f>
        <v>0</v>
      </c>
      <c r="AA36" s="209">
        <f>'2. Pengeluaran'!AE166</f>
        <v>86700000</v>
      </c>
      <c r="AB36" s="208">
        <f>'2. Pengeluaran'!AF166</f>
        <v>0</v>
      </c>
      <c r="AC36" s="208">
        <f>'2. Pengeluaran'!AG166</f>
        <v>0</v>
      </c>
      <c r="AD36" s="208">
        <f>'2. Pengeluaran'!AH166</f>
        <v>0</v>
      </c>
      <c r="AE36" s="208">
        <f>'2. Pengeluaran'!AI166</f>
        <v>0</v>
      </c>
      <c r="AF36" s="208">
        <f>'2. Pengeluaran'!AJ166</f>
        <v>0</v>
      </c>
      <c r="AG36" s="208">
        <f>'2. Pengeluaran'!AK166</f>
        <v>0</v>
      </c>
      <c r="AH36" s="208">
        <f>'2. Pengeluaran'!AL166</f>
        <v>0</v>
      </c>
      <c r="AI36" s="208">
        <f>'2. Pengeluaran'!AM166</f>
        <v>0</v>
      </c>
      <c r="AJ36" s="208">
        <f>'2. Pengeluaran'!AN166</f>
        <v>0</v>
      </c>
      <c r="AK36" s="208">
        <f>'2. Pengeluaran'!AO166</f>
        <v>0</v>
      </c>
      <c r="AL36" s="208">
        <f>'2. Pengeluaran'!AP166</f>
        <v>0</v>
      </c>
      <c r="AM36" s="209">
        <f>'2. Pengeluaran'!AQ166</f>
        <v>0</v>
      </c>
      <c r="AN36" s="208">
        <f>'2. Pengeluaran'!AR166</f>
        <v>0</v>
      </c>
      <c r="AO36" s="208">
        <f>'2. Pengeluaran'!AS166</f>
        <v>0</v>
      </c>
      <c r="AP36" s="208">
        <f>'2. Pengeluaran'!AT166</f>
        <v>0</v>
      </c>
      <c r="AQ36" s="208">
        <f>'2. Pengeluaran'!AU166</f>
        <v>0</v>
      </c>
      <c r="AR36" s="208">
        <f>'2. Pengeluaran'!AV166</f>
        <v>0</v>
      </c>
      <c r="AS36" s="208">
        <f>'2. Pengeluaran'!AW166</f>
        <v>0</v>
      </c>
      <c r="AT36" s="208">
        <f>'2. Pengeluaran'!AX166</f>
        <v>0</v>
      </c>
      <c r="AU36" s="208">
        <f>'2. Pengeluaran'!AY166</f>
        <v>0</v>
      </c>
      <c r="AV36" s="208">
        <f>'2. Pengeluaran'!AZ166</f>
        <v>0</v>
      </c>
      <c r="AW36" s="208">
        <f>'2. Pengeluaran'!BA166</f>
        <v>0</v>
      </c>
      <c r="AX36" s="208">
        <f>'2. Pengeluaran'!BB166</f>
        <v>0</v>
      </c>
      <c r="AY36" s="209">
        <f>'2. Pengeluaran'!BC166</f>
        <v>0</v>
      </c>
      <c r="AZ36" s="208" t="s">
        <v>504</v>
      </c>
      <c r="BA36" s="208">
        <f>'2. Pengeluaran'!BD166</f>
        <v>0</v>
      </c>
      <c r="BB36" s="208">
        <f>'2. Pengeluaran'!BE166</f>
        <v>0</v>
      </c>
      <c r="BC36" s="208">
        <f>'2. Pengeluaran'!BF166</f>
        <v>0</v>
      </c>
      <c r="BD36" s="208">
        <f>'2. Pengeluaran'!BG166</f>
        <v>0</v>
      </c>
      <c r="BE36" s="208">
        <f>'2. Pengeluaran'!BH166</f>
        <v>0</v>
      </c>
      <c r="BF36" s="208">
        <f>'2. Pengeluaran'!BI166</f>
        <v>0</v>
      </c>
      <c r="BG36" s="208">
        <f>'2. Pengeluaran'!BJ166</f>
        <v>0</v>
      </c>
      <c r="BH36" s="208">
        <f>'2. Pengeluaran'!BK166</f>
        <v>0</v>
      </c>
      <c r="BI36" s="208">
        <f>'2. Pengeluaran'!BL166</f>
        <v>0</v>
      </c>
      <c r="BJ36" s="208">
        <f>'2. Pengeluaran'!BM166</f>
        <v>0</v>
      </c>
      <c r="BK36" s="209">
        <f>'2. Pengeluaran'!BN166</f>
        <v>0</v>
      </c>
      <c r="BL36" s="208">
        <f>'2. Pengeluaran'!BO166</f>
        <v>0</v>
      </c>
      <c r="BM36" s="208">
        <f>'2. Pengeluaran'!BP166</f>
        <v>0</v>
      </c>
      <c r="BN36" s="208">
        <f>'2. Pengeluaran'!BQ166</f>
        <v>0</v>
      </c>
      <c r="BO36" s="208">
        <f>'2. Pengeluaran'!BR166</f>
        <v>0</v>
      </c>
      <c r="BP36" s="208">
        <f>'2. Pengeluaran'!BS166</f>
        <v>0</v>
      </c>
      <c r="BQ36" s="208">
        <f>'2. Pengeluaran'!BT166</f>
        <v>0</v>
      </c>
      <c r="BR36" s="208">
        <f>'2. Pengeluaran'!BU166</f>
        <v>0</v>
      </c>
      <c r="BS36" s="208">
        <f>'2. Pengeluaran'!BV166</f>
        <v>0</v>
      </c>
      <c r="BT36" s="208">
        <f>'2. Pengeluaran'!BW166</f>
        <v>0</v>
      </c>
      <c r="BU36" s="208">
        <f>'2. Pengeluaran'!BX166</f>
        <v>0</v>
      </c>
      <c r="BV36" s="208">
        <f>'2. Pengeluaran'!BY166</f>
        <v>0</v>
      </c>
      <c r="BW36" s="209">
        <f>'2. Pengeluaran'!BZ166</f>
        <v>0</v>
      </c>
      <c r="BX36" s="208">
        <f>'2. Pengeluaran'!CA166</f>
        <v>0</v>
      </c>
      <c r="BY36" s="208">
        <f>'2. Pengeluaran'!CB166</f>
        <v>0</v>
      </c>
      <c r="BZ36" s="208">
        <f>'2. Pengeluaran'!CC166</f>
        <v>0</v>
      </c>
      <c r="CA36" s="208">
        <f>'2. Pengeluaran'!CD166</f>
        <v>0</v>
      </c>
      <c r="CB36" s="208">
        <f>'2. Pengeluaran'!CE166</f>
        <v>0</v>
      </c>
      <c r="CC36" s="208">
        <f>'2. Pengeluaran'!CF166</f>
        <v>0</v>
      </c>
      <c r="CD36" s="208">
        <f>'2. Pengeluaran'!CG166</f>
        <v>0</v>
      </c>
      <c r="CE36" s="208">
        <f>'2. Pengeluaran'!CH166</f>
        <v>0</v>
      </c>
      <c r="CF36" s="208">
        <f>'2. Pengeluaran'!CI166</f>
        <v>0</v>
      </c>
      <c r="CG36" s="208">
        <f>'2. Pengeluaran'!CJ166</f>
        <v>0</v>
      </c>
      <c r="CH36" s="208">
        <f>'2. Pengeluaran'!CK166</f>
        <v>0</v>
      </c>
      <c r="CI36" s="209">
        <f>'2. Pengeluaran'!CL166</f>
        <v>0</v>
      </c>
      <c r="CJ36" s="208">
        <f>'2. Pengeluaran'!CM166</f>
        <v>0</v>
      </c>
      <c r="CK36" s="208">
        <f>'2. Pengeluaran'!CN166</f>
        <v>0</v>
      </c>
      <c r="CL36" s="208">
        <f>'2. Pengeluaran'!CO166</f>
        <v>0</v>
      </c>
      <c r="CM36" s="208">
        <f>'2. Pengeluaran'!CP166</f>
        <v>0</v>
      </c>
      <c r="CN36" s="208">
        <f>'2. Pengeluaran'!CQ166</f>
        <v>0</v>
      </c>
      <c r="CO36" s="208">
        <f>'2. Pengeluaran'!CR166</f>
        <v>0</v>
      </c>
      <c r="CP36" s="208">
        <f>'2. Pengeluaran'!CS166</f>
        <v>0</v>
      </c>
      <c r="CQ36" s="208">
        <f>'2. Pengeluaran'!CT166</f>
        <v>0</v>
      </c>
      <c r="CR36" s="208">
        <f>'2. Pengeluaran'!CU166</f>
        <v>0</v>
      </c>
      <c r="CS36" s="208">
        <f>'2. Pengeluaran'!CV166</f>
        <v>0</v>
      </c>
      <c r="CT36" s="208">
        <f>'2. Pengeluaran'!CW166</f>
        <v>0</v>
      </c>
      <c r="CU36" s="209">
        <f>'2. Pengeluaran'!CX166</f>
        <v>0</v>
      </c>
      <c r="CV36" s="208">
        <f>'2. Pengeluaran'!CY166</f>
        <v>0</v>
      </c>
      <c r="CW36" s="208">
        <f>'2. Pengeluaran'!CZ166</f>
        <v>0</v>
      </c>
      <c r="CX36" s="208">
        <f>'2. Pengeluaran'!DA166</f>
        <v>0</v>
      </c>
      <c r="CY36" s="208">
        <f>'2. Pengeluaran'!DB166</f>
        <v>0</v>
      </c>
      <c r="CZ36" s="208">
        <f>'2. Pengeluaran'!DC166</f>
        <v>0</v>
      </c>
      <c r="DA36" s="208">
        <f>'2. Pengeluaran'!DD166</f>
        <v>0</v>
      </c>
      <c r="DB36" s="208">
        <f>'2. Pengeluaran'!DE166</f>
        <v>0</v>
      </c>
      <c r="DC36" s="208">
        <f>'2. Pengeluaran'!DF166</f>
        <v>0</v>
      </c>
      <c r="DD36" s="208">
        <f>'2. Pengeluaran'!DG166</f>
        <v>0</v>
      </c>
      <c r="DE36" s="208">
        <f>'2. Pengeluaran'!DH166</f>
        <v>0</v>
      </c>
      <c r="DF36" s="208">
        <f>'2. Pengeluaran'!DI166</f>
        <v>0</v>
      </c>
      <c r="DG36" s="209">
        <f>'2. Pengeluaran'!DJ166</f>
        <v>0</v>
      </c>
      <c r="DH36" s="208">
        <f>'2. Pengeluaran'!DK166</f>
        <v>0</v>
      </c>
      <c r="DI36" s="208">
        <f>'2. Pengeluaran'!DL166</f>
        <v>0</v>
      </c>
      <c r="DJ36" s="208">
        <f>'2. Pengeluaran'!DM166</f>
        <v>0</v>
      </c>
      <c r="DK36" s="208">
        <f>'2. Pengeluaran'!DN166</f>
        <v>0</v>
      </c>
      <c r="DL36" s="208">
        <f>'2. Pengeluaran'!DO166</f>
        <v>0</v>
      </c>
      <c r="DM36" s="208">
        <f>'2. Pengeluaran'!DP166</f>
        <v>0</v>
      </c>
      <c r="DN36" s="208">
        <f>'2. Pengeluaran'!DQ166</f>
        <v>0</v>
      </c>
      <c r="DO36" s="208">
        <f>'2. Pengeluaran'!DR166</f>
        <v>0</v>
      </c>
      <c r="DP36" s="208">
        <f>'2. Pengeluaran'!DS166</f>
        <v>0</v>
      </c>
      <c r="DQ36" s="208">
        <f>'2. Pengeluaran'!DT166</f>
        <v>0</v>
      </c>
      <c r="DR36" s="208">
        <f>'2. Pengeluaran'!DU166</f>
        <v>0</v>
      </c>
      <c r="DS36" s="209">
        <f>'2. Pengeluaran'!DV166</f>
        <v>0</v>
      </c>
      <c r="DT36" s="208">
        <f>'2. Pengeluaran'!DW166</f>
        <v>0</v>
      </c>
      <c r="DU36" s="208">
        <f>'2. Pengeluaran'!DX166</f>
        <v>0</v>
      </c>
      <c r="DV36" s="208">
        <f>'2. Pengeluaran'!DY166</f>
        <v>0</v>
      </c>
      <c r="DW36" s="208">
        <f>'2. Pengeluaran'!DZ166</f>
        <v>0</v>
      </c>
      <c r="DX36" s="208">
        <f>'2. Pengeluaran'!EA166</f>
        <v>0</v>
      </c>
      <c r="DY36" s="208">
        <f>'2. Pengeluaran'!EB166</f>
        <v>0</v>
      </c>
      <c r="DZ36" s="208">
        <f>'2. Pengeluaran'!EC166</f>
        <v>0</v>
      </c>
    </row>
    <row r="37" spans="1:130" ht="15.75" customHeight="1" x14ac:dyDescent="0.25">
      <c r="A37" s="233"/>
      <c r="B37" s="195" t="s">
        <v>528</v>
      </c>
      <c r="C37" s="215">
        <f t="shared" si="8"/>
        <v>120250000</v>
      </c>
      <c r="D37" s="208">
        <f>'2. Pengeluaran'!H186</f>
        <v>11100000</v>
      </c>
      <c r="E37" s="208">
        <f>'2. Pengeluaran'!I186</f>
        <v>20350000</v>
      </c>
      <c r="F37" s="208">
        <f>'2. Pengeluaran'!J186</f>
        <v>0</v>
      </c>
      <c r="G37" s="208">
        <f>'2. Pengeluaran'!K186</f>
        <v>0</v>
      </c>
      <c r="H37" s="208">
        <f>'2. Pengeluaran'!L186</f>
        <v>0</v>
      </c>
      <c r="I37" s="208">
        <f>'2. Pengeluaran'!M186</f>
        <v>11100000</v>
      </c>
      <c r="J37" s="208">
        <f>'2. Pengeluaran'!N186</f>
        <v>20350000</v>
      </c>
      <c r="K37" s="208">
        <f>'2. Pengeluaran'!O186</f>
        <v>27750000</v>
      </c>
      <c r="L37" s="208">
        <f>'2. Pengeluaran'!P186</f>
        <v>20350000</v>
      </c>
      <c r="M37" s="208">
        <f>'2. Pengeluaran'!Q186</f>
        <v>9250000</v>
      </c>
      <c r="N37" s="208">
        <f>'2. Pengeluaran'!R186</f>
        <v>0</v>
      </c>
      <c r="O37" s="209">
        <f>'2. Pengeluaran'!S186</f>
        <v>0</v>
      </c>
      <c r="P37" s="208">
        <f>'2. Pengeluaran'!T186</f>
        <v>0</v>
      </c>
      <c r="Q37" s="208">
        <f>'2. Pengeluaran'!U186</f>
        <v>0</v>
      </c>
      <c r="R37" s="208">
        <f>'2. Pengeluaran'!V186</f>
        <v>0</v>
      </c>
      <c r="S37" s="208">
        <f>'2. Pengeluaran'!W186</f>
        <v>0</v>
      </c>
      <c r="T37" s="208">
        <f>'2. Pengeluaran'!X186</f>
        <v>0</v>
      </c>
      <c r="U37" s="208">
        <f>'2. Pengeluaran'!Y186</f>
        <v>0</v>
      </c>
      <c r="V37" s="208">
        <f>'2. Pengeluaran'!Z186</f>
        <v>0</v>
      </c>
      <c r="W37" s="208">
        <f>'2. Pengeluaran'!AA186</f>
        <v>0</v>
      </c>
      <c r="X37" s="208">
        <f>'2. Pengeluaran'!AB186</f>
        <v>0</v>
      </c>
      <c r="Y37" s="208">
        <f>'2. Pengeluaran'!AC186</f>
        <v>0</v>
      </c>
      <c r="Z37" s="208">
        <f>'2. Pengeluaran'!AD186</f>
        <v>0</v>
      </c>
      <c r="AA37" s="209">
        <f>'2. Pengeluaran'!AE186</f>
        <v>0</v>
      </c>
      <c r="AB37" s="208">
        <f>'2. Pengeluaran'!AF186</f>
        <v>0</v>
      </c>
      <c r="AC37" s="208">
        <f>'2. Pengeluaran'!AG186</f>
        <v>0</v>
      </c>
      <c r="AD37" s="208">
        <f>'2. Pengeluaran'!AH186</f>
        <v>0</v>
      </c>
      <c r="AE37" s="208">
        <f>'2. Pengeluaran'!AI186</f>
        <v>0</v>
      </c>
      <c r="AF37" s="208">
        <f>'2. Pengeluaran'!AJ186</f>
        <v>0</v>
      </c>
      <c r="AG37" s="208">
        <f>'2. Pengeluaran'!AK186</f>
        <v>0</v>
      </c>
      <c r="AH37" s="208">
        <f>'2. Pengeluaran'!AL186</f>
        <v>0</v>
      </c>
      <c r="AI37" s="208">
        <f>'2. Pengeluaran'!AM186</f>
        <v>0</v>
      </c>
      <c r="AJ37" s="208">
        <f>'2. Pengeluaran'!AN186</f>
        <v>0</v>
      </c>
      <c r="AK37" s="208">
        <f>'2. Pengeluaran'!AO186</f>
        <v>0</v>
      </c>
      <c r="AL37" s="208">
        <f>'2. Pengeluaran'!AP186</f>
        <v>0</v>
      </c>
      <c r="AM37" s="209">
        <f>'2. Pengeluaran'!AQ186</f>
        <v>0</v>
      </c>
      <c r="AN37" s="208">
        <f>'2. Pengeluaran'!AR186</f>
        <v>0</v>
      </c>
      <c r="AO37" s="208">
        <f>'2. Pengeluaran'!AS186</f>
        <v>0</v>
      </c>
      <c r="AP37" s="208">
        <f>'2. Pengeluaran'!AT186</f>
        <v>0</v>
      </c>
      <c r="AQ37" s="208">
        <f>'2. Pengeluaran'!AU186</f>
        <v>0</v>
      </c>
      <c r="AR37" s="208">
        <f>'2. Pengeluaran'!AV186</f>
        <v>0</v>
      </c>
      <c r="AS37" s="208">
        <f>'2. Pengeluaran'!AW186</f>
        <v>0</v>
      </c>
      <c r="AT37" s="208">
        <f>'2. Pengeluaran'!AX186</f>
        <v>0</v>
      </c>
      <c r="AU37" s="208">
        <f>'2. Pengeluaran'!AY186</f>
        <v>0</v>
      </c>
      <c r="AV37" s="208">
        <f>'2. Pengeluaran'!AZ186</f>
        <v>0</v>
      </c>
      <c r="AW37" s="208">
        <f>'2. Pengeluaran'!BA186</f>
        <v>0</v>
      </c>
      <c r="AX37" s="208">
        <f>'2. Pengeluaran'!BB186</f>
        <v>0</v>
      </c>
      <c r="AY37" s="209">
        <f>'2. Pengeluaran'!BC186</f>
        <v>0</v>
      </c>
      <c r="AZ37" s="208" t="s">
        <v>504</v>
      </c>
      <c r="BA37" s="208">
        <f>'2. Pengeluaran'!BD186</f>
        <v>0</v>
      </c>
      <c r="BB37" s="208">
        <f>'2. Pengeluaran'!BE186</f>
        <v>0</v>
      </c>
      <c r="BC37" s="208">
        <f>'2. Pengeluaran'!BF186</f>
        <v>0</v>
      </c>
      <c r="BD37" s="208">
        <f>'2. Pengeluaran'!BG186</f>
        <v>0</v>
      </c>
      <c r="BE37" s="208">
        <f>'2. Pengeluaran'!BH186</f>
        <v>0</v>
      </c>
      <c r="BF37" s="208">
        <f>'2. Pengeluaran'!BI186</f>
        <v>0</v>
      </c>
      <c r="BG37" s="208">
        <f>'2. Pengeluaran'!BJ186</f>
        <v>0</v>
      </c>
      <c r="BH37" s="208">
        <f>'2. Pengeluaran'!BK186</f>
        <v>0</v>
      </c>
      <c r="BI37" s="208">
        <f>'2. Pengeluaran'!BL186</f>
        <v>0</v>
      </c>
      <c r="BJ37" s="208">
        <f>'2. Pengeluaran'!BM186</f>
        <v>0</v>
      </c>
      <c r="BK37" s="209">
        <f>'2. Pengeluaran'!BN186</f>
        <v>0</v>
      </c>
      <c r="BL37" s="208">
        <f>'2. Pengeluaran'!BO186</f>
        <v>0</v>
      </c>
      <c r="BM37" s="208">
        <f>'2. Pengeluaran'!BP186</f>
        <v>0</v>
      </c>
      <c r="BN37" s="208">
        <f>'2. Pengeluaran'!BQ186</f>
        <v>0</v>
      </c>
      <c r="BO37" s="208">
        <f>'2. Pengeluaran'!BR186</f>
        <v>0</v>
      </c>
      <c r="BP37" s="208">
        <f>'2. Pengeluaran'!BS186</f>
        <v>0</v>
      </c>
      <c r="BQ37" s="208">
        <f>'2. Pengeluaran'!BT186</f>
        <v>0</v>
      </c>
      <c r="BR37" s="208">
        <f>'2. Pengeluaran'!BU186</f>
        <v>0</v>
      </c>
      <c r="BS37" s="208">
        <f>'2. Pengeluaran'!BV186</f>
        <v>0</v>
      </c>
      <c r="BT37" s="208">
        <f>'2. Pengeluaran'!BW186</f>
        <v>0</v>
      </c>
      <c r="BU37" s="208">
        <f>'2. Pengeluaran'!BX186</f>
        <v>0</v>
      </c>
      <c r="BV37" s="208">
        <f>'2. Pengeluaran'!BY186</f>
        <v>0</v>
      </c>
      <c r="BW37" s="209">
        <f>'2. Pengeluaran'!BZ186</f>
        <v>0</v>
      </c>
      <c r="BX37" s="208">
        <f>'2. Pengeluaran'!CA186</f>
        <v>0</v>
      </c>
      <c r="BY37" s="208">
        <f>'2. Pengeluaran'!CB186</f>
        <v>0</v>
      </c>
      <c r="BZ37" s="208">
        <f>'2. Pengeluaran'!CC186</f>
        <v>0</v>
      </c>
      <c r="CA37" s="208">
        <f>'2. Pengeluaran'!CD186</f>
        <v>0</v>
      </c>
      <c r="CB37" s="208">
        <f>'2. Pengeluaran'!CE186</f>
        <v>0</v>
      </c>
      <c r="CC37" s="208">
        <f>'2. Pengeluaran'!CF186</f>
        <v>0</v>
      </c>
      <c r="CD37" s="208">
        <f>'2. Pengeluaran'!CG186</f>
        <v>0</v>
      </c>
      <c r="CE37" s="208">
        <f>'2. Pengeluaran'!CH186</f>
        <v>0</v>
      </c>
      <c r="CF37" s="208">
        <f>'2. Pengeluaran'!CI186</f>
        <v>0</v>
      </c>
      <c r="CG37" s="208">
        <f>'2. Pengeluaran'!CJ186</f>
        <v>0</v>
      </c>
      <c r="CH37" s="208">
        <f>'2. Pengeluaran'!CK186</f>
        <v>0</v>
      </c>
      <c r="CI37" s="209">
        <f>'2. Pengeluaran'!CL186</f>
        <v>0</v>
      </c>
      <c r="CJ37" s="208">
        <f>'2. Pengeluaran'!CM186</f>
        <v>0</v>
      </c>
      <c r="CK37" s="208">
        <f>'2. Pengeluaran'!CN186</f>
        <v>0</v>
      </c>
      <c r="CL37" s="208">
        <f>'2. Pengeluaran'!CO186</f>
        <v>0</v>
      </c>
      <c r="CM37" s="208">
        <f>'2. Pengeluaran'!CP186</f>
        <v>0</v>
      </c>
      <c r="CN37" s="208">
        <f>'2. Pengeluaran'!CQ186</f>
        <v>0</v>
      </c>
      <c r="CO37" s="208">
        <f>'2. Pengeluaran'!CR186</f>
        <v>0</v>
      </c>
      <c r="CP37" s="208">
        <f>'2. Pengeluaran'!CS186</f>
        <v>0</v>
      </c>
      <c r="CQ37" s="208">
        <f>'2. Pengeluaran'!CT186</f>
        <v>0</v>
      </c>
      <c r="CR37" s="208">
        <f>'2. Pengeluaran'!CU186</f>
        <v>0</v>
      </c>
      <c r="CS37" s="208">
        <f>'2. Pengeluaran'!CV186</f>
        <v>0</v>
      </c>
      <c r="CT37" s="208">
        <f>'2. Pengeluaran'!CW186</f>
        <v>0</v>
      </c>
      <c r="CU37" s="209">
        <f>'2. Pengeluaran'!CX186</f>
        <v>0</v>
      </c>
      <c r="CV37" s="208">
        <f>'2. Pengeluaran'!CY186</f>
        <v>0</v>
      </c>
      <c r="CW37" s="208">
        <f>'2. Pengeluaran'!CZ186</f>
        <v>0</v>
      </c>
      <c r="CX37" s="208">
        <f>'2. Pengeluaran'!DA186</f>
        <v>0</v>
      </c>
      <c r="CY37" s="208">
        <f>'2. Pengeluaran'!DB186</f>
        <v>0</v>
      </c>
      <c r="CZ37" s="208">
        <f>'2. Pengeluaran'!DC186</f>
        <v>0</v>
      </c>
      <c r="DA37" s="208">
        <f>'2. Pengeluaran'!DD186</f>
        <v>0</v>
      </c>
      <c r="DB37" s="208">
        <f>'2. Pengeluaran'!DE186</f>
        <v>0</v>
      </c>
      <c r="DC37" s="208">
        <f>'2. Pengeluaran'!DF186</f>
        <v>0</v>
      </c>
      <c r="DD37" s="208">
        <f>'2. Pengeluaran'!DG186</f>
        <v>0</v>
      </c>
      <c r="DE37" s="208">
        <f>'2. Pengeluaran'!DH186</f>
        <v>0</v>
      </c>
      <c r="DF37" s="208">
        <f>'2. Pengeluaran'!DI186</f>
        <v>0</v>
      </c>
      <c r="DG37" s="209">
        <f>'2. Pengeluaran'!DJ186</f>
        <v>0</v>
      </c>
      <c r="DH37" s="208">
        <f>'2. Pengeluaran'!DK186</f>
        <v>0</v>
      </c>
      <c r="DI37" s="208">
        <f>'2. Pengeluaran'!DL186</f>
        <v>0</v>
      </c>
      <c r="DJ37" s="208">
        <f>'2. Pengeluaran'!DM186</f>
        <v>0</v>
      </c>
      <c r="DK37" s="208">
        <f>'2. Pengeluaran'!DN186</f>
        <v>0</v>
      </c>
      <c r="DL37" s="208">
        <f>'2. Pengeluaran'!DO186</f>
        <v>0</v>
      </c>
      <c r="DM37" s="208">
        <f>'2. Pengeluaran'!DP186</f>
        <v>0</v>
      </c>
      <c r="DN37" s="208">
        <f>'2. Pengeluaran'!DQ186</f>
        <v>0</v>
      </c>
      <c r="DO37" s="208">
        <f>'2. Pengeluaran'!DR186</f>
        <v>0</v>
      </c>
      <c r="DP37" s="208">
        <f>'2. Pengeluaran'!DS186</f>
        <v>0</v>
      </c>
      <c r="DQ37" s="208">
        <f>'2. Pengeluaran'!DT186</f>
        <v>0</v>
      </c>
      <c r="DR37" s="208">
        <f>'2. Pengeluaran'!DU186</f>
        <v>0</v>
      </c>
      <c r="DS37" s="209">
        <f>'2. Pengeluaran'!DV186</f>
        <v>0</v>
      </c>
      <c r="DT37" s="208">
        <f>'2. Pengeluaran'!DW186</f>
        <v>0</v>
      </c>
      <c r="DU37" s="208">
        <f>'2. Pengeluaran'!DX186</f>
        <v>0</v>
      </c>
      <c r="DV37" s="208">
        <f>'2. Pengeluaran'!DY186</f>
        <v>0</v>
      </c>
      <c r="DW37" s="208">
        <f>'2. Pengeluaran'!DZ186</f>
        <v>0</v>
      </c>
      <c r="DX37" s="208">
        <f>'2. Pengeluaran'!EA186</f>
        <v>0</v>
      </c>
      <c r="DY37" s="208">
        <f>'2. Pengeluaran'!EB186</f>
        <v>0</v>
      </c>
      <c r="DZ37" s="208">
        <f>'2. Pengeluaran'!EC186</f>
        <v>0</v>
      </c>
    </row>
    <row r="38" spans="1:130" ht="15.75" customHeight="1" x14ac:dyDescent="0.25">
      <c r="A38" s="234"/>
      <c r="B38" s="235" t="s">
        <v>529</v>
      </c>
      <c r="C38" s="222">
        <f t="shared" ref="C38:DZ38" si="9">SUM(C17:C37)</f>
        <v>3590450000</v>
      </c>
      <c r="D38" s="223">
        <f t="shared" si="9"/>
        <v>36196666.666666672</v>
      </c>
      <c r="E38" s="223">
        <f t="shared" si="9"/>
        <v>26206666.666666668</v>
      </c>
      <c r="F38" s="223">
        <f t="shared" si="9"/>
        <v>5356666.666666667</v>
      </c>
      <c r="G38" s="223">
        <f t="shared" si="9"/>
        <v>35156666.666666664</v>
      </c>
      <c r="H38" s="223">
        <f t="shared" si="9"/>
        <v>107856666.66666667</v>
      </c>
      <c r="I38" s="223">
        <f t="shared" si="9"/>
        <v>166956666.66666669</v>
      </c>
      <c r="J38" s="223">
        <f t="shared" si="9"/>
        <v>118206666.66666667</v>
      </c>
      <c r="K38" s="223">
        <f t="shared" si="9"/>
        <v>183356666.66666669</v>
      </c>
      <c r="L38" s="223">
        <f t="shared" si="9"/>
        <v>110706666.66666666</v>
      </c>
      <c r="M38" s="223">
        <f t="shared" si="9"/>
        <v>165606666.66666669</v>
      </c>
      <c r="N38" s="223">
        <f t="shared" si="9"/>
        <v>229356666.66666666</v>
      </c>
      <c r="O38" s="224">
        <f t="shared" si="9"/>
        <v>419436666.66666669</v>
      </c>
      <c r="P38" s="223">
        <f t="shared" si="9"/>
        <v>252236666.66666666</v>
      </c>
      <c r="Q38" s="223">
        <f t="shared" si="9"/>
        <v>187736666.66666666</v>
      </c>
      <c r="R38" s="223">
        <f t="shared" si="9"/>
        <v>102736666.66666667</v>
      </c>
      <c r="S38" s="223">
        <f t="shared" si="9"/>
        <v>34741666.666666664</v>
      </c>
      <c r="T38" s="223">
        <f t="shared" si="9"/>
        <v>7141666.666666667</v>
      </c>
      <c r="U38" s="223">
        <f t="shared" si="9"/>
        <v>67416666.666666672</v>
      </c>
      <c r="V38" s="223">
        <f t="shared" si="9"/>
        <v>2416666.6666666665</v>
      </c>
      <c r="W38" s="223">
        <f t="shared" si="9"/>
        <v>20416666.666666664</v>
      </c>
      <c r="X38" s="223">
        <f t="shared" si="9"/>
        <v>15729166.666666666</v>
      </c>
      <c r="Y38" s="223">
        <f t="shared" si="9"/>
        <v>25729166.666666668</v>
      </c>
      <c r="Z38" s="223">
        <f t="shared" si="9"/>
        <v>15729166.666666666</v>
      </c>
      <c r="AA38" s="224">
        <f t="shared" si="9"/>
        <v>214019166.66666669</v>
      </c>
      <c r="AB38" s="223">
        <f t="shared" si="9"/>
        <v>0</v>
      </c>
      <c r="AC38" s="223">
        <f t="shared" si="9"/>
        <v>0</v>
      </c>
      <c r="AD38" s="223">
        <f t="shared" si="9"/>
        <v>0</v>
      </c>
      <c r="AE38" s="223">
        <f t="shared" si="9"/>
        <v>0</v>
      </c>
      <c r="AF38" s="223">
        <f t="shared" si="9"/>
        <v>0</v>
      </c>
      <c r="AG38" s="223">
        <f t="shared" si="9"/>
        <v>65000000</v>
      </c>
      <c r="AH38" s="223">
        <f t="shared" si="9"/>
        <v>0</v>
      </c>
      <c r="AI38" s="223">
        <f t="shared" si="9"/>
        <v>0</v>
      </c>
      <c r="AJ38" s="223">
        <f t="shared" si="9"/>
        <v>0</v>
      </c>
      <c r="AK38" s="223">
        <f t="shared" si="9"/>
        <v>0</v>
      </c>
      <c r="AL38" s="223">
        <f t="shared" si="9"/>
        <v>0</v>
      </c>
      <c r="AM38" s="224">
        <f t="shared" si="9"/>
        <v>65000000</v>
      </c>
      <c r="AN38" s="223">
        <f t="shared" si="9"/>
        <v>0</v>
      </c>
      <c r="AO38" s="223">
        <f t="shared" si="9"/>
        <v>0</v>
      </c>
      <c r="AP38" s="223">
        <f t="shared" si="9"/>
        <v>0</v>
      </c>
      <c r="AQ38" s="223">
        <f t="shared" si="9"/>
        <v>0</v>
      </c>
      <c r="AR38" s="223">
        <f t="shared" si="9"/>
        <v>0</v>
      </c>
      <c r="AS38" s="223">
        <f t="shared" si="9"/>
        <v>65000000</v>
      </c>
      <c r="AT38" s="223">
        <f t="shared" si="9"/>
        <v>0</v>
      </c>
      <c r="AU38" s="223">
        <f t="shared" si="9"/>
        <v>0</v>
      </c>
      <c r="AV38" s="223">
        <f t="shared" si="9"/>
        <v>0</v>
      </c>
      <c r="AW38" s="223">
        <f t="shared" si="9"/>
        <v>0</v>
      </c>
      <c r="AX38" s="223">
        <f t="shared" si="9"/>
        <v>0</v>
      </c>
      <c r="AY38" s="224">
        <f t="shared" si="9"/>
        <v>65000000</v>
      </c>
      <c r="AZ38" s="223">
        <f t="shared" si="9"/>
        <v>0</v>
      </c>
      <c r="BA38" s="223">
        <f t="shared" si="9"/>
        <v>0</v>
      </c>
      <c r="BB38" s="223">
        <f t="shared" si="9"/>
        <v>0</v>
      </c>
      <c r="BC38" s="223">
        <f t="shared" si="9"/>
        <v>0</v>
      </c>
      <c r="BD38" s="223">
        <f t="shared" si="9"/>
        <v>0</v>
      </c>
      <c r="BE38" s="223">
        <f t="shared" si="9"/>
        <v>0</v>
      </c>
      <c r="BF38" s="223">
        <f t="shared" si="9"/>
        <v>65000000</v>
      </c>
      <c r="BG38" s="223">
        <f t="shared" si="9"/>
        <v>0</v>
      </c>
      <c r="BH38" s="223">
        <f t="shared" si="9"/>
        <v>0</v>
      </c>
      <c r="BI38" s="223">
        <f t="shared" si="9"/>
        <v>0</v>
      </c>
      <c r="BJ38" s="223">
        <f t="shared" si="9"/>
        <v>0</v>
      </c>
      <c r="BK38" s="224">
        <f t="shared" si="9"/>
        <v>0</v>
      </c>
      <c r="BL38" s="223">
        <f t="shared" si="9"/>
        <v>0</v>
      </c>
      <c r="BM38" s="223">
        <f t="shared" si="9"/>
        <v>65000000</v>
      </c>
      <c r="BN38" s="223">
        <f t="shared" si="9"/>
        <v>0</v>
      </c>
      <c r="BO38" s="223">
        <f t="shared" si="9"/>
        <v>0</v>
      </c>
      <c r="BP38" s="223">
        <f t="shared" si="9"/>
        <v>0</v>
      </c>
      <c r="BQ38" s="223">
        <f t="shared" si="9"/>
        <v>0</v>
      </c>
      <c r="BR38" s="223">
        <f t="shared" si="9"/>
        <v>0</v>
      </c>
      <c r="BS38" s="223">
        <f t="shared" si="9"/>
        <v>0</v>
      </c>
      <c r="BT38" s="223">
        <f t="shared" si="9"/>
        <v>65000000</v>
      </c>
      <c r="BU38" s="223">
        <f t="shared" si="9"/>
        <v>0</v>
      </c>
      <c r="BV38" s="223">
        <f t="shared" si="9"/>
        <v>0</v>
      </c>
      <c r="BW38" s="224">
        <f t="shared" si="9"/>
        <v>0</v>
      </c>
      <c r="BX38" s="223">
        <f t="shared" si="9"/>
        <v>0</v>
      </c>
      <c r="BY38" s="223">
        <f t="shared" si="9"/>
        <v>0</v>
      </c>
      <c r="BZ38" s="223">
        <f t="shared" si="9"/>
        <v>0</v>
      </c>
      <c r="CA38" s="223">
        <f t="shared" si="9"/>
        <v>65000000</v>
      </c>
      <c r="CB38" s="223">
        <f t="shared" si="9"/>
        <v>0</v>
      </c>
      <c r="CC38" s="223">
        <f t="shared" si="9"/>
        <v>0</v>
      </c>
      <c r="CD38" s="223">
        <f t="shared" si="9"/>
        <v>0</v>
      </c>
      <c r="CE38" s="223">
        <f t="shared" si="9"/>
        <v>0</v>
      </c>
      <c r="CF38" s="223">
        <f t="shared" si="9"/>
        <v>0</v>
      </c>
      <c r="CG38" s="223">
        <f t="shared" si="9"/>
        <v>0</v>
      </c>
      <c r="CH38" s="223">
        <f t="shared" si="9"/>
        <v>65000000</v>
      </c>
      <c r="CI38" s="224">
        <f t="shared" si="9"/>
        <v>0</v>
      </c>
      <c r="CJ38" s="223">
        <f t="shared" si="9"/>
        <v>0</v>
      </c>
      <c r="CK38" s="223">
        <f t="shared" si="9"/>
        <v>0</v>
      </c>
      <c r="CL38" s="223">
        <f t="shared" si="9"/>
        <v>0</v>
      </c>
      <c r="CM38" s="223">
        <f t="shared" si="9"/>
        <v>0</v>
      </c>
      <c r="CN38" s="223">
        <f t="shared" si="9"/>
        <v>0</v>
      </c>
      <c r="CO38" s="223">
        <f t="shared" si="9"/>
        <v>65000000</v>
      </c>
      <c r="CP38" s="223">
        <f t="shared" si="9"/>
        <v>0</v>
      </c>
      <c r="CQ38" s="223">
        <f t="shared" si="9"/>
        <v>0</v>
      </c>
      <c r="CR38" s="223">
        <f t="shared" si="9"/>
        <v>0</v>
      </c>
      <c r="CS38" s="223">
        <f t="shared" si="9"/>
        <v>0</v>
      </c>
      <c r="CT38" s="223">
        <f t="shared" si="9"/>
        <v>65000000</v>
      </c>
      <c r="CU38" s="224">
        <f t="shared" si="9"/>
        <v>0</v>
      </c>
      <c r="CV38" s="223">
        <f t="shared" si="9"/>
        <v>0</v>
      </c>
      <c r="CW38" s="223">
        <f t="shared" si="9"/>
        <v>0</v>
      </c>
      <c r="CX38" s="223">
        <f t="shared" si="9"/>
        <v>0</v>
      </c>
      <c r="CY38" s="223">
        <f t="shared" si="9"/>
        <v>0</v>
      </c>
      <c r="CZ38" s="223">
        <f t="shared" si="9"/>
        <v>0</v>
      </c>
      <c r="DA38" s="223">
        <f t="shared" si="9"/>
        <v>65000000</v>
      </c>
      <c r="DB38" s="223">
        <f t="shared" si="9"/>
        <v>0</v>
      </c>
      <c r="DC38" s="223">
        <f t="shared" si="9"/>
        <v>0</v>
      </c>
      <c r="DD38" s="223">
        <f t="shared" si="9"/>
        <v>0</v>
      </c>
      <c r="DE38" s="223">
        <f t="shared" si="9"/>
        <v>0</v>
      </c>
      <c r="DF38" s="223">
        <f t="shared" si="9"/>
        <v>65000000</v>
      </c>
      <c r="DG38" s="224">
        <f t="shared" si="9"/>
        <v>0</v>
      </c>
      <c r="DH38" s="223">
        <f t="shared" si="9"/>
        <v>0</v>
      </c>
      <c r="DI38" s="223">
        <f t="shared" si="9"/>
        <v>0</v>
      </c>
      <c r="DJ38" s="223">
        <f t="shared" si="9"/>
        <v>0</v>
      </c>
      <c r="DK38" s="223">
        <f t="shared" si="9"/>
        <v>0</v>
      </c>
      <c r="DL38" s="223">
        <f t="shared" si="9"/>
        <v>0</v>
      </c>
      <c r="DM38" s="223">
        <f t="shared" si="9"/>
        <v>65000000</v>
      </c>
      <c r="DN38" s="223">
        <f t="shared" si="9"/>
        <v>0</v>
      </c>
      <c r="DO38" s="223">
        <f t="shared" si="9"/>
        <v>0</v>
      </c>
      <c r="DP38" s="223">
        <f t="shared" si="9"/>
        <v>0</v>
      </c>
      <c r="DQ38" s="223">
        <f t="shared" si="9"/>
        <v>0</v>
      </c>
      <c r="DR38" s="223">
        <f t="shared" si="9"/>
        <v>65000000</v>
      </c>
      <c r="DS38" s="224">
        <f t="shared" si="9"/>
        <v>0</v>
      </c>
      <c r="DT38" s="223">
        <f t="shared" si="9"/>
        <v>0</v>
      </c>
      <c r="DU38" s="223">
        <f t="shared" si="9"/>
        <v>0</v>
      </c>
      <c r="DV38" s="223">
        <f t="shared" si="9"/>
        <v>0</v>
      </c>
      <c r="DW38" s="223">
        <f t="shared" si="9"/>
        <v>0</v>
      </c>
      <c r="DX38" s="223">
        <f t="shared" si="9"/>
        <v>0</v>
      </c>
      <c r="DY38" s="223">
        <f t="shared" si="9"/>
        <v>65000000</v>
      </c>
      <c r="DZ38" s="223">
        <f t="shared" si="9"/>
        <v>0</v>
      </c>
    </row>
    <row r="39" spans="1:130" ht="15.75" customHeight="1" x14ac:dyDescent="0.25">
      <c r="A39" s="179"/>
      <c r="B39" s="176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236"/>
      <c r="P39" s="177"/>
      <c r="Q39" s="237"/>
      <c r="R39" s="238"/>
      <c r="S39" s="239"/>
      <c r="T39" s="176"/>
      <c r="U39" s="176"/>
      <c r="V39" s="176"/>
      <c r="W39" s="181"/>
      <c r="X39" s="181"/>
      <c r="Y39" s="176"/>
      <c r="Z39" s="181"/>
      <c r="AA39" s="240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0"/>
      <c r="AN39" s="241"/>
      <c r="AO39" s="241"/>
      <c r="AP39" s="241"/>
      <c r="AQ39" s="241"/>
      <c r="AR39" s="241"/>
      <c r="AS39" s="241"/>
      <c r="AT39" s="241"/>
      <c r="AU39" s="241"/>
      <c r="AV39" s="241"/>
      <c r="AW39" s="241"/>
      <c r="AX39" s="241"/>
      <c r="AY39" s="240"/>
      <c r="AZ39" s="241"/>
      <c r="BA39" s="241"/>
      <c r="BB39" s="241"/>
      <c r="BC39" s="241"/>
      <c r="BD39" s="241"/>
      <c r="BE39" s="241"/>
      <c r="BF39" s="241"/>
      <c r="BG39" s="241"/>
      <c r="BH39" s="241"/>
      <c r="BI39" s="241"/>
      <c r="BJ39" s="241"/>
      <c r="BK39" s="240"/>
      <c r="BL39" s="241"/>
      <c r="BM39" s="241"/>
      <c r="BN39" s="241"/>
      <c r="BO39" s="241"/>
      <c r="BP39" s="241"/>
      <c r="BQ39" s="241"/>
      <c r="BR39" s="241"/>
      <c r="BS39" s="241"/>
      <c r="BT39" s="241"/>
      <c r="BU39" s="241"/>
      <c r="BV39" s="241"/>
      <c r="BW39" s="240"/>
      <c r="BX39" s="241"/>
      <c r="BY39" s="241"/>
      <c r="BZ39" s="241"/>
      <c r="CA39" s="241"/>
      <c r="CB39" s="241"/>
      <c r="CC39" s="241"/>
      <c r="CD39" s="241"/>
      <c r="CE39" s="241"/>
      <c r="CF39" s="241"/>
      <c r="CG39" s="241"/>
      <c r="CH39" s="241"/>
      <c r="CI39" s="240"/>
      <c r="CJ39" s="241"/>
      <c r="CK39" s="241"/>
      <c r="CL39" s="241"/>
      <c r="CM39" s="241"/>
      <c r="CN39" s="241"/>
      <c r="CO39" s="241"/>
      <c r="CP39" s="241"/>
      <c r="CQ39" s="241"/>
      <c r="CR39" s="241"/>
      <c r="CS39" s="241"/>
      <c r="CT39" s="241"/>
      <c r="CU39" s="240"/>
      <c r="CV39" s="241"/>
      <c r="CW39" s="241"/>
      <c r="CX39" s="241"/>
      <c r="CY39" s="241"/>
      <c r="CZ39" s="241"/>
      <c r="DA39" s="241"/>
      <c r="DB39" s="241"/>
      <c r="DC39" s="241"/>
      <c r="DD39" s="241"/>
      <c r="DE39" s="241"/>
      <c r="DF39" s="241"/>
      <c r="DG39" s="240"/>
      <c r="DH39" s="241"/>
      <c r="DI39" s="241"/>
      <c r="DJ39" s="241"/>
      <c r="DK39" s="241"/>
      <c r="DL39" s="241"/>
      <c r="DM39" s="241"/>
      <c r="DN39" s="241"/>
      <c r="DO39" s="241"/>
      <c r="DP39" s="241"/>
      <c r="DQ39" s="241"/>
      <c r="DR39" s="241"/>
      <c r="DS39" s="240"/>
      <c r="DT39" s="241"/>
      <c r="DU39" s="241"/>
      <c r="DV39" s="241"/>
      <c r="DW39" s="241"/>
      <c r="DX39" s="241"/>
      <c r="DY39" s="241"/>
      <c r="DZ39" s="241"/>
    </row>
    <row r="40" spans="1:130" ht="15.75" customHeight="1" x14ac:dyDescent="0.25">
      <c r="A40" s="242" t="s">
        <v>7</v>
      </c>
      <c r="B40" s="243" t="s">
        <v>530</v>
      </c>
      <c r="C40" s="244">
        <f t="shared" ref="C40:DZ40" si="10">C14-C38</f>
        <v>3627150000.000001</v>
      </c>
      <c r="D40" s="245">
        <f t="shared" si="10"/>
        <v>687903333.33333337</v>
      </c>
      <c r="E40" s="246">
        <f t="shared" si="10"/>
        <v>895696666.66666675</v>
      </c>
      <c r="F40" s="246">
        <f t="shared" si="10"/>
        <v>1124340000</v>
      </c>
      <c r="G40" s="246">
        <f t="shared" si="10"/>
        <v>1323183333.3333333</v>
      </c>
      <c r="H40" s="246">
        <f t="shared" si="10"/>
        <v>1449326666.6666665</v>
      </c>
      <c r="I40" s="246">
        <f t="shared" si="10"/>
        <v>1516369999.9999998</v>
      </c>
      <c r="J40" s="246">
        <f t="shared" si="10"/>
        <v>1496647361.1111107</v>
      </c>
      <c r="K40" s="246">
        <f t="shared" si="10"/>
        <v>1411774722.2222216</v>
      </c>
      <c r="L40" s="246">
        <f t="shared" si="10"/>
        <v>1399552083.3333325</v>
      </c>
      <c r="M40" s="246">
        <f t="shared" si="10"/>
        <v>1332429444.4444435</v>
      </c>
      <c r="N40" s="246">
        <f t="shared" si="10"/>
        <v>1201556805.5555544</v>
      </c>
      <c r="O40" s="247">
        <f t="shared" si="10"/>
        <v>880604166.66666532</v>
      </c>
      <c r="P40" s="246">
        <f t="shared" si="10"/>
        <v>726851527.77777648</v>
      </c>
      <c r="Q40" s="246">
        <f t="shared" si="10"/>
        <v>637598888.88888764</v>
      </c>
      <c r="R40" s="246">
        <f t="shared" si="10"/>
        <v>633346249.99999881</v>
      </c>
      <c r="S40" s="246">
        <f t="shared" si="10"/>
        <v>697088611.11110997</v>
      </c>
      <c r="T40" s="246">
        <f t="shared" si="10"/>
        <v>788430972.22222114</v>
      </c>
      <c r="U40" s="246">
        <f t="shared" si="10"/>
        <v>819498333.3333323</v>
      </c>
      <c r="V40" s="246">
        <f t="shared" si="10"/>
        <v>890540694.44444346</v>
      </c>
      <c r="W40" s="246">
        <f t="shared" si="10"/>
        <v>943583055.55555463</v>
      </c>
      <c r="X40" s="246">
        <f t="shared" si="10"/>
        <v>1001312916.6666658</v>
      </c>
      <c r="Y40" s="246">
        <f t="shared" si="10"/>
        <v>1049042777.7777768</v>
      </c>
      <c r="Z40" s="246">
        <f t="shared" si="10"/>
        <v>1106772638.8888879</v>
      </c>
      <c r="AA40" s="247">
        <f t="shared" si="10"/>
        <v>966212499.99999881</v>
      </c>
      <c r="AB40" s="246">
        <f t="shared" si="10"/>
        <v>1039671527.7777766</v>
      </c>
      <c r="AC40" s="246">
        <f t="shared" si="10"/>
        <v>1113130555.5555544</v>
      </c>
      <c r="AD40" s="246">
        <f t="shared" si="10"/>
        <v>1186589583.3333321</v>
      </c>
      <c r="AE40" s="246">
        <f t="shared" si="10"/>
        <v>1260048611.1111097</v>
      </c>
      <c r="AF40" s="246">
        <f t="shared" si="10"/>
        <v>1333507638.8888874</v>
      </c>
      <c r="AG40" s="246">
        <f t="shared" si="10"/>
        <v>1341966666.6666651</v>
      </c>
      <c r="AH40" s="246">
        <f t="shared" si="10"/>
        <v>1401775694.4444427</v>
      </c>
      <c r="AI40" s="246">
        <f t="shared" si="10"/>
        <v>1461584722.2222204</v>
      </c>
      <c r="AJ40" s="246">
        <f t="shared" si="10"/>
        <v>1521393749.9999981</v>
      </c>
      <c r="AK40" s="246">
        <f t="shared" si="10"/>
        <v>1581202777.7777758</v>
      </c>
      <c r="AL40" s="246">
        <f t="shared" si="10"/>
        <v>1641011805.5555534</v>
      </c>
      <c r="AM40" s="247">
        <f t="shared" si="10"/>
        <v>1635820833.3333311</v>
      </c>
      <c r="AN40" s="246">
        <f t="shared" si="10"/>
        <v>1695629861.1111088</v>
      </c>
      <c r="AO40" s="246">
        <f t="shared" si="10"/>
        <v>1755438888.8888865</v>
      </c>
      <c r="AP40" s="246">
        <f t="shared" si="10"/>
        <v>1815247916.6666641</v>
      </c>
      <c r="AQ40" s="246">
        <f t="shared" si="10"/>
        <v>1875056944.4444418</v>
      </c>
      <c r="AR40" s="246">
        <f t="shared" si="10"/>
        <v>1934865972.2222195</v>
      </c>
      <c r="AS40" s="246">
        <f t="shared" si="10"/>
        <v>1929674999.9999971</v>
      </c>
      <c r="AT40" s="246">
        <f t="shared" si="10"/>
        <v>1979625694.4444416</v>
      </c>
      <c r="AU40" s="246">
        <f t="shared" si="10"/>
        <v>2029576388.888886</v>
      </c>
      <c r="AV40" s="246">
        <f t="shared" si="10"/>
        <v>2079527083.3333304</v>
      </c>
      <c r="AW40" s="246">
        <f t="shared" si="10"/>
        <v>2129477777.7777748</v>
      </c>
      <c r="AX40" s="246">
        <f t="shared" si="10"/>
        <v>2179428472.2222195</v>
      </c>
      <c r="AY40" s="248">
        <f t="shared" si="10"/>
        <v>2164379166.6666641</v>
      </c>
      <c r="AZ40" s="249">
        <f t="shared" si="10"/>
        <v>2214329861.1111088</v>
      </c>
      <c r="BA40" s="249">
        <f t="shared" si="10"/>
        <v>2264280555.5555534</v>
      </c>
      <c r="BB40" s="249">
        <f t="shared" si="10"/>
        <v>2314231249.9999981</v>
      </c>
      <c r="BC40" s="249">
        <f t="shared" si="10"/>
        <v>2364181944.4444427</v>
      </c>
      <c r="BD40" s="249">
        <f t="shared" si="10"/>
        <v>2414132638.8888874</v>
      </c>
      <c r="BE40" s="249">
        <f t="shared" si="10"/>
        <v>2464083333.3333321</v>
      </c>
      <c r="BF40" s="249">
        <f t="shared" si="10"/>
        <v>2441071527.7777767</v>
      </c>
      <c r="BG40" s="249">
        <f t="shared" si="10"/>
        <v>2483059722.2222214</v>
      </c>
      <c r="BH40" s="249">
        <f t="shared" si="10"/>
        <v>2525047916.666666</v>
      </c>
      <c r="BI40" s="249">
        <f t="shared" si="10"/>
        <v>2567036111.1111107</v>
      </c>
      <c r="BJ40" s="249">
        <f t="shared" si="10"/>
        <v>2609024305.5555553</v>
      </c>
      <c r="BK40" s="248">
        <f t="shared" si="10"/>
        <v>2651012500</v>
      </c>
      <c r="BL40" s="249">
        <f t="shared" si="10"/>
        <v>2693000694.4444447</v>
      </c>
      <c r="BM40" s="249">
        <f t="shared" si="10"/>
        <v>2669988888.8888893</v>
      </c>
      <c r="BN40" s="249">
        <f t="shared" si="10"/>
        <v>2711977083.333334</v>
      </c>
      <c r="BO40" s="249">
        <f t="shared" si="10"/>
        <v>2753965277.7777786</v>
      </c>
      <c r="BP40" s="249">
        <f t="shared" si="10"/>
        <v>2795953472.2222233</v>
      </c>
      <c r="BQ40" s="249">
        <f t="shared" si="10"/>
        <v>2837941666.6666679</v>
      </c>
      <c r="BR40" s="249">
        <f t="shared" si="10"/>
        <v>2873104861.1111126</v>
      </c>
      <c r="BS40" s="249">
        <f t="shared" si="10"/>
        <v>2908268055.5555573</v>
      </c>
      <c r="BT40" s="249">
        <f t="shared" si="10"/>
        <v>2878431250.0000019</v>
      </c>
      <c r="BU40" s="249">
        <f t="shared" si="10"/>
        <v>2913594444.4444466</v>
      </c>
      <c r="BV40" s="249">
        <f t="shared" si="10"/>
        <v>2948757638.8888912</v>
      </c>
      <c r="BW40" s="248">
        <f t="shared" si="10"/>
        <v>2983920833.3333359</v>
      </c>
      <c r="BX40" s="249">
        <f t="shared" si="10"/>
        <v>3019084027.7777805</v>
      </c>
      <c r="BY40" s="249">
        <f t="shared" si="10"/>
        <v>3054247222.2222252</v>
      </c>
      <c r="BZ40" s="249">
        <f t="shared" si="10"/>
        <v>3089410416.6666698</v>
      </c>
      <c r="CA40" s="249">
        <f t="shared" si="10"/>
        <v>3059573611.1111145</v>
      </c>
      <c r="CB40" s="249">
        <f t="shared" si="10"/>
        <v>3094736805.5555592</v>
      </c>
      <c r="CC40" s="249">
        <f t="shared" si="10"/>
        <v>3129900000.0000038</v>
      </c>
      <c r="CD40" s="249">
        <f t="shared" si="10"/>
        <v>3158996527.7777815</v>
      </c>
      <c r="CE40" s="249">
        <f t="shared" si="10"/>
        <v>3188093055.5555592</v>
      </c>
      <c r="CF40" s="249">
        <f t="shared" si="10"/>
        <v>3217189583.3333368</v>
      </c>
      <c r="CG40" s="249">
        <f t="shared" si="10"/>
        <v>3246286111.1111145</v>
      </c>
      <c r="CH40" s="249">
        <f t="shared" si="10"/>
        <v>3210382638.8888922</v>
      </c>
      <c r="CI40" s="248">
        <f t="shared" si="10"/>
        <v>3239479166.6666698</v>
      </c>
      <c r="CJ40" s="249">
        <f t="shared" si="10"/>
        <v>3268575694.4444475</v>
      </c>
      <c r="CK40" s="249">
        <f t="shared" si="10"/>
        <v>3297672222.2222252</v>
      </c>
      <c r="CL40" s="249">
        <f t="shared" si="10"/>
        <v>3326768750.0000029</v>
      </c>
      <c r="CM40" s="249">
        <f t="shared" si="10"/>
        <v>3355865277.7777805</v>
      </c>
      <c r="CN40" s="249">
        <f t="shared" si="10"/>
        <v>3384961805.5555582</v>
      </c>
      <c r="CO40" s="249">
        <f t="shared" si="10"/>
        <v>3349058333.3333359</v>
      </c>
      <c r="CP40" s="249">
        <f t="shared" si="10"/>
        <v>3372629861.1111135</v>
      </c>
      <c r="CQ40" s="249">
        <f t="shared" si="10"/>
        <v>3396201388.8888912</v>
      </c>
      <c r="CR40" s="249">
        <f t="shared" si="10"/>
        <v>3419772916.6666689</v>
      </c>
      <c r="CS40" s="249">
        <f t="shared" si="10"/>
        <v>3443344444.4444466</v>
      </c>
      <c r="CT40" s="249">
        <f t="shared" si="10"/>
        <v>3401915972.2222242</v>
      </c>
      <c r="CU40" s="248">
        <f t="shared" si="10"/>
        <v>3425487500.0000019</v>
      </c>
      <c r="CV40" s="249">
        <f t="shared" si="10"/>
        <v>3449059027.7777796</v>
      </c>
      <c r="CW40" s="249">
        <f t="shared" si="10"/>
        <v>3472630555.5555573</v>
      </c>
      <c r="CX40" s="249">
        <f t="shared" si="10"/>
        <v>3496202083.3333349</v>
      </c>
      <c r="CY40" s="249">
        <f t="shared" si="10"/>
        <v>3519773611.1111126</v>
      </c>
      <c r="CZ40" s="249">
        <f t="shared" si="10"/>
        <v>3543345138.8888903</v>
      </c>
      <c r="DA40" s="249">
        <f t="shared" si="10"/>
        <v>3501916666.6666679</v>
      </c>
      <c r="DB40" s="249">
        <f t="shared" si="10"/>
        <v>3520369444.4444456</v>
      </c>
      <c r="DC40" s="249">
        <f t="shared" si="10"/>
        <v>3538822222.2222233</v>
      </c>
      <c r="DD40" s="249">
        <f t="shared" si="10"/>
        <v>3557275000.000001</v>
      </c>
      <c r="DE40" s="249">
        <f t="shared" si="10"/>
        <v>3575727777.7777786</v>
      </c>
      <c r="DF40" s="249">
        <f t="shared" si="10"/>
        <v>3529180555.5555563</v>
      </c>
      <c r="DG40" s="248">
        <f t="shared" si="10"/>
        <v>3547633333.333334</v>
      </c>
      <c r="DH40" s="249">
        <f t="shared" si="10"/>
        <v>3566086111.1111116</v>
      </c>
      <c r="DI40" s="249">
        <f t="shared" si="10"/>
        <v>3584538888.8888893</v>
      </c>
      <c r="DJ40" s="249">
        <f t="shared" si="10"/>
        <v>3602991666.666667</v>
      </c>
      <c r="DK40" s="249">
        <f t="shared" si="10"/>
        <v>3621444444.4444447</v>
      </c>
      <c r="DL40" s="249">
        <f t="shared" si="10"/>
        <v>3639897222.2222223</v>
      </c>
      <c r="DM40" s="249">
        <f t="shared" si="10"/>
        <v>3593350000</v>
      </c>
      <c r="DN40" s="249">
        <f t="shared" si="10"/>
        <v>3607000000</v>
      </c>
      <c r="DO40" s="249">
        <f t="shared" si="10"/>
        <v>3620650000</v>
      </c>
      <c r="DP40" s="249">
        <f t="shared" si="10"/>
        <v>3634300000</v>
      </c>
      <c r="DQ40" s="249">
        <f t="shared" si="10"/>
        <v>3647950000</v>
      </c>
      <c r="DR40" s="249">
        <f t="shared" si="10"/>
        <v>3596600000</v>
      </c>
      <c r="DS40" s="248">
        <f t="shared" si="10"/>
        <v>3610250000</v>
      </c>
      <c r="DT40" s="249">
        <f t="shared" si="10"/>
        <v>3623900000</v>
      </c>
      <c r="DU40" s="249">
        <f t="shared" si="10"/>
        <v>3637550000</v>
      </c>
      <c r="DV40" s="249">
        <f t="shared" si="10"/>
        <v>3651200000</v>
      </c>
      <c r="DW40" s="249">
        <f t="shared" si="10"/>
        <v>3664850000</v>
      </c>
      <c r="DX40" s="249">
        <f t="shared" si="10"/>
        <v>3678500000</v>
      </c>
      <c r="DY40" s="249">
        <f t="shared" si="10"/>
        <v>3627150000</v>
      </c>
      <c r="DZ40" s="249">
        <f t="shared" si="10"/>
        <v>3627150000</v>
      </c>
    </row>
    <row r="41" spans="1:130" ht="15.75" customHeight="1" x14ac:dyDescent="0.25">
      <c r="A41" s="179"/>
      <c r="B41" s="250" t="s">
        <v>531</v>
      </c>
      <c r="C41" s="251">
        <f>C40</f>
        <v>3627150000.000001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6"/>
      <c r="U41" s="176"/>
      <c r="V41" s="176"/>
      <c r="W41" s="181"/>
      <c r="X41" s="181"/>
      <c r="Y41" s="176"/>
      <c r="Z41" s="181"/>
      <c r="AA41" s="176"/>
      <c r="CU41" s="252"/>
    </row>
    <row r="42" spans="1:130" ht="15.75" customHeight="1" x14ac:dyDescent="0.25">
      <c r="A42" s="253"/>
      <c r="B42" s="254" t="s">
        <v>532</v>
      </c>
      <c r="C42" s="255">
        <v>120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>
        <v>1329250000</v>
      </c>
      <c r="Q42" s="177"/>
      <c r="R42" s="177"/>
      <c r="S42" s="177"/>
      <c r="T42" s="176"/>
      <c r="U42" s="176"/>
      <c r="V42" s="176"/>
      <c r="W42" s="181"/>
      <c r="X42" s="181"/>
      <c r="Y42" s="176"/>
      <c r="Z42" s="181"/>
      <c r="AA42" s="176"/>
      <c r="AC42" s="3"/>
    </row>
    <row r="43" spans="1:130" ht="15.75" customHeight="1" x14ac:dyDescent="0.25">
      <c r="A43" s="253"/>
      <c r="B43" s="257" t="s">
        <v>534</v>
      </c>
      <c r="C43" s="258">
        <f>C41/C42</f>
        <v>30226250.000000007</v>
      </c>
      <c r="D43" s="177"/>
      <c r="E43" s="177"/>
      <c r="F43" s="177"/>
      <c r="G43" s="177"/>
      <c r="H43" s="177"/>
      <c r="I43" s="256"/>
      <c r="J43" s="256"/>
      <c r="K43" s="256"/>
      <c r="L43" s="256"/>
      <c r="M43" s="256"/>
      <c r="N43" s="256"/>
      <c r="O43" s="177"/>
      <c r="P43" s="177"/>
      <c r="Q43" s="177"/>
      <c r="R43" s="177"/>
      <c r="S43" s="177"/>
      <c r="T43" s="176"/>
      <c r="U43" s="176"/>
      <c r="V43" s="176"/>
      <c r="W43" s="181"/>
      <c r="X43" s="181"/>
      <c r="Y43" s="176"/>
      <c r="Z43" s="181"/>
      <c r="AA43" s="176"/>
    </row>
    <row r="44" spans="1:130" ht="15.75" customHeight="1" x14ac:dyDescent="0.25">
      <c r="A44" s="2"/>
      <c r="B44" s="2"/>
      <c r="C44" s="2"/>
      <c r="D44" s="2"/>
      <c r="E44" s="2"/>
      <c r="F44" s="2"/>
      <c r="G44" s="1"/>
      <c r="H44" s="2"/>
      <c r="I44" s="2"/>
      <c r="J44" s="2"/>
      <c r="K44" s="17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13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13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13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13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/>
    <row r="54" spans="1:27" ht="15.75" customHeight="1" x14ac:dyDescent="0.25"/>
    <row r="55" spans="1:27" ht="15.75" customHeight="1" x14ac:dyDescent="0.25"/>
    <row r="56" spans="1:27" ht="15.75" customHeight="1" x14ac:dyDescent="0.25"/>
    <row r="57" spans="1:27" ht="15.75" customHeight="1" x14ac:dyDescent="0.25"/>
    <row r="58" spans="1:27" ht="15.75" customHeight="1" x14ac:dyDescent="0.25"/>
    <row r="59" spans="1:27" ht="15.75" customHeight="1" x14ac:dyDescent="0.25"/>
    <row r="60" spans="1:27" ht="15.75" customHeight="1" x14ac:dyDescent="0.25"/>
    <row r="61" spans="1:27" ht="15.75" customHeight="1" x14ac:dyDescent="0.25"/>
    <row r="62" spans="1:27" ht="15.75" customHeight="1" x14ac:dyDescent="0.25"/>
    <row r="63" spans="1:27" ht="15.75" customHeight="1" x14ac:dyDescent="0.25"/>
    <row r="64" spans="1:2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13">
    <mergeCell ref="DH5:DS5"/>
    <mergeCell ref="AZ4:BK5"/>
    <mergeCell ref="A5:A6"/>
    <mergeCell ref="B5:B6"/>
    <mergeCell ref="C5:C6"/>
    <mergeCell ref="D5:O5"/>
    <mergeCell ref="P5:AA5"/>
    <mergeCell ref="AB5:AM5"/>
    <mergeCell ref="AN5:AY5"/>
    <mergeCell ref="BL5:BW5"/>
    <mergeCell ref="BX5:CI5"/>
    <mergeCell ref="CJ5:CU5"/>
    <mergeCell ref="CV5:DG5"/>
  </mergeCells>
  <conditionalFormatting sqref="D40:DZ40">
    <cfRule type="cellIs" dxfId="0" priority="1" operator="lessThan">
      <formula>0</formula>
    </cfRule>
  </conditionalFormatting>
  <pageMargins left="0.7" right="0.7" top="0.75" bottom="0.75" header="0" footer="0"/>
  <pageSetup paperSize="9" fitToWidth="0" orientation="landscape"/>
  <headerFooter>
    <oddFooter>&amp;RFQ-1/ PSBM/0065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Penerimaan</vt:lpstr>
      <vt:lpstr>2. Pengeluaran</vt:lpstr>
      <vt:lpstr>3. Proyeksi Cashflow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Rosyid Aziz</dc:creator>
  <cp:lastModifiedBy>ASUS</cp:lastModifiedBy>
  <dcterms:created xsi:type="dcterms:W3CDTF">2014-12-02T17:41:11Z</dcterms:created>
  <dcterms:modified xsi:type="dcterms:W3CDTF">2023-04-04T02:43:37Z</dcterms:modified>
</cp:coreProperties>
</file>