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90" windowWidth="10845" windowHeight="8175" tabRatio="869" activeTab="1"/>
  </bookViews>
  <sheets>
    <sheet name="REKAP" sheetId="16" r:id="rId1"/>
    <sheet name="RAB Type" sheetId="17" r:id="rId2"/>
    <sheet name="BACKUP PERHITUNGAN" sheetId="18" r:id="rId3"/>
    <sheet name="HSPK 2014" sheetId="23" r:id="rId4"/>
    <sheet name="BAHAN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</externalReferences>
  <definedNames>
    <definedName name="\" localSheetId="2">[1]metode!#REF!</definedName>
    <definedName name="\">[1]metode!#REF!</definedName>
    <definedName name="\0">[2]Menu!$B$34</definedName>
    <definedName name="\A" localSheetId="4">[3]A!#REF!</definedName>
    <definedName name="\a">#REF!</definedName>
    <definedName name="\B" localSheetId="4">[3]A!#REF!</definedName>
    <definedName name="\D" localSheetId="4">[3]A!#REF!</definedName>
    <definedName name="\E" localSheetId="4">[3]A!#REF!</definedName>
    <definedName name="\G" localSheetId="4">[3]A!#REF!</definedName>
    <definedName name="\H4">'[2]HARGA DASAR'!$A$2:$K$47</definedName>
    <definedName name="\L" localSheetId="4">[3]A!#REF!</definedName>
    <definedName name="\M" localSheetId="4">[3]A!#REF!</definedName>
    <definedName name="\P" localSheetId="4">[3]A!#REF!</definedName>
    <definedName name="\R" localSheetId="4">[3]A!#REF!</definedName>
    <definedName name="\T" localSheetId="4">[3]A!#REF!</definedName>
    <definedName name="\U" localSheetId="4">[3]A!#REF!</definedName>
    <definedName name="\V" localSheetId="4">[3]A!#REF!</definedName>
    <definedName name="\X" localSheetId="4">[3]A!#REF!</definedName>
    <definedName name="\Z" localSheetId="4">[3]A!#REF!</definedName>
    <definedName name="___" localSheetId="2">[4]ANALIS!#REF!</definedName>
    <definedName name="___">[4]ANALIS!#REF!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'[5]An. Alat'!#REF!</definedName>
    <definedName name="___________________________________MDE22">'[5]An.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'[5]An. Alat'!#REF!</definedName>
    <definedName name="__________________________________EEE01">'[5]An. Alat'!#REF!</definedName>
    <definedName name="__________________________________EEE02" localSheetId="2">'[5]An. Alat'!#REF!</definedName>
    <definedName name="__________________________________EEE02">'[5]An. Alat'!#REF!</definedName>
    <definedName name="__________________________________EEE03" localSheetId="2">'[5]An. Alat'!#REF!</definedName>
    <definedName name="__________________________________EEE03">'[5]An. Alat'!#REF!</definedName>
    <definedName name="__________________________________EEE04" localSheetId="2">'[5]An. Alat'!#REF!</definedName>
    <definedName name="__________________________________EEE04">'[5]An. Alat'!#REF!</definedName>
    <definedName name="__________________________________EEE05" localSheetId="2">'[5]An. Alat'!#REF!</definedName>
    <definedName name="__________________________________EEE05">'[5]An. Alat'!#REF!</definedName>
    <definedName name="__________________________________EEE06" localSheetId="2">'[5]An. Alat'!#REF!</definedName>
    <definedName name="__________________________________EEE06">'[5]An. Alat'!#REF!</definedName>
    <definedName name="__________________________________EEE07" localSheetId="2">'[5]An. Alat'!#REF!</definedName>
    <definedName name="__________________________________EEE07">'[5]An. Alat'!#REF!</definedName>
    <definedName name="__________________________________EEE08" localSheetId="2">'[5]An. Alat'!#REF!</definedName>
    <definedName name="__________________________________EEE08">'[5]An. Alat'!#REF!</definedName>
    <definedName name="__________________________________EEE09" localSheetId="2">'[5]An. Alat'!#REF!</definedName>
    <definedName name="__________________________________EEE09">'[5]An. Alat'!#REF!</definedName>
    <definedName name="__________________________________EEE10" localSheetId="2">'[5]An. Alat'!#REF!</definedName>
    <definedName name="__________________________________EEE10">'[5]An. Alat'!#REF!</definedName>
    <definedName name="__________________________________EEE11" localSheetId="2">'[5]An. Alat'!#REF!</definedName>
    <definedName name="__________________________________EEE11">'[5]An. Alat'!#REF!</definedName>
    <definedName name="__________________________________EEE12" localSheetId="2">'[5]An. Alat'!#REF!</definedName>
    <definedName name="__________________________________EEE12">'[5]An. Alat'!#REF!</definedName>
    <definedName name="__________________________________EEE13" localSheetId="2">'[5]An. Alat'!#REF!</definedName>
    <definedName name="__________________________________EEE13">'[5]An. Alat'!#REF!</definedName>
    <definedName name="__________________________________EEE14" localSheetId="2">'[5]An. Alat'!#REF!</definedName>
    <definedName name="__________________________________EEE14">'[5]An. Alat'!#REF!</definedName>
    <definedName name="__________________________________EEE15" localSheetId="2">'[5]An. Alat'!#REF!</definedName>
    <definedName name="__________________________________EEE15">'[5]An. Alat'!#REF!</definedName>
    <definedName name="__________________________________EEE16" localSheetId="2">'[5]An. Alat'!#REF!</definedName>
    <definedName name="__________________________________EEE16">'[5]An. Alat'!#REF!</definedName>
    <definedName name="__________________________________EEE17" localSheetId="2">'[5]An. Alat'!#REF!</definedName>
    <definedName name="__________________________________EEE17">'[5]An. Alat'!#REF!</definedName>
    <definedName name="__________________________________EEE18" localSheetId="2">'[5]An. Alat'!#REF!</definedName>
    <definedName name="__________________________________EEE18">'[5]An. Alat'!#REF!</definedName>
    <definedName name="__________________________________EEE19" localSheetId="2">'[5]An. Alat'!#REF!</definedName>
    <definedName name="__________________________________EEE19">'[5]An. Alat'!#REF!</definedName>
    <definedName name="__________________________________EEE21" localSheetId="2">'[5]An. Alat'!#REF!</definedName>
    <definedName name="__________________________________EEE21">'[5]An. Alat'!#REF!</definedName>
    <definedName name="__________________________________EEE22" localSheetId="2">'[5]An. Alat'!#REF!</definedName>
    <definedName name="__________________________________EEE22">'[5]An. Alat'!#REF!</definedName>
    <definedName name="__________________________________EEE23" localSheetId="2">'[5]An. Alat'!#REF!</definedName>
    <definedName name="__________________________________EEE23">'[5]An. Alat'!#REF!</definedName>
    <definedName name="__________________________________EEE24" localSheetId="2">'[5]An. Alat'!#REF!</definedName>
    <definedName name="__________________________________EEE24">'[5]An. Alat'!#REF!</definedName>
    <definedName name="__________________________________EEE25" localSheetId="2">'[5]An. Alat'!#REF!</definedName>
    <definedName name="__________________________________EEE25">'[5]An. Alat'!#REF!</definedName>
    <definedName name="__________________________________EEE26" localSheetId="2">'[5]An. Alat'!#REF!</definedName>
    <definedName name="__________________________________EEE26">'[5]An. Alat'!#REF!</definedName>
    <definedName name="__________________________________EEE27" localSheetId="2">'[5]An. Alat'!#REF!</definedName>
    <definedName name="__________________________________EEE27">'[5]An. Alat'!#REF!</definedName>
    <definedName name="__________________________________EEE28" localSheetId="2">'[5]An. Alat'!#REF!</definedName>
    <definedName name="__________________________________EEE28">'[5]An. Alat'!#REF!</definedName>
    <definedName name="__________________________________EEE29" localSheetId="2">'[5]An. Alat'!#REF!</definedName>
    <definedName name="__________________________________EEE29">'[5]An. Alat'!#REF!</definedName>
    <definedName name="__________________________________EEE30" localSheetId="2">'[5]An. Alat'!#REF!</definedName>
    <definedName name="__________________________________EEE30">'[5]An. Alat'!#REF!</definedName>
    <definedName name="__________________________________EEE31" localSheetId="2">'[5]An. Alat'!#REF!</definedName>
    <definedName name="__________________________________EEE31">'[5]An. Alat'!#REF!</definedName>
    <definedName name="__________________________________EEE32" localSheetId="2">'[5]An. Alat'!#REF!</definedName>
    <definedName name="__________________________________EEE32">'[5]An. Alat'!#REF!</definedName>
    <definedName name="__________________________________EEE33" localSheetId="2">'[5]An. Alat'!#REF!</definedName>
    <definedName name="__________________________________EEE33">'[5]An.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'[5]An. Alat'!#REF!</definedName>
    <definedName name="_________________________________MDE22">'[5]An.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'[5]An. Alat'!#REF!</definedName>
    <definedName name="________________________________EEE02">'[5]An. Alat'!#REF!</definedName>
    <definedName name="________________________________EEE03" localSheetId="2">'[5]An. Alat'!#REF!</definedName>
    <definedName name="________________________________EEE03">'[5]An. Alat'!#REF!</definedName>
    <definedName name="________________________________EEE04" localSheetId="2">'[5]An. Alat'!#REF!</definedName>
    <definedName name="________________________________EEE04">'[5]An. Alat'!#REF!</definedName>
    <definedName name="________________________________EEE05" localSheetId="2">'[5]An. Alat'!#REF!</definedName>
    <definedName name="________________________________EEE05">'[5]An. Alat'!#REF!</definedName>
    <definedName name="________________________________EEE06" localSheetId="2">'[5]An. Alat'!#REF!</definedName>
    <definedName name="________________________________EEE06">'[5]An. Alat'!#REF!</definedName>
    <definedName name="________________________________EEE07" localSheetId="2">'[5]An. Alat'!#REF!</definedName>
    <definedName name="________________________________EEE07">'[5]An. Alat'!#REF!</definedName>
    <definedName name="________________________________EEE08" localSheetId="2">'[5]An. Alat'!#REF!</definedName>
    <definedName name="________________________________EEE08">'[5]An. Alat'!#REF!</definedName>
    <definedName name="________________________________EEE09" localSheetId="2">'[5]An. Alat'!#REF!</definedName>
    <definedName name="________________________________EEE09">'[5]An. Alat'!#REF!</definedName>
    <definedName name="________________________________EEE10" localSheetId="2">'[5]An. Alat'!#REF!</definedName>
    <definedName name="________________________________EEE10">'[5]An. Alat'!#REF!</definedName>
    <definedName name="________________________________EEE11" localSheetId="2">'[5]An. Alat'!#REF!</definedName>
    <definedName name="________________________________EEE11">'[5]An. Alat'!#REF!</definedName>
    <definedName name="________________________________EEE12" localSheetId="2">'[5]An. Alat'!#REF!</definedName>
    <definedName name="________________________________EEE12">'[5]An. Alat'!#REF!</definedName>
    <definedName name="________________________________EEE13" localSheetId="2">'[5]An. Alat'!#REF!</definedName>
    <definedName name="________________________________EEE13">'[5]An. Alat'!#REF!</definedName>
    <definedName name="________________________________EEE14" localSheetId="2">'[5]An. Alat'!#REF!</definedName>
    <definedName name="________________________________EEE14">'[5]An. Alat'!#REF!</definedName>
    <definedName name="________________________________EEE15" localSheetId="2">'[5]An. Alat'!#REF!</definedName>
    <definedName name="________________________________EEE15">'[5]An. Alat'!#REF!</definedName>
    <definedName name="________________________________EEE16" localSheetId="2">'[5]An. Alat'!#REF!</definedName>
    <definedName name="________________________________EEE16">'[5]An. Alat'!#REF!</definedName>
    <definedName name="________________________________EEE17" localSheetId="2">'[5]An. Alat'!#REF!</definedName>
    <definedName name="________________________________EEE17">'[5]An. Alat'!#REF!</definedName>
    <definedName name="________________________________EEE18" localSheetId="2">'[5]An. Alat'!#REF!</definedName>
    <definedName name="________________________________EEE18">'[5]An. Alat'!#REF!</definedName>
    <definedName name="________________________________EEE19" localSheetId="2">'[5]An. Alat'!#REF!</definedName>
    <definedName name="________________________________EEE19">'[5]An. Alat'!#REF!</definedName>
    <definedName name="________________________________EEE22" localSheetId="2">'[5]An. Alat'!#REF!</definedName>
    <definedName name="________________________________EEE22">'[5]An. Alat'!#REF!</definedName>
    <definedName name="________________________________EEE23" localSheetId="2">'[5]An. Alat'!#REF!</definedName>
    <definedName name="________________________________EEE23">'[5]An. Alat'!#REF!</definedName>
    <definedName name="________________________________EEE24" localSheetId="2">'[5]An. Alat'!#REF!</definedName>
    <definedName name="________________________________EEE24">'[5]An. Alat'!#REF!</definedName>
    <definedName name="________________________________EEE25" localSheetId="2">'[5]An. Alat'!#REF!</definedName>
    <definedName name="________________________________EEE25">'[5]An. Alat'!#REF!</definedName>
    <definedName name="________________________________EEE26" localSheetId="2">'[5]An. Alat'!#REF!</definedName>
    <definedName name="________________________________EEE26">'[5]An. Alat'!#REF!</definedName>
    <definedName name="________________________________EEE27" localSheetId="2">'[5]An. Alat'!#REF!</definedName>
    <definedName name="________________________________EEE27">'[5]An. Alat'!#REF!</definedName>
    <definedName name="________________________________EEE28" localSheetId="2">'[5]An. Alat'!#REF!</definedName>
    <definedName name="________________________________EEE28">'[5]An. Alat'!#REF!</definedName>
    <definedName name="________________________________EEE29" localSheetId="2">'[5]An. Alat'!#REF!</definedName>
    <definedName name="________________________________EEE29">'[5]An. Alat'!#REF!</definedName>
    <definedName name="________________________________EEE30" localSheetId="2">'[5]An. Alat'!#REF!</definedName>
    <definedName name="________________________________EEE30">'[5]An. Alat'!#REF!</definedName>
    <definedName name="________________________________EEE31" localSheetId="2">'[5]An. Alat'!#REF!</definedName>
    <definedName name="________________________________EEE31">'[5]An. Alat'!#REF!</definedName>
    <definedName name="________________________________EEE32" localSheetId="2">'[5]An. Alat'!#REF!</definedName>
    <definedName name="________________________________EEE32">'[5]An. Alat'!#REF!</definedName>
    <definedName name="________________________________EEE33" localSheetId="2">'[5]An. Alat'!#REF!</definedName>
    <definedName name="________________________________EEE33">'[5]An.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'[5]An. Alat'!#REF!</definedName>
    <definedName name="_______________________________MDE22">'[5]An.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'[5]An. Alat'!#REF!</definedName>
    <definedName name="______________________________EEE02">'[5]An. Alat'!#REF!</definedName>
    <definedName name="______________________________EEE03" localSheetId="2">'[5]An. Alat'!#REF!</definedName>
    <definedName name="______________________________EEE03">'[5]An. Alat'!#REF!</definedName>
    <definedName name="______________________________EEE04" localSheetId="2">'[5]An. Alat'!#REF!</definedName>
    <definedName name="______________________________EEE04">'[5]An. Alat'!#REF!</definedName>
    <definedName name="______________________________EEE05" localSheetId="2">'[5]An. Alat'!#REF!</definedName>
    <definedName name="______________________________EEE05">'[5]An. Alat'!#REF!</definedName>
    <definedName name="______________________________EEE06" localSheetId="2">'[5]An. Alat'!#REF!</definedName>
    <definedName name="______________________________EEE06">'[5]An. Alat'!#REF!</definedName>
    <definedName name="______________________________EEE07" localSheetId="2">'[5]An. Alat'!#REF!</definedName>
    <definedName name="______________________________EEE07">'[5]An. Alat'!#REF!</definedName>
    <definedName name="______________________________EEE08" localSheetId="2">'[5]An. Alat'!#REF!</definedName>
    <definedName name="______________________________EEE08">'[5]An. Alat'!#REF!</definedName>
    <definedName name="______________________________EEE09" localSheetId="2">'[5]An. Alat'!#REF!</definedName>
    <definedName name="______________________________EEE09">'[5]An. Alat'!#REF!</definedName>
    <definedName name="______________________________EEE10" localSheetId="2">'[5]An. Alat'!#REF!</definedName>
    <definedName name="______________________________EEE10">'[5]An. Alat'!#REF!</definedName>
    <definedName name="______________________________EEE11" localSheetId="2">'[5]An. Alat'!#REF!</definedName>
    <definedName name="______________________________EEE11">'[5]An. Alat'!#REF!</definedName>
    <definedName name="______________________________EEE12" localSheetId="2">'[5]An. Alat'!#REF!</definedName>
    <definedName name="______________________________EEE12">'[5]An. Alat'!#REF!</definedName>
    <definedName name="______________________________EEE13" localSheetId="2">'[5]An. Alat'!#REF!</definedName>
    <definedName name="______________________________EEE13">'[5]An. Alat'!#REF!</definedName>
    <definedName name="______________________________EEE14" localSheetId="2">'[5]An. Alat'!#REF!</definedName>
    <definedName name="______________________________EEE14">'[5]An. Alat'!#REF!</definedName>
    <definedName name="______________________________EEE15" localSheetId="2">'[5]An. Alat'!#REF!</definedName>
    <definedName name="______________________________EEE15">'[5]An. Alat'!#REF!</definedName>
    <definedName name="______________________________EEE16" localSheetId="2">'[5]An. Alat'!#REF!</definedName>
    <definedName name="______________________________EEE16">'[5]An. Alat'!#REF!</definedName>
    <definedName name="______________________________EEE17" localSheetId="2">'[5]An. Alat'!#REF!</definedName>
    <definedName name="______________________________EEE17">'[5]An. Alat'!#REF!</definedName>
    <definedName name="______________________________EEE18" localSheetId="2">'[5]An. Alat'!#REF!</definedName>
    <definedName name="______________________________EEE18">'[5]An. Alat'!#REF!</definedName>
    <definedName name="______________________________EEE19" localSheetId="2">'[5]An. Alat'!#REF!</definedName>
    <definedName name="______________________________EEE19">'[5]An. Alat'!#REF!</definedName>
    <definedName name="______________________________EEE22" localSheetId="2">'[5]An. Alat'!#REF!</definedName>
    <definedName name="______________________________EEE22">'[5]An. Alat'!#REF!</definedName>
    <definedName name="______________________________EEE23" localSheetId="2">'[5]An. Alat'!#REF!</definedName>
    <definedName name="______________________________EEE23">'[5]An. Alat'!#REF!</definedName>
    <definedName name="______________________________EEE24" localSheetId="2">'[5]An. Alat'!#REF!</definedName>
    <definedName name="______________________________EEE24">'[5]An. Alat'!#REF!</definedName>
    <definedName name="______________________________EEE25" localSheetId="2">'[5]An. Alat'!#REF!</definedName>
    <definedName name="______________________________EEE25">'[5]An. Alat'!#REF!</definedName>
    <definedName name="______________________________EEE26" localSheetId="2">'[5]An. Alat'!#REF!</definedName>
    <definedName name="______________________________EEE26">'[5]An. Alat'!#REF!</definedName>
    <definedName name="______________________________EEE27" localSheetId="2">'[5]An. Alat'!#REF!</definedName>
    <definedName name="______________________________EEE27">'[5]An. Alat'!#REF!</definedName>
    <definedName name="______________________________EEE28" localSheetId="2">'[5]An. Alat'!#REF!</definedName>
    <definedName name="______________________________EEE28">'[5]An. Alat'!#REF!</definedName>
    <definedName name="______________________________EEE29" localSheetId="2">'[5]An. Alat'!#REF!</definedName>
    <definedName name="______________________________EEE29">'[5]An. Alat'!#REF!</definedName>
    <definedName name="______________________________EEE30" localSheetId="2">'[5]An. Alat'!#REF!</definedName>
    <definedName name="______________________________EEE30">'[5]An. Alat'!#REF!</definedName>
    <definedName name="______________________________EEE31" localSheetId="2">'[5]An. Alat'!#REF!</definedName>
    <definedName name="______________________________EEE31">'[5]An. Alat'!#REF!</definedName>
    <definedName name="______________________________EEE32" localSheetId="2">'[5]An. Alat'!#REF!</definedName>
    <definedName name="______________________________EEE32">'[5]An. Alat'!#REF!</definedName>
    <definedName name="______________________________EEE33" localSheetId="2">'[5]An. Alat'!#REF!</definedName>
    <definedName name="______________________________EEE33">'[5]An.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'[5]An. Alat'!#REF!</definedName>
    <definedName name="______________________________MDE22">'[5]An.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'[5]An. Alat'!#REF!</definedName>
    <definedName name="_____________________________EEE01">'[5]An. Alat'!#REF!</definedName>
    <definedName name="_____________________________EEE02" localSheetId="2">'[5]An. Alat'!#REF!</definedName>
    <definedName name="_____________________________EEE02">'[5]An. Alat'!#REF!</definedName>
    <definedName name="_____________________________EEE03" localSheetId="2">'[5]An. Alat'!#REF!</definedName>
    <definedName name="_____________________________EEE03">'[5]An. Alat'!#REF!</definedName>
    <definedName name="_____________________________EEE04" localSheetId="2">'[5]An. Alat'!#REF!</definedName>
    <definedName name="_____________________________EEE04">'[5]An. Alat'!#REF!</definedName>
    <definedName name="_____________________________EEE05" localSheetId="2">'[5]An. Alat'!#REF!</definedName>
    <definedName name="_____________________________EEE05">'[5]An. Alat'!#REF!</definedName>
    <definedName name="_____________________________EEE06" localSheetId="2">'[5]An. Alat'!#REF!</definedName>
    <definedName name="_____________________________EEE06">'[5]An. Alat'!#REF!</definedName>
    <definedName name="_____________________________EEE07" localSheetId="2">'[5]An. Alat'!#REF!</definedName>
    <definedName name="_____________________________EEE07">'[5]An. Alat'!#REF!</definedName>
    <definedName name="_____________________________EEE08" localSheetId="2">'[5]An. Alat'!#REF!</definedName>
    <definedName name="_____________________________EEE08">'[5]An. Alat'!#REF!</definedName>
    <definedName name="_____________________________EEE09" localSheetId="2">'[5]An. Alat'!#REF!</definedName>
    <definedName name="_____________________________EEE09">'[5]An. Alat'!#REF!</definedName>
    <definedName name="_____________________________EEE10" localSheetId="2">'[5]An. Alat'!#REF!</definedName>
    <definedName name="_____________________________EEE10">'[5]An. Alat'!#REF!</definedName>
    <definedName name="_____________________________EEE11" localSheetId="2">'[5]An. Alat'!#REF!</definedName>
    <definedName name="_____________________________EEE11">'[5]An. Alat'!#REF!</definedName>
    <definedName name="_____________________________EEE12" localSheetId="2">'[5]An. Alat'!#REF!</definedName>
    <definedName name="_____________________________EEE12">'[5]An. Alat'!#REF!</definedName>
    <definedName name="_____________________________EEE13" localSheetId="2">'[5]An. Alat'!#REF!</definedName>
    <definedName name="_____________________________EEE13">'[5]An. Alat'!#REF!</definedName>
    <definedName name="_____________________________EEE14" localSheetId="2">'[5]An. Alat'!#REF!</definedName>
    <definedName name="_____________________________EEE14">'[5]An. Alat'!#REF!</definedName>
    <definedName name="_____________________________EEE15" localSheetId="2">'[5]An. Alat'!#REF!</definedName>
    <definedName name="_____________________________EEE15">'[5]An. Alat'!#REF!</definedName>
    <definedName name="_____________________________EEE16" localSheetId="2">'[5]An. Alat'!#REF!</definedName>
    <definedName name="_____________________________EEE16">'[5]An. Alat'!#REF!</definedName>
    <definedName name="_____________________________EEE17" localSheetId="2">'[5]An. Alat'!#REF!</definedName>
    <definedName name="_____________________________EEE17">'[5]An. Alat'!#REF!</definedName>
    <definedName name="_____________________________EEE18" localSheetId="2">'[5]An. Alat'!#REF!</definedName>
    <definedName name="_____________________________EEE18">'[5]An. Alat'!#REF!</definedName>
    <definedName name="_____________________________EEE19" localSheetId="2">'[5]An. Alat'!#REF!</definedName>
    <definedName name="_____________________________EEE19">'[5]An. Alat'!#REF!</definedName>
    <definedName name="_____________________________EEE20" localSheetId="2">'[5]An. Alat'!#REF!</definedName>
    <definedName name="_____________________________EEE20">'[5]An. Alat'!#REF!</definedName>
    <definedName name="_____________________________EEE21" localSheetId="2">'[5]An. Alat'!#REF!</definedName>
    <definedName name="_____________________________EEE21">'[5]An. Alat'!#REF!</definedName>
    <definedName name="_____________________________EEE22" localSheetId="2">'[5]An. Alat'!#REF!</definedName>
    <definedName name="_____________________________EEE22">'[5]An. Alat'!#REF!</definedName>
    <definedName name="_____________________________EEE23" localSheetId="2">'[5]An. Alat'!#REF!</definedName>
    <definedName name="_____________________________EEE23">'[5]An. Alat'!#REF!</definedName>
    <definedName name="_____________________________EEE24" localSheetId="2">'[5]An. Alat'!#REF!</definedName>
    <definedName name="_____________________________EEE24">'[5]An. Alat'!#REF!</definedName>
    <definedName name="_____________________________EEE25" localSheetId="2">'[5]An. Alat'!#REF!</definedName>
    <definedName name="_____________________________EEE25">'[5]An. Alat'!#REF!</definedName>
    <definedName name="_____________________________EEE26" localSheetId="2">'[5]An. Alat'!#REF!</definedName>
    <definedName name="_____________________________EEE26">'[5]An. Alat'!#REF!</definedName>
    <definedName name="_____________________________EEE27" localSheetId="2">'[5]An. Alat'!#REF!</definedName>
    <definedName name="_____________________________EEE27">'[5]An. Alat'!#REF!</definedName>
    <definedName name="_____________________________EEE28" localSheetId="2">'[5]An. Alat'!#REF!</definedName>
    <definedName name="_____________________________EEE28">'[5]An. Alat'!#REF!</definedName>
    <definedName name="_____________________________EEE29" localSheetId="2">'[5]An. Alat'!#REF!</definedName>
    <definedName name="_____________________________EEE29">'[5]An. Alat'!#REF!</definedName>
    <definedName name="_____________________________EEE30" localSheetId="2">'[5]An. Alat'!#REF!</definedName>
    <definedName name="_____________________________EEE30">'[5]An. Alat'!#REF!</definedName>
    <definedName name="_____________________________EEE31" localSheetId="2">'[5]An. Alat'!#REF!</definedName>
    <definedName name="_____________________________EEE31">'[5]An. Alat'!#REF!</definedName>
    <definedName name="_____________________________EEE32" localSheetId="2">'[5]An. Alat'!#REF!</definedName>
    <definedName name="_____________________________EEE32">'[5]An. Alat'!#REF!</definedName>
    <definedName name="_____________________________EEE33" localSheetId="2">'[5]An. Alat'!#REF!</definedName>
    <definedName name="_____________________________EEE33">'[5]An.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'[5]An. Alat'!#REF!</definedName>
    <definedName name="____________________________MDE22">'[5]An.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'[5]An. Alat'!#REF!</definedName>
    <definedName name="___________________________EEE01">'[5]An. Alat'!#REF!</definedName>
    <definedName name="___________________________EEE02" localSheetId="2">'[5]An. Alat'!#REF!</definedName>
    <definedName name="___________________________EEE02">'[5]An. Alat'!#REF!</definedName>
    <definedName name="___________________________EEE03" localSheetId="2">'[5]An. Alat'!#REF!</definedName>
    <definedName name="___________________________EEE03">'[5]An. Alat'!#REF!</definedName>
    <definedName name="___________________________EEE04" localSheetId="2">'[5]An. Alat'!#REF!</definedName>
    <definedName name="___________________________EEE04">'[5]An. Alat'!#REF!</definedName>
    <definedName name="___________________________EEE05" localSheetId="2">'[5]An. Alat'!#REF!</definedName>
    <definedName name="___________________________EEE05">'[5]An. Alat'!#REF!</definedName>
    <definedName name="___________________________EEE06" localSheetId="2">'[5]An. Alat'!#REF!</definedName>
    <definedName name="___________________________EEE06">'[5]An. Alat'!#REF!</definedName>
    <definedName name="___________________________EEE07" localSheetId="2">'[5]An. Alat'!#REF!</definedName>
    <definedName name="___________________________EEE07">'[5]An. Alat'!#REF!</definedName>
    <definedName name="___________________________EEE08" localSheetId="2">'[5]An. Alat'!#REF!</definedName>
    <definedName name="___________________________EEE08">'[5]An. Alat'!#REF!</definedName>
    <definedName name="___________________________EEE09" localSheetId="2">'[5]An. Alat'!#REF!</definedName>
    <definedName name="___________________________EEE09">'[5]An. Alat'!#REF!</definedName>
    <definedName name="___________________________EEE10" localSheetId="2">'[5]An. Alat'!#REF!</definedName>
    <definedName name="___________________________EEE10">'[5]An. Alat'!#REF!</definedName>
    <definedName name="___________________________EEE11" localSheetId="2">'[5]An. Alat'!#REF!</definedName>
    <definedName name="___________________________EEE11">'[5]An. Alat'!#REF!</definedName>
    <definedName name="___________________________EEE12" localSheetId="2">'[5]An. Alat'!#REF!</definedName>
    <definedName name="___________________________EEE12">'[5]An. Alat'!#REF!</definedName>
    <definedName name="___________________________EEE13" localSheetId="2">'[5]An. Alat'!#REF!</definedName>
    <definedName name="___________________________EEE13">'[5]An. Alat'!#REF!</definedName>
    <definedName name="___________________________EEE14" localSheetId="2">'[5]An. Alat'!#REF!</definedName>
    <definedName name="___________________________EEE14">'[5]An. Alat'!#REF!</definedName>
    <definedName name="___________________________EEE15" localSheetId="2">'[5]An. Alat'!#REF!</definedName>
    <definedName name="___________________________EEE15">'[5]An. Alat'!#REF!</definedName>
    <definedName name="___________________________EEE16" localSheetId="2">'[5]An. Alat'!#REF!</definedName>
    <definedName name="___________________________EEE16">'[5]An. Alat'!#REF!</definedName>
    <definedName name="___________________________EEE17" localSheetId="2">'[5]An. Alat'!#REF!</definedName>
    <definedName name="___________________________EEE17">'[5]An. Alat'!#REF!</definedName>
    <definedName name="___________________________EEE18" localSheetId="2">'[5]An. Alat'!#REF!</definedName>
    <definedName name="___________________________EEE18">'[5]An. Alat'!#REF!</definedName>
    <definedName name="___________________________EEE19" localSheetId="2">'[5]An. Alat'!#REF!</definedName>
    <definedName name="___________________________EEE19">'[5]An. Alat'!#REF!</definedName>
    <definedName name="___________________________EEE22" localSheetId="2">'[5]An. Alat'!#REF!</definedName>
    <definedName name="___________________________EEE22">'[5]An. Alat'!#REF!</definedName>
    <definedName name="___________________________EEE23" localSheetId="2">'[5]An. Alat'!#REF!</definedName>
    <definedName name="___________________________EEE23">'[5]An. Alat'!#REF!</definedName>
    <definedName name="___________________________EEE24" localSheetId="2">'[5]An. Alat'!#REF!</definedName>
    <definedName name="___________________________EEE24">'[5]An. Alat'!#REF!</definedName>
    <definedName name="___________________________EEE25" localSheetId="2">'[5]An. Alat'!#REF!</definedName>
    <definedName name="___________________________EEE25">'[5]An. Alat'!#REF!</definedName>
    <definedName name="___________________________EEE26" localSheetId="2">'[5]An. Alat'!#REF!</definedName>
    <definedName name="___________________________EEE26">'[5]An. Alat'!#REF!</definedName>
    <definedName name="___________________________EEE27" localSheetId="2">'[5]An. Alat'!#REF!</definedName>
    <definedName name="___________________________EEE27">'[5]An. Alat'!#REF!</definedName>
    <definedName name="___________________________EEE28" localSheetId="2">'[5]An. Alat'!#REF!</definedName>
    <definedName name="___________________________EEE28">'[5]An. Alat'!#REF!</definedName>
    <definedName name="___________________________EEE29" localSheetId="2">'[5]An. Alat'!#REF!</definedName>
    <definedName name="___________________________EEE29">'[5]An. Alat'!#REF!</definedName>
    <definedName name="___________________________EEE30" localSheetId="2">'[5]An. Alat'!#REF!</definedName>
    <definedName name="___________________________EEE30">'[5]An. Alat'!#REF!</definedName>
    <definedName name="___________________________EEE31" localSheetId="2">'[5]An. Alat'!#REF!</definedName>
    <definedName name="___________________________EEE31">'[5]An. Alat'!#REF!</definedName>
    <definedName name="___________________________EEE32" localSheetId="2">'[5]An. Alat'!#REF!</definedName>
    <definedName name="___________________________EEE32">'[5]An. Alat'!#REF!</definedName>
    <definedName name="___________________________EEE33" localSheetId="2">'[5]An. Alat'!#REF!</definedName>
    <definedName name="___________________________EEE33">'[5]An.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'[6]R-MP'!#REF!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'[7]ANALISA (2)'!$Q$1336</definedName>
    <definedName name="___________________________MA18">'[8]ANALISA (2)'!$Q$1336</definedName>
    <definedName name="___________________________MMM03">'[9]UPAH BAHAN'!$F$43</definedName>
    <definedName name="___________________________MMM04" localSheetId="4">'[9]UPAH BAHAN'!$F$44</definedName>
    <definedName name="___________________________MMM04">'[9]UPAH BAHAN'!$F$44</definedName>
    <definedName name="___________________________MMM05" localSheetId="2">#REF!</definedName>
    <definedName name="___________________________MMM05">#REF!</definedName>
    <definedName name="___________________________MMM06">'[9]UPAH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4" localSheetId="2">#REF!</definedName>
    <definedName name="___________________________MMM24">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2" localSheetId="2">#REF!</definedName>
    <definedName name="___________________________MMM42">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1" localSheetId="2">#REF!</definedName>
    <definedName name="___________________________MMM51">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name="___________________________NYY25" localSheetId="4">#REF!</definedName>
    <definedName name="___________________________PA1" localSheetId="4">'[7]ANALISA (2)'!$Q$1258</definedName>
    <definedName name="___________________________PA1">'[8]ANALISA (2)'!$Q$1258</definedName>
    <definedName name="___________________________PA18" localSheetId="4">'[7]ANALISA (2)'!$Q$1320</definedName>
    <definedName name="___________________________PA18">'[8]ANALISA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[10]uRAIAN!#REF!</definedName>
    <definedName name="__________________________agt4" localSheetId="4">[10]uRAIAN!#REF!</definedName>
    <definedName name="__________________________agt5" localSheetId="4">[10]uRAIAN!#REF!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'[11]ANALISA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'[5]An. Alat'!#REF!</definedName>
    <definedName name="__________________________MDE22">'[5]An.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'[11]ANALISA (2)'!$Q$1258</definedName>
    <definedName name="__________________________PA18">'[11]ANALISA (2)'!$Q$1320</definedName>
    <definedName name="__________________________tee34">'[12]RAB (OK)'!#REF!</definedName>
    <definedName name="_________________________agt3">[10]uRAIAN!#REF!</definedName>
    <definedName name="_________________________agt4">[10]uRAIAN!#REF!</definedName>
    <definedName name="_________________________agt5">[10]uRAIAN!#REF!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'[5]An. Alat'!#REF!</definedName>
    <definedName name="_________________________EEE02">'[5]An. Alat'!#REF!</definedName>
    <definedName name="_________________________EEE03" localSheetId="2">'[5]An. Alat'!#REF!</definedName>
    <definedName name="_________________________EEE03">'[5]An. Alat'!#REF!</definedName>
    <definedName name="_________________________EEE04" localSheetId="2">'[5]An. Alat'!#REF!</definedName>
    <definedName name="_________________________EEE04">'[5]An. Alat'!#REF!</definedName>
    <definedName name="_________________________EEE05" localSheetId="2">'[5]An. Alat'!#REF!</definedName>
    <definedName name="_________________________EEE05">'[5]An. Alat'!#REF!</definedName>
    <definedName name="_________________________EEE06" localSheetId="2">'[5]An. Alat'!#REF!</definedName>
    <definedName name="_________________________EEE06">'[5]An. Alat'!#REF!</definedName>
    <definedName name="_________________________EEE07" localSheetId="2">'[5]An. Alat'!#REF!</definedName>
    <definedName name="_________________________EEE07">'[5]An. Alat'!#REF!</definedName>
    <definedName name="_________________________EEE08" localSheetId="2">'[5]An. Alat'!#REF!</definedName>
    <definedName name="_________________________EEE08">'[5]An. Alat'!#REF!</definedName>
    <definedName name="_________________________EEE09" localSheetId="2">'[5]An. Alat'!#REF!</definedName>
    <definedName name="_________________________EEE09">'[5]An. Alat'!#REF!</definedName>
    <definedName name="_________________________EEE10" localSheetId="2">'[5]An. Alat'!#REF!</definedName>
    <definedName name="_________________________EEE10">'[5]An. Alat'!#REF!</definedName>
    <definedName name="_________________________EEE11" localSheetId="2">'[5]An. Alat'!#REF!</definedName>
    <definedName name="_________________________EEE11">'[5]An. Alat'!#REF!</definedName>
    <definedName name="_________________________EEE12" localSheetId="2">'[5]An. Alat'!#REF!</definedName>
    <definedName name="_________________________EEE12">'[5]An. Alat'!#REF!</definedName>
    <definedName name="_________________________EEE13" localSheetId="2">'[5]An. Alat'!#REF!</definedName>
    <definedName name="_________________________EEE13">'[5]An. Alat'!#REF!</definedName>
    <definedName name="_________________________EEE14" localSheetId="2">'[5]An. Alat'!#REF!</definedName>
    <definedName name="_________________________EEE14">'[5]An. Alat'!#REF!</definedName>
    <definedName name="_________________________EEE15" localSheetId="2">'[5]An. Alat'!#REF!</definedName>
    <definedName name="_________________________EEE15">'[5]An. Alat'!#REF!</definedName>
    <definedName name="_________________________EEE16" localSheetId="2">'[5]An. Alat'!#REF!</definedName>
    <definedName name="_________________________EEE16">'[5]An. Alat'!#REF!</definedName>
    <definedName name="_________________________EEE17" localSheetId="2">'[5]An. Alat'!#REF!</definedName>
    <definedName name="_________________________EEE17">'[5]An. Alat'!#REF!</definedName>
    <definedName name="_________________________EEE18" localSheetId="2">'[5]An. Alat'!#REF!</definedName>
    <definedName name="_________________________EEE18">'[5]An. Alat'!#REF!</definedName>
    <definedName name="_________________________EEE19" localSheetId="2">'[5]An. Alat'!#REF!</definedName>
    <definedName name="_________________________EEE19">'[5]An. Alat'!#REF!</definedName>
    <definedName name="_________________________EEE22" localSheetId="2">'[5]An. Alat'!#REF!</definedName>
    <definedName name="_________________________EEE22">'[5]An. Alat'!#REF!</definedName>
    <definedName name="_________________________EEE23" localSheetId="2">'[5]An. Alat'!#REF!</definedName>
    <definedName name="_________________________EEE23">'[5]An. Alat'!#REF!</definedName>
    <definedName name="_________________________EEE24" localSheetId="2">'[5]An. Alat'!#REF!</definedName>
    <definedName name="_________________________EEE24">'[5]An. Alat'!#REF!</definedName>
    <definedName name="_________________________EEE25" localSheetId="2">'[5]An. Alat'!#REF!</definedName>
    <definedName name="_________________________EEE25">'[5]An. Alat'!#REF!</definedName>
    <definedName name="_________________________EEE26" localSheetId="2">'[5]An. Alat'!#REF!</definedName>
    <definedName name="_________________________EEE26">'[5]An. Alat'!#REF!</definedName>
    <definedName name="_________________________EEE27" localSheetId="2">'[5]An. Alat'!#REF!</definedName>
    <definedName name="_________________________EEE27">'[5]An. Alat'!#REF!</definedName>
    <definedName name="_________________________EEE28" localSheetId="2">'[5]An. Alat'!#REF!</definedName>
    <definedName name="_________________________EEE28">'[5]An. Alat'!#REF!</definedName>
    <definedName name="_________________________EEE29" localSheetId="2">'[5]An. Alat'!#REF!</definedName>
    <definedName name="_________________________EEE29">'[5]An. Alat'!#REF!</definedName>
    <definedName name="_________________________EEE30" localSheetId="2">'[5]An. Alat'!#REF!</definedName>
    <definedName name="_________________________EEE30">'[5]An. Alat'!#REF!</definedName>
    <definedName name="_________________________EEE31" localSheetId="2">'[5]An. Alat'!#REF!</definedName>
    <definedName name="_________________________EEE31">'[5]An. Alat'!#REF!</definedName>
    <definedName name="_________________________EEE32" localSheetId="2">'[5]An. Alat'!#REF!</definedName>
    <definedName name="_________________________EEE32">'[5]An. Alat'!#REF!</definedName>
    <definedName name="_________________________EEE33" localSheetId="2">'[5]An. Alat'!#REF!</definedName>
    <definedName name="_________________________EEE33">'[5]An.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'[13]R-MP2-98'!#REF!</definedName>
    <definedName name="_________________________kon3" localSheetId="4">'[13]R-MP2-98'!#REF!</definedName>
    <definedName name="_________________________kon4" localSheetId="4">'[13]R-MP2-98'!#REF!</definedName>
    <definedName name="_________________________kon5" localSheetId="4">'[6]R-MP'!#REF!</definedName>
    <definedName name="_________________________LLL11">'[9]UPAH BAHAN'!#REF!</definedName>
    <definedName name="_________________________MA18">'[11]ANALISA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'[14]UPAH BAHAN'!$F$43</definedName>
    <definedName name="_________________________MMM04" localSheetId="4">'[14]UPAH BAHAN'!$F$44</definedName>
    <definedName name="_________________________MMM06" localSheetId="4">'[14]UPAH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'[14]UPAH BAHAN'!#REF!</definedName>
    <definedName name="_________________________MMM15">#REF!</definedName>
    <definedName name="_________________________MMM17" localSheetId="4">'[14]UPAH BAHAN'!#REF!</definedName>
    <definedName name="_________________________MMM23" localSheetId="4">'[14]UPAH BAHAN'!#REF!</definedName>
    <definedName name="_________________________MMM25" localSheetId="4">'[14]UPAH BAHAN'!#REF!</definedName>
    <definedName name="_________________________MMM26" localSheetId="4">'[14]UPAH BAHAN'!#REF!</definedName>
    <definedName name="_________________________MMM27" localSheetId="4">'[14]UPAH BAHAN'!#REF!</definedName>
    <definedName name="_________________________MMM28" localSheetId="4">'[14]UPAH BAHAN'!#REF!</definedName>
    <definedName name="_________________________MMM29" localSheetId="4">'[14]UPAH BAHAN'!#REF!</definedName>
    <definedName name="_________________________MMM30" localSheetId="4">'[14]UPAH BAHAN'!#REF!</definedName>
    <definedName name="_________________________MMM31" localSheetId="4">'[14]UPAH BAHAN'!#REF!</definedName>
    <definedName name="_________________________MMM32" localSheetId="4">'[14]UPAH BAHAN'!#REF!</definedName>
    <definedName name="_________________________MMM33" localSheetId="4">'[14]UPAH BAHAN'!#REF!</definedName>
    <definedName name="_________________________MMM34" localSheetId="4">'[14]UPAH BAHAN'!#REF!</definedName>
    <definedName name="_________________________MMM35" localSheetId="4">'[14]UPAH BAHAN'!#REF!</definedName>
    <definedName name="_________________________MMM36" localSheetId="4">'[14]UPAH BAHAN'!#REF!</definedName>
    <definedName name="_________________________MMM37" localSheetId="4">'[14]UPAH BAHAN'!#REF!</definedName>
    <definedName name="_________________________MMM38" localSheetId="4">'[14]UPAH BAHAN'!#REF!</definedName>
    <definedName name="_________________________MMM39" localSheetId="4">'[14]UPAH BAHAN'!#REF!</definedName>
    <definedName name="_________________________MMM40" localSheetId="4">'[14]UPAH BAHAN'!#REF!</definedName>
    <definedName name="_________________________MMM41" localSheetId="4">'[14]UPAH BAHAN'!#REF!</definedName>
    <definedName name="_________________________MMM411" localSheetId="4">'[14]UPAH BAHAN'!#REF!</definedName>
    <definedName name="_________________________MMM43" localSheetId="4">'[14]UPAH BAHAN'!#REF!</definedName>
    <definedName name="_________________________MMM45" localSheetId="4">'[14]UPAH BAHAN'!#REF!</definedName>
    <definedName name="_________________________MMM46" localSheetId="4">'[14]UPAH BAHAN'!#REF!</definedName>
    <definedName name="_________________________MMM47" localSheetId="4">'[14]UPAH BAHAN'!#REF!</definedName>
    <definedName name="_________________________MMM49" localSheetId="4">'[14]UPAH BAHAN'!#REF!</definedName>
    <definedName name="_________________________MMM50" localSheetId="4">'[14]UPAH BAHAN'!#REF!</definedName>
    <definedName name="_________________________MMM52" localSheetId="4">'[14]UPAH BAHAN'!#REF!</definedName>
    <definedName name="_________________________MMM53" localSheetId="4">'[14]UPAH BAHAN'!#REF!</definedName>
    <definedName name="_________________________MMM54" localSheetId="4">'[14]UPAH BAHAN'!#REF!</definedName>
    <definedName name="_________________________NYY25" localSheetId="4">#REF!</definedName>
    <definedName name="_________________________PA1">'[11]ANALISA (2)'!$Q$1258</definedName>
    <definedName name="_________________________PA18">'[11]ANALISA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[15]UPAH!#REF!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[16]BAHP!$M$29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'[12]RAB (OK)'!#REF!</definedName>
    <definedName name="________________________agt3" localSheetId="4">[10]uRAIAN!#REF!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'[6]R-MP'!#REF!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'[5]An. Alat'!#REF!</definedName>
    <definedName name="________________________MDE22" localSheetId="4">#REF!</definedName>
    <definedName name="________________________MDE22">'[5]An.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[15]UPAH!#REF!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[17]BAHP!$M$29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'[12]RAB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'[14]Kuantitas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'[5]An. Alat'!#REF!</definedName>
    <definedName name="_______________________EEE02">'[5]An. Alat'!#REF!</definedName>
    <definedName name="_______________________EEE03" localSheetId="2">'[5]An. Alat'!#REF!</definedName>
    <definedName name="_______________________EEE03">'[5]An. Alat'!#REF!</definedName>
    <definedName name="_______________________EEE04" localSheetId="2">'[5]An. Alat'!#REF!</definedName>
    <definedName name="_______________________EEE04">'[5]An. Alat'!#REF!</definedName>
    <definedName name="_______________________EEE05" localSheetId="2">'[5]An. Alat'!#REF!</definedName>
    <definedName name="_______________________EEE05" localSheetId="4">#REF!</definedName>
    <definedName name="_______________________EEE05">'[5]An. Alat'!#REF!</definedName>
    <definedName name="_______________________EEE06" localSheetId="2">'[5]An. Alat'!#REF!</definedName>
    <definedName name="_______________________EEE06" localSheetId="4">#REF!</definedName>
    <definedName name="_______________________EEE06">'[5]An. Alat'!#REF!</definedName>
    <definedName name="_______________________EEE07" localSheetId="2">'[5]An. Alat'!#REF!</definedName>
    <definedName name="_______________________EEE07">'[5]An. Alat'!#REF!</definedName>
    <definedName name="_______________________EEE08" localSheetId="2">'[5]An. Alat'!#REF!</definedName>
    <definedName name="_______________________EEE08" localSheetId="4">#REF!</definedName>
    <definedName name="_______________________EEE08">'[5]An. Alat'!#REF!</definedName>
    <definedName name="_______________________EEE09" localSheetId="2">'[5]An. Alat'!#REF!</definedName>
    <definedName name="_______________________EEE09" localSheetId="4">#REF!</definedName>
    <definedName name="_______________________EEE09">'[5]An. Alat'!#REF!</definedName>
    <definedName name="_______________________EEE10" localSheetId="2">'[5]An. Alat'!#REF!</definedName>
    <definedName name="_______________________EEE10" localSheetId="4">#REF!</definedName>
    <definedName name="_______________________EEE10">'[5]An. Alat'!#REF!</definedName>
    <definedName name="_______________________EEE11" localSheetId="2">'[5]An. Alat'!#REF!</definedName>
    <definedName name="_______________________EEE11" localSheetId="4">#REF!</definedName>
    <definedName name="_______________________EEE11">'[5]An. Alat'!#REF!</definedName>
    <definedName name="_______________________EEE12" localSheetId="2">'[5]An. Alat'!#REF!</definedName>
    <definedName name="_______________________EEE12">'[5]An. Alat'!#REF!</definedName>
    <definedName name="_______________________EEE13" localSheetId="2">'[5]An. Alat'!#REF!</definedName>
    <definedName name="_______________________EEE13" localSheetId="4">#REF!</definedName>
    <definedName name="_______________________EEE13">'[5]An. Alat'!#REF!</definedName>
    <definedName name="_______________________EEE14" localSheetId="2">'[5]An. Alat'!#REF!</definedName>
    <definedName name="_______________________EEE14">'[5]An. Alat'!#REF!</definedName>
    <definedName name="_______________________EEE15" localSheetId="2">'[5]An. Alat'!#REF!</definedName>
    <definedName name="_______________________EEE15" localSheetId="4">#REF!</definedName>
    <definedName name="_______________________EEE15">'[5]An. Alat'!#REF!</definedName>
    <definedName name="_______________________EEE16" localSheetId="2">'[5]An. Alat'!#REF!</definedName>
    <definedName name="_______________________EEE16" localSheetId="4">#REF!</definedName>
    <definedName name="_______________________EEE16">'[5]An. Alat'!#REF!</definedName>
    <definedName name="_______________________EEE17" localSheetId="2">'[5]An. Alat'!#REF!</definedName>
    <definedName name="_______________________EEE17" localSheetId="4">#REF!</definedName>
    <definedName name="_______________________EEE17">'[5]An. Alat'!#REF!</definedName>
    <definedName name="_______________________EEE18" localSheetId="2">'[5]An. Alat'!#REF!</definedName>
    <definedName name="_______________________EEE18">'[5]An. Alat'!#REF!</definedName>
    <definedName name="_______________________EEE19" localSheetId="2">'[5]An. Alat'!#REF!</definedName>
    <definedName name="_______________________EEE19">'[5]An. Alat'!#REF!</definedName>
    <definedName name="_______________________EEE20" localSheetId="4">#REF!</definedName>
    <definedName name="_______________________EEE22" localSheetId="2">'[5]An. Alat'!#REF!</definedName>
    <definedName name="_______________________EEE22">'[5]An. Alat'!#REF!</definedName>
    <definedName name="_______________________EEE23" localSheetId="2">'[5]An. Alat'!#REF!</definedName>
    <definedName name="_______________________EEE23" localSheetId="4">#REF!</definedName>
    <definedName name="_______________________EEE23">'[5]An. Alat'!#REF!</definedName>
    <definedName name="_______________________EEE24" localSheetId="2">'[5]An. Alat'!#REF!</definedName>
    <definedName name="_______________________EEE24">'[5]An. Alat'!#REF!</definedName>
    <definedName name="_______________________EEE25" localSheetId="2">'[5]An. Alat'!#REF!</definedName>
    <definedName name="_______________________EEE25">'[5]An. Alat'!#REF!</definedName>
    <definedName name="_______________________EEE26" localSheetId="2">'[5]An. Alat'!#REF!</definedName>
    <definedName name="_______________________EEE26">'[5]An. Alat'!#REF!</definedName>
    <definedName name="_______________________EEE27" localSheetId="2">'[5]An. Alat'!#REF!</definedName>
    <definedName name="_______________________EEE27">'[5]An. Alat'!#REF!</definedName>
    <definedName name="_______________________EEE28" localSheetId="2">'[5]An. Alat'!#REF!</definedName>
    <definedName name="_______________________EEE28" localSheetId="4">#REF!</definedName>
    <definedName name="_______________________EEE28">'[5]An. Alat'!#REF!</definedName>
    <definedName name="_______________________EEE29" localSheetId="2">'[5]An. Alat'!#REF!</definedName>
    <definedName name="_______________________EEE29">'[5]An. Alat'!#REF!</definedName>
    <definedName name="_______________________EEE30" localSheetId="2">'[5]An. Alat'!#REF!</definedName>
    <definedName name="_______________________EEE30">'[5]An. Alat'!#REF!</definedName>
    <definedName name="_______________________EEE31" localSheetId="2">'[5]An. Alat'!#REF!</definedName>
    <definedName name="_______________________EEE31">'[5]An. Alat'!#REF!</definedName>
    <definedName name="_______________________EEE32" localSheetId="2">'[5]An. Alat'!#REF!</definedName>
    <definedName name="_______________________EEE32">'[5]An. Alat'!#REF!</definedName>
    <definedName name="_______________________EEE33" localSheetId="2">'[5]An. Alat'!#REF!</definedName>
    <definedName name="_______________________EEE33">'[5]An.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'[13]R-MP2-98'!#REF!</definedName>
    <definedName name="_______________________kon3" localSheetId="4">'[13]R-MP2-98'!#REF!</definedName>
    <definedName name="_______________________kon4" localSheetId="4">'[13]R-MP2-98'!#REF!</definedName>
    <definedName name="_______________________kon5" localSheetId="4">'[18]R-MP'!#REF!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[15]UPAH!#REF!</definedName>
    <definedName name="_______________________Rp1" localSheetId="4">[17]BAHP!$M$29</definedName>
    <definedName name="______________________agt3">[19]uRAIAN!#REF!</definedName>
    <definedName name="______________________agt4">[19]uRAIAN!#REF!</definedName>
    <definedName name="______________________agt5">[19]uRAIAN!#REF!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'[20]Kuantitas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'[13]R-MP2-98'!#REF!</definedName>
    <definedName name="______________________kon3" localSheetId="4">'[13]R-MP2-98'!#REF!</definedName>
    <definedName name="______________________kon4" localSheetId="4">'[13]R-MP2-98'!#REF!</definedName>
    <definedName name="______________________kon5" localSheetId="4">'[18]R-MP'!#REF!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'[14]UPAH BAHAN'!#REF!</definedName>
    <definedName name="______________________LLL11">#REF!</definedName>
    <definedName name="______________________MA18">'[21]ANALISA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'[5]An. Alat'!#REF!</definedName>
    <definedName name="______________________MDE22" localSheetId="4">#REF!</definedName>
    <definedName name="______________________MDE22">'[5]An.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'[21]ANALISA (2)'!$Q$1258</definedName>
    <definedName name="______________________PA18">'[21]ANALISA (2)'!$Q$1320</definedName>
    <definedName name="______________________pvc1">[15]UPAH!#REF!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[22]ANALISA!#REF!</definedName>
    <definedName name="______________________tee34" localSheetId="4">'[12]RAB (OK)'!#REF!</definedName>
    <definedName name="_____________________agt3" localSheetId="4">[19]uRAIAN!#REF!</definedName>
    <definedName name="_____________________agt4" localSheetId="4">[19]uRAIAN!#REF!</definedName>
    <definedName name="_____________________agt5">[19]uRAIAN!#REF!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'[5]An. Alat'!#REF!</definedName>
    <definedName name="_____________________EEE02" localSheetId="4">#REF!</definedName>
    <definedName name="_____________________EEE02">'[5]An. Alat'!#REF!</definedName>
    <definedName name="_____________________EEE03" localSheetId="2">'[5]An. Alat'!#REF!</definedName>
    <definedName name="_____________________EEE03" localSheetId="4">#REF!</definedName>
    <definedName name="_____________________EEE03">'[5]An. Alat'!#REF!</definedName>
    <definedName name="_____________________EEE04" localSheetId="2">'[5]An. Alat'!#REF!</definedName>
    <definedName name="_____________________EEE04" localSheetId="4">#REF!</definedName>
    <definedName name="_____________________EEE04">'[5]An. Alat'!#REF!</definedName>
    <definedName name="_____________________EEE05" localSheetId="2">'[5]An. Alat'!#REF!</definedName>
    <definedName name="_____________________EEE05" localSheetId="4">#REF!</definedName>
    <definedName name="_____________________EEE05">'[5]An. Alat'!#REF!</definedName>
    <definedName name="_____________________EEE06" localSheetId="2">'[5]An. Alat'!#REF!</definedName>
    <definedName name="_____________________EEE06" localSheetId="4">#REF!</definedName>
    <definedName name="_____________________EEE06">'[5]An. Alat'!#REF!</definedName>
    <definedName name="_____________________EEE07" localSheetId="2">'[5]An. Alat'!#REF!</definedName>
    <definedName name="_____________________EEE07" localSheetId="4">#REF!</definedName>
    <definedName name="_____________________EEE07">'[5]An. Alat'!#REF!</definedName>
    <definedName name="_____________________EEE08" localSheetId="2">'[5]An. Alat'!#REF!</definedName>
    <definedName name="_____________________EEE08" localSheetId="4">#REF!</definedName>
    <definedName name="_____________________EEE08">'[5]An. Alat'!#REF!</definedName>
    <definedName name="_____________________EEE09" localSheetId="2">'[5]An. Alat'!#REF!</definedName>
    <definedName name="_____________________EEE09" localSheetId="4">#REF!</definedName>
    <definedName name="_____________________EEE09">'[5]An. Alat'!#REF!</definedName>
    <definedName name="_____________________EEE10" localSheetId="2">'[5]An. Alat'!#REF!</definedName>
    <definedName name="_____________________EEE10" localSheetId="4">#REF!</definedName>
    <definedName name="_____________________EEE10">'[5]An. Alat'!#REF!</definedName>
    <definedName name="_____________________EEE11" localSheetId="2">'[5]An. Alat'!#REF!</definedName>
    <definedName name="_____________________EEE11" localSheetId="4">#REF!</definedName>
    <definedName name="_____________________EEE11">'[5]An. Alat'!#REF!</definedName>
    <definedName name="_____________________EEE12" localSheetId="2">'[5]An. Alat'!#REF!</definedName>
    <definedName name="_____________________EEE12" localSheetId="4">#REF!</definedName>
    <definedName name="_____________________EEE12">'[5]An. Alat'!#REF!</definedName>
    <definedName name="_____________________EEE13" localSheetId="2">'[5]An. Alat'!#REF!</definedName>
    <definedName name="_____________________EEE13" localSheetId="4">#REF!</definedName>
    <definedName name="_____________________EEE13">'[5]An. Alat'!#REF!</definedName>
    <definedName name="_____________________EEE14" localSheetId="2">'[5]An. Alat'!#REF!</definedName>
    <definedName name="_____________________EEE14" localSheetId="4">#REF!</definedName>
    <definedName name="_____________________EEE14">'[5]An. Alat'!#REF!</definedName>
    <definedName name="_____________________EEE15" localSheetId="2">'[5]An. Alat'!#REF!</definedName>
    <definedName name="_____________________EEE15" localSheetId="4">#REF!</definedName>
    <definedName name="_____________________EEE15">'[5]An. Alat'!#REF!</definedName>
    <definedName name="_____________________EEE16" localSheetId="2">'[5]An. Alat'!#REF!</definedName>
    <definedName name="_____________________EEE16" localSheetId="4">#REF!</definedName>
    <definedName name="_____________________EEE16">'[5]An. Alat'!#REF!</definedName>
    <definedName name="_____________________EEE17" localSheetId="2">'[5]An. Alat'!#REF!</definedName>
    <definedName name="_____________________EEE17" localSheetId="4">#REF!</definedName>
    <definedName name="_____________________EEE17">'[5]An. Alat'!#REF!</definedName>
    <definedName name="_____________________EEE18" localSheetId="2">'[5]An. Alat'!#REF!</definedName>
    <definedName name="_____________________EEE18" localSheetId="4">#REF!</definedName>
    <definedName name="_____________________EEE18">'[5]An. Alat'!#REF!</definedName>
    <definedName name="_____________________EEE19" localSheetId="2">'[5]An. Alat'!#REF!</definedName>
    <definedName name="_____________________EEE19" localSheetId="4">#REF!</definedName>
    <definedName name="_____________________EEE19">'[5]An. Alat'!#REF!</definedName>
    <definedName name="_____________________EEE20" localSheetId="4">#REF!</definedName>
    <definedName name="_____________________EEE21" localSheetId="4">#REF!</definedName>
    <definedName name="_____________________EEE22" localSheetId="2">'[5]An. Alat'!#REF!</definedName>
    <definedName name="_____________________EEE22" localSheetId="4">#REF!</definedName>
    <definedName name="_____________________EEE22">'[5]An. Alat'!#REF!</definedName>
    <definedName name="_____________________EEE23" localSheetId="2">'[5]An. Alat'!#REF!</definedName>
    <definedName name="_____________________EEE23" localSheetId="4">#REF!</definedName>
    <definedName name="_____________________EEE23">'[5]An. Alat'!#REF!</definedName>
    <definedName name="_____________________EEE24" localSheetId="2">'[5]An. Alat'!#REF!</definedName>
    <definedName name="_____________________EEE24" localSheetId="4">#REF!</definedName>
    <definedName name="_____________________EEE24">'[5]An. Alat'!#REF!</definedName>
    <definedName name="_____________________EEE25" localSheetId="2">'[5]An. Alat'!#REF!</definedName>
    <definedName name="_____________________EEE25" localSheetId="4">#REF!</definedName>
    <definedName name="_____________________EEE25">'[5]An. Alat'!#REF!</definedName>
    <definedName name="_____________________EEE26" localSheetId="2">'[5]An. Alat'!#REF!</definedName>
    <definedName name="_____________________EEE26" localSheetId="4">#REF!</definedName>
    <definedName name="_____________________EEE26">'[5]An. Alat'!#REF!</definedName>
    <definedName name="_____________________EEE27" localSheetId="2">'[5]An. Alat'!#REF!</definedName>
    <definedName name="_____________________EEE27" localSheetId="4">#REF!</definedName>
    <definedName name="_____________________EEE27">'[5]An. Alat'!#REF!</definedName>
    <definedName name="_____________________EEE28" localSheetId="2">'[5]An. Alat'!#REF!</definedName>
    <definedName name="_____________________EEE28" localSheetId="4">#REF!</definedName>
    <definedName name="_____________________EEE28">'[5]An. Alat'!#REF!</definedName>
    <definedName name="_____________________EEE29" localSheetId="2">'[5]An. Alat'!#REF!</definedName>
    <definedName name="_____________________EEE29" localSheetId="4">#REF!</definedName>
    <definedName name="_____________________EEE29">'[5]An. Alat'!#REF!</definedName>
    <definedName name="_____________________EEE30" localSheetId="2">'[5]An. Alat'!#REF!</definedName>
    <definedName name="_____________________EEE30" localSheetId="4">#REF!</definedName>
    <definedName name="_____________________EEE30">'[5]An. Alat'!#REF!</definedName>
    <definedName name="_____________________EEE31" localSheetId="2">'[5]An. Alat'!#REF!</definedName>
    <definedName name="_____________________EEE31" localSheetId="4">#REF!</definedName>
    <definedName name="_____________________EEE31">'[5]An. Alat'!#REF!</definedName>
    <definedName name="_____________________EEE32" localSheetId="2">'[5]An. Alat'!#REF!</definedName>
    <definedName name="_____________________EEE32" localSheetId="4">#REF!</definedName>
    <definedName name="_____________________EEE32">'[5]An. Alat'!#REF!</definedName>
    <definedName name="_____________________EEE33" localSheetId="2">'[5]An. Alat'!#REF!</definedName>
    <definedName name="_____________________EEE33" localSheetId="4">#REF!</definedName>
    <definedName name="_____________________EEE33">'[5]An.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'[23]R-MP2-98'!#REF!</definedName>
    <definedName name="_____________________kon3" localSheetId="4">'[23]R-MP2-98'!#REF!</definedName>
    <definedName name="_____________________kon4" localSheetId="4">'[23]R-MP2-98'!#REF!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'[21]ANALISA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'[21]ANALISA (2)'!$Q$1258</definedName>
    <definedName name="_____________________PA18">'[21]ANALISA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[15]UPAH!#REF!</definedName>
    <definedName name="_____________________Rp1" localSheetId="4">[16]BAHP!$M$29</definedName>
    <definedName name="_____________________spl7">[22]ANALISA!#REF!</definedName>
    <definedName name="_____________________tee34">'[12]RAB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'[23]R-MP2-98'!#REF!</definedName>
    <definedName name="____________________kon3" localSheetId="4">'[23]R-MP2-98'!#REF!</definedName>
    <definedName name="____________________kon4" localSheetId="4">'[23]R-MP2-98'!#REF!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'[21]ANALISA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'[5]An. Alat'!#REF!</definedName>
    <definedName name="____________________MDE22" localSheetId="4">#REF!</definedName>
    <definedName name="____________________MDE22">'[5]An.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'[21]ANALISA (2)'!$Q$1258</definedName>
    <definedName name="____________________PA18">'[21]ANALISA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[16]BAHP!$M$29</definedName>
    <definedName name="____________________SAK2" localSheetId="4">#REF!</definedName>
    <definedName name="____________________SAK3" localSheetId="4">#REF!</definedName>
    <definedName name="___________________agt3" localSheetId="4">[24]uRAIAN!#REF!</definedName>
    <definedName name="___________________agt4" localSheetId="4">[24]uRAIAN!#REF!</definedName>
    <definedName name="___________________agt5" localSheetId="4">[24]uRAIAN!#REF!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'[20]Kuantitas &amp; Harga'!$H$445</definedName>
    <definedName name="___________________DIV12" localSheetId="4">'[25]Kuantitas &amp; Harga'!#REF!</definedName>
    <definedName name="___________________DIV2" localSheetId="4">'[20]Kuantitas &amp; Harga'!$H$49</definedName>
    <definedName name="___________________DIV3" localSheetId="4">'[20]Kuantitas &amp; Harga'!$H$83</definedName>
    <definedName name="___________________DIV4" localSheetId="4">'[20]Kuantitas &amp; Harga'!$H$98</definedName>
    <definedName name="___________________DIV5" localSheetId="4">'[20]Kuantitas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'[20]Kuantitas &amp; Harga'!$H$432</definedName>
    <definedName name="___________________EEE02" localSheetId="2">'[5]An. Alat'!#REF!</definedName>
    <definedName name="___________________EEE02" localSheetId="4">#REF!</definedName>
    <definedName name="___________________EEE02">'[5]An. Alat'!#REF!</definedName>
    <definedName name="___________________EEE03" localSheetId="2">'[5]An. Alat'!#REF!</definedName>
    <definedName name="___________________EEE03" localSheetId="4">#REF!</definedName>
    <definedName name="___________________EEE03">'[5]An. Alat'!#REF!</definedName>
    <definedName name="___________________EEE04" localSheetId="2">'[5]An. Alat'!#REF!</definedName>
    <definedName name="___________________EEE04" localSheetId="4">[26]sewa!#REF!</definedName>
    <definedName name="___________________EEE04">'[5]An. Alat'!#REF!</definedName>
    <definedName name="___________________EEE05" localSheetId="2">'[5]An. Alat'!#REF!</definedName>
    <definedName name="___________________EEE05" localSheetId="4">#REF!</definedName>
    <definedName name="___________________EEE05">'[5]An. Alat'!#REF!</definedName>
    <definedName name="___________________EEE06" localSheetId="2">'[5]An. Alat'!#REF!</definedName>
    <definedName name="___________________EEE06" localSheetId="4">#REF!</definedName>
    <definedName name="___________________EEE06">'[5]An. Alat'!#REF!</definedName>
    <definedName name="___________________EEE07" localSheetId="2">'[5]An. Alat'!#REF!</definedName>
    <definedName name="___________________EEE07" localSheetId="4">#REF!</definedName>
    <definedName name="___________________EEE07">'[5]An. Alat'!#REF!</definedName>
    <definedName name="___________________EEE08" localSheetId="2">'[5]An. Alat'!#REF!</definedName>
    <definedName name="___________________EEE08" localSheetId="4">[27]Peralatan!#REF!</definedName>
    <definedName name="___________________EEE08">'[5]An. Alat'!#REF!</definedName>
    <definedName name="___________________EEE09" localSheetId="2">'[5]An. Alat'!#REF!</definedName>
    <definedName name="___________________EEE09" localSheetId="4">#REF!</definedName>
    <definedName name="___________________EEE09">'[5]An. Alat'!#REF!</definedName>
    <definedName name="___________________EEE10" localSheetId="2">'[5]An. Alat'!#REF!</definedName>
    <definedName name="___________________EEE10" localSheetId="4">#REF!</definedName>
    <definedName name="___________________EEE10">'[5]An. Alat'!#REF!</definedName>
    <definedName name="___________________EEE11" localSheetId="2">'[5]An. Alat'!#REF!</definedName>
    <definedName name="___________________EEE11" localSheetId="4">#REF!</definedName>
    <definedName name="___________________EEE11">'[5]An. Alat'!#REF!</definedName>
    <definedName name="___________________EEE12" localSheetId="2">'[5]An. Alat'!#REF!</definedName>
    <definedName name="___________________EEE12" localSheetId="4">#REF!</definedName>
    <definedName name="___________________EEE12">'[5]An. Alat'!#REF!</definedName>
    <definedName name="___________________EEE13" localSheetId="2">'[5]An. Alat'!#REF!</definedName>
    <definedName name="___________________EEE13" localSheetId="4">#REF!</definedName>
    <definedName name="___________________EEE13">'[5]An. Alat'!#REF!</definedName>
    <definedName name="___________________EEE14" localSheetId="2">'[5]An. Alat'!#REF!</definedName>
    <definedName name="___________________EEE14" localSheetId="4">[26]sewa!#REF!</definedName>
    <definedName name="___________________EEE14">'[5]An. Alat'!#REF!</definedName>
    <definedName name="___________________EEE15" localSheetId="2">'[5]An. Alat'!#REF!</definedName>
    <definedName name="___________________EEE15" localSheetId="4">#REF!</definedName>
    <definedName name="___________________EEE15">'[5]An. Alat'!#REF!</definedName>
    <definedName name="___________________EEE16" localSheetId="2">'[5]An. Alat'!#REF!</definedName>
    <definedName name="___________________EEE16" localSheetId="4">#REF!</definedName>
    <definedName name="___________________EEE16">'[5]An. Alat'!#REF!</definedName>
    <definedName name="___________________EEE17" localSheetId="2">'[5]An. Alat'!#REF!</definedName>
    <definedName name="___________________EEE17" localSheetId="4">#REF!</definedName>
    <definedName name="___________________EEE17">'[5]An. Alat'!#REF!</definedName>
    <definedName name="___________________EEE18" localSheetId="2">'[5]An. Alat'!#REF!</definedName>
    <definedName name="___________________EEE18" localSheetId="4">#REF!</definedName>
    <definedName name="___________________EEE18">'[5]An. Alat'!#REF!</definedName>
    <definedName name="___________________EEE19" localSheetId="2">'[5]An. Alat'!#REF!</definedName>
    <definedName name="___________________EEE19" localSheetId="4">#REF!</definedName>
    <definedName name="___________________EEE19">'[5]An. Alat'!#REF!</definedName>
    <definedName name="___________________EEE20" localSheetId="4">#REF!</definedName>
    <definedName name="___________________EEE21" localSheetId="4">[27]Peralatan!#REF!</definedName>
    <definedName name="___________________EEE22" localSheetId="2">'[5]An. Alat'!#REF!</definedName>
    <definedName name="___________________EEE22" localSheetId="4">#REF!</definedName>
    <definedName name="___________________EEE22">'[5]An. Alat'!#REF!</definedName>
    <definedName name="___________________EEE23" localSheetId="2">'[5]An. Alat'!#REF!</definedName>
    <definedName name="___________________EEE23" localSheetId="4">#REF!</definedName>
    <definedName name="___________________EEE23">'[5]An. Alat'!#REF!</definedName>
    <definedName name="___________________EEE24" localSheetId="2">'[5]An. Alat'!#REF!</definedName>
    <definedName name="___________________EEE24" localSheetId="4">#REF!</definedName>
    <definedName name="___________________EEE24">'[5]An. Alat'!#REF!</definedName>
    <definedName name="___________________EEE25" localSheetId="2">'[5]An. Alat'!#REF!</definedName>
    <definedName name="___________________EEE25" localSheetId="4">#REF!</definedName>
    <definedName name="___________________EEE25">'[5]An. Alat'!#REF!</definedName>
    <definedName name="___________________EEE26" localSheetId="2">'[5]An. Alat'!#REF!</definedName>
    <definedName name="___________________EEE26" localSheetId="4">#REF!</definedName>
    <definedName name="___________________EEE26">'[5]An. Alat'!#REF!</definedName>
    <definedName name="___________________EEE27" localSheetId="2">'[5]An. Alat'!#REF!</definedName>
    <definedName name="___________________EEE27" localSheetId="4">[26]sewa!#REF!</definedName>
    <definedName name="___________________EEE27">'[5]An. Alat'!#REF!</definedName>
    <definedName name="___________________EEE28" localSheetId="2">'[5]An. Alat'!#REF!</definedName>
    <definedName name="___________________EEE28" localSheetId="4">[26]sewa!#REF!</definedName>
    <definedName name="___________________EEE28">'[5]An. Alat'!#REF!</definedName>
    <definedName name="___________________EEE29" localSheetId="2">'[5]An. Alat'!#REF!</definedName>
    <definedName name="___________________EEE29" localSheetId="4">[26]sewa!#REF!</definedName>
    <definedName name="___________________EEE29">'[5]An. Alat'!#REF!</definedName>
    <definedName name="___________________EEE30" localSheetId="2">'[5]An. Alat'!#REF!</definedName>
    <definedName name="___________________EEE30" localSheetId="4">[27]Peralatan!#REF!</definedName>
    <definedName name="___________________EEE30">'[5]An. Alat'!#REF!</definedName>
    <definedName name="___________________EEE31" localSheetId="2">'[5]An. Alat'!#REF!</definedName>
    <definedName name="___________________EEE31" localSheetId="4">#REF!</definedName>
    <definedName name="___________________EEE31">'[5]An. Alat'!#REF!</definedName>
    <definedName name="___________________EEE32" localSheetId="2">'[5]An. Alat'!#REF!</definedName>
    <definedName name="___________________EEE32" localSheetId="4">[27]Peralatan!#REF!</definedName>
    <definedName name="___________________EEE32">'[5]An. Alat'!#REF!</definedName>
    <definedName name="___________________EEE33" localSheetId="2">'[5]An. Alat'!#REF!</definedName>
    <definedName name="___________________EEE33" localSheetId="4">[26]sewa!#REF!</definedName>
    <definedName name="___________________EEE33">'[5]An. Alat'!#REF!</definedName>
    <definedName name="___________________eng3">[22]UPAH!#REF!</definedName>
    <definedName name="___________________eng4">[22]UPAH!#REF!</definedName>
    <definedName name="___________________gip1">[22]UPAH!#REF!</definedName>
    <definedName name="___________________gip2">[22]UPAH!#REF!</definedName>
    <definedName name="___________________gip3">[22]UPAH!#REF!</definedName>
    <definedName name="___________________gip4">[22]UPAH!#REF!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'[28]Upah, Bahan, Alat'!#REF!</definedName>
    <definedName name="___________________kon2" localSheetId="4">'[29]R-MP2-98'!#REF!</definedName>
    <definedName name="___________________kon3" localSheetId="4">'[29]R-MP2-98'!#REF!</definedName>
    <definedName name="___________________kon4" localSheetId="4">'[29]R-MP2-98'!#REF!</definedName>
    <definedName name="___________________kon5" localSheetId="4">'[30]R-MP'!#REF!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'[9]UPAH BAHAN'!#REF!</definedName>
    <definedName name="___________________MA18">'[31]ANALISA (2)'!$Q$1336</definedName>
    <definedName name="___________________MDE02" localSheetId="4">[27]Peralatan!#REF!</definedName>
    <definedName name="___________________MDE03" localSheetId="4">[27]Peralatan!#REF!</definedName>
    <definedName name="___________________MDE04" localSheetId="4">[27]Peralatan!#REF!</definedName>
    <definedName name="___________________MDE06" localSheetId="4">[27]Peralatan!#REF!</definedName>
    <definedName name="___________________MDE07" localSheetId="4">[27]Peralatan!#REF!</definedName>
    <definedName name="___________________MDE08" localSheetId="4">[27]Peralatan!#REF!</definedName>
    <definedName name="___________________MDE10" localSheetId="4">[27]Peralatan!#REF!</definedName>
    <definedName name="___________________MDE11" localSheetId="4">[27]Peralatan!#REF!</definedName>
    <definedName name="___________________MDE13" localSheetId="4">[27]Peralatan!#REF!</definedName>
    <definedName name="___________________MDE15" localSheetId="4">[27]Peralatan!#REF!</definedName>
    <definedName name="___________________MDE17" localSheetId="4">[27]Peralatan!#REF!</definedName>
    <definedName name="___________________MDE19" localSheetId="4">[27]Peralatan!#REF!</definedName>
    <definedName name="___________________MDE21" localSheetId="4">[27]Peralatan!#REF!</definedName>
    <definedName name="___________________MDE23" localSheetId="4">[27]Peralatan!#REF!</definedName>
    <definedName name="___________________MDE25" localSheetId="4">[27]Peralatan!#REF!</definedName>
    <definedName name="___________________MDE27" localSheetId="4">[27]Peralatan!#REF!</definedName>
    <definedName name="___________________MDE29" localSheetId="4">[27]Peralatan!#REF!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[26]UPAH!#REF!</definedName>
    <definedName name="___________________MMM01">#REF!</definedName>
    <definedName name="___________________MMM02" localSheetId="2">#REF!</definedName>
    <definedName name="___________________MMM02" localSheetId="4">[26]UPAH!#REF!</definedName>
    <definedName name="___________________MMM02">#REF!</definedName>
    <definedName name="___________________MMM03" localSheetId="4">[26]UPAH!#REF!</definedName>
    <definedName name="___________________MMM04" localSheetId="4">[26]UPAH!#REF!</definedName>
    <definedName name="___________________MMM05" localSheetId="4">[26]UPAH!#REF!</definedName>
    <definedName name="___________________MMM06" localSheetId="4">[26]UPAH!#REF!</definedName>
    <definedName name="___________________MMM07" localSheetId="4">[26]UPAH!#REF!</definedName>
    <definedName name="___________________MMM08" localSheetId="2">#REF!</definedName>
    <definedName name="___________________MMM08" localSheetId="4">[26]UPAH!#REF!</definedName>
    <definedName name="___________________MMM08">#REF!</definedName>
    <definedName name="___________________MMM09" localSheetId="2">#REF!</definedName>
    <definedName name="___________________MMM09" localSheetId="4">[26]UPAH!#REF!</definedName>
    <definedName name="___________________MMM09">#REF!</definedName>
    <definedName name="___________________MMM10" localSheetId="4">[26]UPAH!#REF!</definedName>
    <definedName name="___________________MMM11" localSheetId="4">[26]UPAH!#REF!</definedName>
    <definedName name="___________________MMM12" localSheetId="4">[26]UPAH!#REF!</definedName>
    <definedName name="___________________MMM13" localSheetId="4">[26]UPAH!#REF!</definedName>
    <definedName name="___________________MMM14" localSheetId="4">[26]UPAH!#REF!</definedName>
    <definedName name="___________________MMM15" localSheetId="2">#REF!</definedName>
    <definedName name="___________________MMM15" localSheetId="4">[26]UPAH!#REF!</definedName>
    <definedName name="___________________MMM15">#REF!</definedName>
    <definedName name="___________________MMM16" localSheetId="4">[26]UPAH!#REF!</definedName>
    <definedName name="___________________MMM17" localSheetId="4">[26]UPAH!#REF!</definedName>
    <definedName name="___________________MMM18" localSheetId="4">[26]UPAH!#REF!</definedName>
    <definedName name="___________________MMM19" localSheetId="4">[26]UPAH!#REF!</definedName>
    <definedName name="___________________MMM20" localSheetId="4">[26]UPAH!#REF!</definedName>
    <definedName name="___________________MMM21" localSheetId="4">[26]UPAH!#REF!</definedName>
    <definedName name="___________________MMM22" localSheetId="4">[26]UPAH!#REF!</definedName>
    <definedName name="___________________MMM23" localSheetId="4">[26]UPAH!#REF!</definedName>
    <definedName name="___________________MMM24" localSheetId="4">[26]UPAH!#REF!</definedName>
    <definedName name="___________________MMM25" localSheetId="4">[26]UPAH!#REF!</definedName>
    <definedName name="___________________MMM26" localSheetId="4">[26]UPAH!#REF!</definedName>
    <definedName name="___________________MMM27" localSheetId="4">[26]UPAH!#REF!</definedName>
    <definedName name="___________________MMM28" localSheetId="4">[26]UPAH!#REF!</definedName>
    <definedName name="___________________MMM29" localSheetId="4">[26]UPAH!#REF!</definedName>
    <definedName name="___________________MMM30" localSheetId="4">[26]UPAH!#REF!</definedName>
    <definedName name="___________________MMM31" localSheetId="4">[26]UPAH!#REF!</definedName>
    <definedName name="___________________MMM32" localSheetId="4">[26]UPAH!#REF!</definedName>
    <definedName name="___________________MMM33" localSheetId="4">[26]UPAH!#REF!</definedName>
    <definedName name="___________________MMM34" localSheetId="4">[26]UPAH!#REF!</definedName>
    <definedName name="___________________MMM35" localSheetId="4">[26]UPAH!#REF!</definedName>
    <definedName name="___________________MMM36" localSheetId="4">[26]UPAH!#REF!</definedName>
    <definedName name="___________________MMM37" localSheetId="4">[26]UPAH!#REF!</definedName>
    <definedName name="___________________MMM38" localSheetId="4">[26]UPAH!#REF!</definedName>
    <definedName name="___________________MMM39" localSheetId="4">[26]UPAH!#REF!</definedName>
    <definedName name="___________________MMM40" localSheetId="4">[26]UPAH!#REF!</definedName>
    <definedName name="___________________MMM41" localSheetId="4">[26]UPAH!#REF!</definedName>
    <definedName name="___________________MMM411" localSheetId="4">[26]UPAH!#REF!</definedName>
    <definedName name="___________________MMM42" localSheetId="4">'[32]Basic Price'!#REF!</definedName>
    <definedName name="___________________MMM43" localSheetId="4">[26]UPAH!#REF!</definedName>
    <definedName name="___________________MMM44" localSheetId="4">[26]UPAH!#REF!</definedName>
    <definedName name="___________________MMM45" localSheetId="4">[26]UPAH!#REF!</definedName>
    <definedName name="___________________MMM46" localSheetId="4">[26]UPAH!#REF!</definedName>
    <definedName name="___________________MMM47" localSheetId="4">[26]UPAH!#REF!</definedName>
    <definedName name="___________________MMM48" localSheetId="4">[26]UPAH!#REF!</definedName>
    <definedName name="___________________MMM49" localSheetId="4">'[32]Basic Price'!#REF!</definedName>
    <definedName name="___________________MMM50" localSheetId="4">[26]UPAH!#REF!</definedName>
    <definedName name="___________________MMM51" localSheetId="4">[26]UPAH!#REF!</definedName>
    <definedName name="___________________MMM52" localSheetId="4">'[32]Basic Price'!#REF!</definedName>
    <definedName name="___________________MMM53" localSheetId="4">'[32]Basic Price'!#REF!</definedName>
    <definedName name="___________________MMM54" localSheetId="4">'[32]Basic Price'!#REF!</definedName>
    <definedName name="___________________nyy10">[22]UPAH!#REF!</definedName>
    <definedName name="___________________nyy25">[22]UPAH!#REF!</definedName>
    <definedName name="___________________PA1">'[31]ANALISA (2)'!$Q$1258</definedName>
    <definedName name="___________________PA18">'[31]ANALISA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[22]UPAH!#REF!</definedName>
    <definedName name="___________________pvc2" localSheetId="4">[22]UPAH!#REF!</definedName>
    <definedName name="___________________pvc3" localSheetId="4">[22]UPAH!#REF!</definedName>
    <definedName name="___________________pvc4" localSheetId="4">[22]UPAH!#REF!</definedName>
    <definedName name="___________________Rp1" localSheetId="4">[16]BAHP!$M$29</definedName>
    <definedName name="___________________sak1">[22]UPAH!#REF!</definedName>
    <definedName name="___________________sak2">[22]UPAH!#REF!</definedName>
    <definedName name="___________________sak3">[22]UPAH!#REF!</definedName>
    <definedName name="___________________spl7">[22]ANALISA!#REF!</definedName>
    <definedName name="___________________tee34" localSheetId="4">'[33]RAB (OK)'!#REF!</definedName>
    <definedName name="__________________agt3">[10]uRAIAN!#REF!</definedName>
    <definedName name="__________________agt4">[10]uRAIAN!#REF!</definedName>
    <definedName name="__________________agt5">[10]uRAIAN!#REF!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'[20]Kuantitas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'[20]Kuantitas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'[20]Kuantitas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'[6]R-MP'!#REF!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'[14]UPAH BAHAN'!#REF!</definedName>
    <definedName name="__________________LLL11">#REF!</definedName>
    <definedName name="__________________MA18">'[11]ANALISA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'[5]An. Alat'!#REF!</definedName>
    <definedName name="__________________MDE22" localSheetId="4">#REF!</definedName>
    <definedName name="__________________MDE22">'[5]An.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'[9]UPAH BAHAN'!$F$43</definedName>
    <definedName name="__________________MMM04" localSheetId="4">'[9]UPAH BAHAN'!$F$44</definedName>
    <definedName name="__________________MMM04">'[9]UPAH BAHAN'!$F$44</definedName>
    <definedName name="__________________MMM06">'[9]UPAH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'[9]UPAH BAHAN'!#REF!</definedName>
    <definedName name="__________________MMM16" localSheetId="4">#REF!</definedName>
    <definedName name="__________________MMM17" localSheetId="2">#REF!</definedName>
    <definedName name="__________________MMM17" localSheetId="4">'[9]UPAH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'[9]UPAH BAHAN'!#REF!</definedName>
    <definedName name="__________________MMM23">#REF!</definedName>
    <definedName name="__________________MMM24" localSheetId="4">#REF!</definedName>
    <definedName name="__________________MMM25" localSheetId="4">'[9]UPAH BAHAN'!#REF!</definedName>
    <definedName name="__________________MMM26" localSheetId="2">#REF!</definedName>
    <definedName name="__________________MMM26" localSheetId="4">'[9]UPAH BAHAN'!#REF!</definedName>
    <definedName name="__________________MMM26">#REF!</definedName>
    <definedName name="__________________MMM27" localSheetId="2">#REF!</definedName>
    <definedName name="__________________MMM27" localSheetId="4">'[9]UPAH BAHAN'!#REF!</definedName>
    <definedName name="__________________MMM27">#REF!</definedName>
    <definedName name="__________________MMM28" localSheetId="2">#REF!</definedName>
    <definedName name="__________________MMM28" localSheetId="4">'[9]UPAH BAHAN'!#REF!</definedName>
    <definedName name="__________________MMM28">#REF!</definedName>
    <definedName name="__________________MMM29" localSheetId="2">#REF!</definedName>
    <definedName name="__________________MMM29" localSheetId="4">'[9]UPAH BAHAN'!#REF!</definedName>
    <definedName name="__________________MMM29">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4" localSheetId="2">#REF!</definedName>
    <definedName name="__________________MMM44">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8" localSheetId="2">#REF!</definedName>
    <definedName name="__________________MMM48">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NYY10" localSheetId="4">#REF!</definedName>
    <definedName name="__________________NYY25" localSheetId="4">#REF!</definedName>
    <definedName name="__________________PA1">'[11]ANALISA (2)'!$Q$1258</definedName>
    <definedName name="__________________PA18">'[11]ANALISA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[15]UPAH!#REF!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[17]BAHP!$M$29</definedName>
    <definedName name="__________________SAK2" localSheetId="4">#REF!</definedName>
    <definedName name="__________________SAK3" localSheetId="4">#REF!</definedName>
    <definedName name="__________________tee34" localSheetId="4">'[12]RAB (OK)'!#REF!</definedName>
    <definedName name="__________________vg41" localSheetId="4">#REF!</definedName>
    <definedName name="_________________agt3" localSheetId="4">[24]uRAIAN!#REF!</definedName>
    <definedName name="_________________agt4" localSheetId="4">[24]uRAIAN!#REF!</definedName>
    <definedName name="_________________agt5" localSheetId="4">[24]uRAIAN!#REF!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'[34]Kuantitas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'[20]Kuantitas &amp; Harga'!$H$345</definedName>
    <definedName name="_________________DIV9" localSheetId="4">#REF!</definedName>
    <definedName name="_________________EEE01" localSheetId="4">#REF!</definedName>
    <definedName name="_________________EEE02" localSheetId="2">'[5]An. Alat'!#REF!</definedName>
    <definedName name="_________________EEE02" localSheetId="4">#REF!</definedName>
    <definedName name="_________________EEE02">'[5]An. Alat'!#REF!</definedName>
    <definedName name="_________________EEE03" localSheetId="2">'[5]An. Alat'!#REF!</definedName>
    <definedName name="_________________EEE03" localSheetId="4">#REF!</definedName>
    <definedName name="_________________EEE03">'[5]An. Alat'!#REF!</definedName>
    <definedName name="_________________EEE04" localSheetId="2">'[5]An. Alat'!#REF!</definedName>
    <definedName name="_________________EEE04" localSheetId="4">[26]sewa!#REF!</definedName>
    <definedName name="_________________EEE04">'[5]An. Alat'!#REF!</definedName>
    <definedName name="_________________EEE05" localSheetId="2">'[5]An. Alat'!#REF!</definedName>
    <definedName name="_________________EEE05" localSheetId="4">#REF!</definedName>
    <definedName name="_________________EEE05">'[5]An. Alat'!#REF!</definedName>
    <definedName name="_________________EEE06" localSheetId="2">'[5]An. Alat'!#REF!</definedName>
    <definedName name="_________________EEE06" localSheetId="4">#REF!</definedName>
    <definedName name="_________________EEE06">'[5]An. Alat'!#REF!</definedName>
    <definedName name="_________________EEE07" localSheetId="2">'[5]An. Alat'!#REF!</definedName>
    <definedName name="_________________EEE07" localSheetId="4">#REF!</definedName>
    <definedName name="_________________EEE07">'[5]An. Alat'!#REF!</definedName>
    <definedName name="_________________EEE08" localSheetId="2">'[5]An. Alat'!#REF!</definedName>
    <definedName name="_________________EEE08" localSheetId="4">[27]Peralatan!#REF!</definedName>
    <definedName name="_________________EEE08">'[5]An. Alat'!#REF!</definedName>
    <definedName name="_________________EEE09" localSheetId="2">'[5]An. Alat'!#REF!</definedName>
    <definedName name="_________________EEE09" localSheetId="4">#REF!</definedName>
    <definedName name="_________________EEE09">'[5]An. Alat'!#REF!</definedName>
    <definedName name="_________________EEE10" localSheetId="2">'[5]An. Alat'!#REF!</definedName>
    <definedName name="_________________EEE10" localSheetId="4">#REF!</definedName>
    <definedName name="_________________EEE10">'[5]An. Alat'!#REF!</definedName>
    <definedName name="_________________EEE11" localSheetId="2">'[5]An. Alat'!#REF!</definedName>
    <definedName name="_________________EEE11" localSheetId="4">#REF!</definedName>
    <definedName name="_________________EEE11">'[5]An. Alat'!#REF!</definedName>
    <definedName name="_________________EEE12" localSheetId="2">'[5]An. Alat'!#REF!</definedName>
    <definedName name="_________________EEE12" localSheetId="4">#REF!</definedName>
    <definedName name="_________________EEE12">'[5]An. Alat'!#REF!</definedName>
    <definedName name="_________________EEE13" localSheetId="2">'[5]An. Alat'!#REF!</definedName>
    <definedName name="_________________EEE13" localSheetId="4">#REF!</definedName>
    <definedName name="_________________EEE13">'[5]An. Alat'!#REF!</definedName>
    <definedName name="_________________EEE14" localSheetId="2">'[5]An. Alat'!#REF!</definedName>
    <definedName name="_________________EEE14" localSheetId="4">[26]sewa!#REF!</definedName>
    <definedName name="_________________EEE14">'[5]An. Alat'!#REF!</definedName>
    <definedName name="_________________EEE15" localSheetId="2">'[5]An. Alat'!#REF!</definedName>
    <definedName name="_________________EEE15" localSheetId="4">#REF!</definedName>
    <definedName name="_________________EEE15">'[5]An. Alat'!#REF!</definedName>
    <definedName name="_________________EEE16" localSheetId="2">'[5]An. Alat'!#REF!</definedName>
    <definedName name="_________________EEE16" localSheetId="4">#REF!</definedName>
    <definedName name="_________________EEE16">'[5]An. Alat'!#REF!</definedName>
    <definedName name="_________________EEE17" localSheetId="2">'[5]An. Alat'!#REF!</definedName>
    <definedName name="_________________EEE17" localSheetId="4">#REF!</definedName>
    <definedName name="_________________EEE17">'[5]An. Alat'!#REF!</definedName>
    <definedName name="_________________EEE18" localSheetId="2">'[5]An. Alat'!#REF!</definedName>
    <definedName name="_________________EEE18" localSheetId="4">#REF!</definedName>
    <definedName name="_________________EEE18">'[5]An. Alat'!#REF!</definedName>
    <definedName name="_________________EEE19" localSheetId="2">'[5]An. Alat'!#REF!</definedName>
    <definedName name="_________________EEE19" localSheetId="4">#REF!</definedName>
    <definedName name="_________________EEE19">'[5]An. Alat'!#REF!</definedName>
    <definedName name="_________________EEE20" localSheetId="4">#REF!</definedName>
    <definedName name="_________________EEE21" localSheetId="4">[27]Peralatan!#REF!</definedName>
    <definedName name="_________________EEE22" localSheetId="2">'[5]An. Alat'!#REF!</definedName>
    <definedName name="_________________EEE22" localSheetId="4">#REF!</definedName>
    <definedName name="_________________EEE22">'[5]An. Alat'!#REF!</definedName>
    <definedName name="_________________EEE23" localSheetId="2">'[5]An. Alat'!#REF!</definedName>
    <definedName name="_________________EEE23" localSheetId="4">#REF!</definedName>
    <definedName name="_________________EEE23">'[5]An. Alat'!#REF!</definedName>
    <definedName name="_________________EEE24" localSheetId="2">'[5]An. Alat'!#REF!</definedName>
    <definedName name="_________________EEE24" localSheetId="4">#REF!</definedName>
    <definedName name="_________________EEE24">'[5]An. Alat'!#REF!</definedName>
    <definedName name="_________________EEE25" localSheetId="2">'[5]An. Alat'!#REF!</definedName>
    <definedName name="_________________EEE25" localSheetId="4">#REF!</definedName>
    <definedName name="_________________EEE25">'[5]An. Alat'!#REF!</definedName>
    <definedName name="_________________EEE26" localSheetId="2">'[5]An. Alat'!#REF!</definedName>
    <definedName name="_________________EEE26" localSheetId="4">#REF!</definedName>
    <definedName name="_________________EEE26">'[5]An. Alat'!#REF!</definedName>
    <definedName name="_________________EEE27" localSheetId="2">'[5]An. Alat'!#REF!</definedName>
    <definedName name="_________________EEE27" localSheetId="4">[26]sewa!#REF!</definedName>
    <definedName name="_________________EEE27">'[5]An. Alat'!#REF!</definedName>
    <definedName name="_________________EEE28" localSheetId="2">'[5]An. Alat'!#REF!</definedName>
    <definedName name="_________________EEE28" localSheetId="4">[26]sewa!#REF!</definedName>
    <definedName name="_________________EEE28">'[5]An. Alat'!#REF!</definedName>
    <definedName name="_________________EEE29" localSheetId="2">'[5]An. Alat'!#REF!</definedName>
    <definedName name="_________________EEE29" localSheetId="4">[26]sewa!#REF!</definedName>
    <definedName name="_________________EEE29">'[5]An. Alat'!#REF!</definedName>
    <definedName name="_________________EEE30" localSheetId="2">'[5]An. Alat'!#REF!</definedName>
    <definedName name="_________________EEE30" localSheetId="4">[27]Peralatan!#REF!</definedName>
    <definedName name="_________________EEE30">'[5]An. Alat'!#REF!</definedName>
    <definedName name="_________________EEE31" localSheetId="2">'[5]An. Alat'!#REF!</definedName>
    <definedName name="_________________EEE31" localSheetId="4">#REF!</definedName>
    <definedName name="_________________EEE31">'[5]An. Alat'!#REF!</definedName>
    <definedName name="_________________EEE32" localSheetId="2">'[5]An. Alat'!#REF!</definedName>
    <definedName name="_________________EEE32" localSheetId="4">[27]Peralatan!#REF!</definedName>
    <definedName name="_________________EEE32">'[5]An. Alat'!#REF!</definedName>
    <definedName name="_________________EEE33" localSheetId="2">'[5]An. Alat'!#REF!</definedName>
    <definedName name="_________________EEE33" localSheetId="4">[26]sewa!#REF!</definedName>
    <definedName name="_________________EEE33">'[5]An. Alat'!#REF!</definedName>
    <definedName name="_________________eng3">[22]UPAH!#REF!</definedName>
    <definedName name="_________________eng4">[22]UPAH!#REF!</definedName>
    <definedName name="_________________gip1">[22]UPAH!#REF!</definedName>
    <definedName name="_________________gip2">[22]UPAH!#REF!</definedName>
    <definedName name="_________________gip3">[22]UPAH!#REF!</definedName>
    <definedName name="_________________gip4">[22]UPAH!#REF!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'[35]Upah, Bahan, Alat'!#REF!</definedName>
    <definedName name="_________________KB4" localSheetId="4">#REF!</definedName>
    <definedName name="_________________kon2" localSheetId="4">'[29]R-MP2-98'!#REF!</definedName>
    <definedName name="_________________kon3" localSheetId="4">'[29]R-MP2-98'!#REF!</definedName>
    <definedName name="_________________kon4" localSheetId="4">'[29]R-MP2-98'!#REF!</definedName>
    <definedName name="_________________kon5" localSheetId="4">'[30]R-MP'!#REF!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'[21]ANALISA (2)'!$Q$1336</definedName>
    <definedName name="_________________MDE02" localSheetId="4">[27]Peralatan!#REF!</definedName>
    <definedName name="_________________MDE03" localSheetId="4">[27]Peralatan!#REF!</definedName>
    <definedName name="_________________MDE04" localSheetId="4">[27]Peralatan!#REF!</definedName>
    <definedName name="_________________MDE06" localSheetId="4">[27]Peralatan!#REF!</definedName>
    <definedName name="_________________MDE07" localSheetId="4">[27]Peralatan!#REF!</definedName>
    <definedName name="_________________MDE08" localSheetId="4">[27]Peralatan!#REF!</definedName>
    <definedName name="_________________MDE10" localSheetId="4">[27]Peralatan!#REF!</definedName>
    <definedName name="_________________MDE11" localSheetId="4">[27]Peralatan!#REF!</definedName>
    <definedName name="_________________MDE13" localSheetId="4">[27]Peralatan!#REF!</definedName>
    <definedName name="_________________MDE15" localSheetId="4">[27]Peralatan!#REF!</definedName>
    <definedName name="_________________MDE17" localSheetId="4">[27]Peralatan!#REF!</definedName>
    <definedName name="_________________MDE19" localSheetId="4">[27]Peralatan!#REF!</definedName>
    <definedName name="_________________MDE21" localSheetId="4">[27]Peralatan!#REF!</definedName>
    <definedName name="_________________MDE23" localSheetId="4">[27]Peralatan!#REF!</definedName>
    <definedName name="_________________MDE25" localSheetId="4">[27]Peralatan!#REF!</definedName>
    <definedName name="_________________MDE27" localSheetId="4">[27]Peralatan!#REF!</definedName>
    <definedName name="_________________MDE29" localSheetId="4">[27]Peralatan!#REF!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[26]UPAH!#REF!</definedName>
    <definedName name="_________________MMM01">#REF!</definedName>
    <definedName name="_________________MMM02" localSheetId="2">#REF!</definedName>
    <definedName name="_________________MMM02" localSheetId="4">[26]UPAH!#REF!</definedName>
    <definedName name="_________________MMM02">#REF!</definedName>
    <definedName name="_________________MMM03" localSheetId="2">#REF!</definedName>
    <definedName name="_________________MMM03" localSheetId="4">[26]UPAH!#REF!</definedName>
    <definedName name="_________________MMM03">#REF!</definedName>
    <definedName name="_________________MMM04" localSheetId="2">#REF!</definedName>
    <definedName name="_________________MMM04" localSheetId="4">[26]UPAH!#REF!</definedName>
    <definedName name="_________________MMM04">#REF!</definedName>
    <definedName name="_________________MMM05" localSheetId="2">#REF!</definedName>
    <definedName name="_________________MMM05" localSheetId="4">[26]UPAH!#REF!</definedName>
    <definedName name="_________________MMM05">#REF!</definedName>
    <definedName name="_________________MMM06" localSheetId="2">#REF!</definedName>
    <definedName name="_________________MMM06" localSheetId="4">[26]UPAH!#REF!</definedName>
    <definedName name="_________________MMM06">#REF!</definedName>
    <definedName name="_________________MMM07" localSheetId="2">#REF!</definedName>
    <definedName name="_________________MMM07" localSheetId="4">[26]UPAH!#REF!</definedName>
    <definedName name="_________________MMM07">#REF!</definedName>
    <definedName name="_________________MMM08" localSheetId="2">#REF!</definedName>
    <definedName name="_________________MMM08" localSheetId="4">[26]UPAH!#REF!</definedName>
    <definedName name="_________________MMM08">#REF!</definedName>
    <definedName name="_________________MMM09" localSheetId="2">#REF!</definedName>
    <definedName name="_________________MMM09" localSheetId="4">[26]UPAH!#REF!</definedName>
    <definedName name="_________________MMM09">#REF!</definedName>
    <definedName name="_________________MMM10" localSheetId="4">[26]UPAH!#REF!</definedName>
    <definedName name="_________________MMM11" localSheetId="4">[26]UPAH!#REF!</definedName>
    <definedName name="_________________MMM12" localSheetId="4">[26]UPAH!#REF!</definedName>
    <definedName name="_________________MMM13" localSheetId="4">[26]UPAH!#REF!</definedName>
    <definedName name="_________________MMM14" localSheetId="4">[26]UPAH!#REF!</definedName>
    <definedName name="_________________MMM15" localSheetId="2">#REF!</definedName>
    <definedName name="_________________MMM15" localSheetId="4">[26]UPAH!#REF!</definedName>
    <definedName name="_________________MMM15">#REF!</definedName>
    <definedName name="_________________MMM16" localSheetId="4">[26]UPAH!#REF!</definedName>
    <definedName name="_________________MMM17" localSheetId="4">[26]UPAH!#REF!</definedName>
    <definedName name="_________________MMM18" localSheetId="4">[26]UPAH!#REF!</definedName>
    <definedName name="_________________MMM19" localSheetId="4">[26]UPAH!#REF!</definedName>
    <definedName name="_________________MMM20" localSheetId="4">[26]UPAH!#REF!</definedName>
    <definedName name="_________________MMM21" localSheetId="4">[26]UPAH!#REF!</definedName>
    <definedName name="_________________MMM22" localSheetId="4">[26]UPAH!#REF!</definedName>
    <definedName name="_________________MMM23" localSheetId="4">[26]UPAH!#REF!</definedName>
    <definedName name="_________________MMM24" localSheetId="4">[26]UPAH!#REF!</definedName>
    <definedName name="_________________MMM25" localSheetId="4">[26]UPAH!#REF!</definedName>
    <definedName name="_________________MMM26" localSheetId="4">[26]UPAH!#REF!</definedName>
    <definedName name="_________________MMM27" localSheetId="4">[26]UPAH!#REF!</definedName>
    <definedName name="_________________MMM28" localSheetId="4">[26]UPAH!#REF!</definedName>
    <definedName name="_________________MMM29" localSheetId="4">[26]UPAH!#REF!</definedName>
    <definedName name="_________________MMM30" localSheetId="4">[26]UPAH!#REF!</definedName>
    <definedName name="_________________MMM31" localSheetId="2">#REF!</definedName>
    <definedName name="_________________MMM31" localSheetId="4">[26]UPAH!#REF!</definedName>
    <definedName name="_________________MMM31">#REF!</definedName>
    <definedName name="_________________MMM32" localSheetId="2">#REF!</definedName>
    <definedName name="_________________MMM32" localSheetId="4">[26]UPAH!#REF!</definedName>
    <definedName name="_________________MMM32">#REF!</definedName>
    <definedName name="_________________MMM33" localSheetId="2">#REF!</definedName>
    <definedName name="_________________MMM33" localSheetId="4">[26]UPAH!#REF!</definedName>
    <definedName name="_________________MMM33">#REF!</definedName>
    <definedName name="_________________MMM34" localSheetId="2">#REF!</definedName>
    <definedName name="_________________MMM34" localSheetId="4">[26]UPAH!#REF!</definedName>
    <definedName name="_________________MMM34">#REF!</definedName>
    <definedName name="_________________MMM35" localSheetId="2">#REF!</definedName>
    <definedName name="_________________MMM35" localSheetId="4">[26]UPAH!#REF!</definedName>
    <definedName name="_________________MMM35">#REF!</definedName>
    <definedName name="_________________MMM36" localSheetId="2">#REF!</definedName>
    <definedName name="_________________MMM36" localSheetId="4">[26]UPAH!#REF!</definedName>
    <definedName name="_________________MMM36">#REF!</definedName>
    <definedName name="_________________MMM37" localSheetId="2">#REF!</definedName>
    <definedName name="_________________MMM37" localSheetId="4">[26]UPAH!#REF!</definedName>
    <definedName name="_________________MMM37">#REF!</definedName>
    <definedName name="_________________MMM38" localSheetId="2">#REF!</definedName>
    <definedName name="_________________MMM38" localSheetId="4">[26]UPAH!#REF!</definedName>
    <definedName name="_________________MMM38">#REF!</definedName>
    <definedName name="_________________MMM39" localSheetId="2">#REF!</definedName>
    <definedName name="_________________MMM39" localSheetId="4">[26]UPAH!#REF!</definedName>
    <definedName name="_________________MMM39">#REF!</definedName>
    <definedName name="_________________MMM40" localSheetId="2">#REF!</definedName>
    <definedName name="_________________MMM40" localSheetId="4">[26]UPAH!#REF!</definedName>
    <definedName name="_________________MMM40">#REF!</definedName>
    <definedName name="_________________MMM41" localSheetId="2">#REF!</definedName>
    <definedName name="_________________MMM41" localSheetId="4">[26]UPAH!#REF!</definedName>
    <definedName name="_________________MMM41">#REF!</definedName>
    <definedName name="_________________MMM411" localSheetId="2">#REF!</definedName>
    <definedName name="_________________MMM411" localSheetId="4">[26]UPAH!#REF!</definedName>
    <definedName name="_________________MMM411">#REF!</definedName>
    <definedName name="_________________MMM42" localSheetId="2">#REF!</definedName>
    <definedName name="_________________MMM42" localSheetId="4">'[32]Basic Price'!#REF!</definedName>
    <definedName name="_________________MMM42">#REF!</definedName>
    <definedName name="_________________MMM43" localSheetId="2">#REF!</definedName>
    <definedName name="_________________MMM43" localSheetId="4">[26]UPAH!#REF!</definedName>
    <definedName name="_________________MMM43">#REF!</definedName>
    <definedName name="_________________MMM44" localSheetId="4">[26]UPAH!#REF!</definedName>
    <definedName name="_________________MMM45" localSheetId="4">[26]UPAH!#REF!</definedName>
    <definedName name="_________________MMM46" localSheetId="2">#REF!</definedName>
    <definedName name="_________________MMM46" localSheetId="4">[26]UPAH!#REF!</definedName>
    <definedName name="_________________MMM46">#REF!</definedName>
    <definedName name="_________________MMM47" localSheetId="2">#REF!</definedName>
    <definedName name="_________________MMM47" localSheetId="4">[26]UPAH!#REF!</definedName>
    <definedName name="_________________MMM47">#REF!</definedName>
    <definedName name="_________________MMM48" localSheetId="4">[26]UPAH!#REF!</definedName>
    <definedName name="_________________MMM49" localSheetId="4">'[32]Basic Price'!#REF!</definedName>
    <definedName name="_________________MMM50" localSheetId="2">#REF!</definedName>
    <definedName name="_________________MMM50" localSheetId="4">[26]UPAH!#REF!</definedName>
    <definedName name="_________________MMM50">#REF!</definedName>
    <definedName name="_________________MMM51" localSheetId="2">#REF!</definedName>
    <definedName name="_________________MMM51" localSheetId="4">[26]UPAH!#REF!</definedName>
    <definedName name="_________________MMM51">#REF!</definedName>
    <definedName name="_________________MMM52" localSheetId="2">#REF!</definedName>
    <definedName name="_________________MMM52" localSheetId="4">'[32]Basic Price'!#REF!</definedName>
    <definedName name="_________________MMM52">#REF!</definedName>
    <definedName name="_________________MMM53" localSheetId="2">#REF!</definedName>
    <definedName name="_________________MMM53" localSheetId="4">'[32]Basic Price'!#REF!</definedName>
    <definedName name="_________________MMM53">#REF!</definedName>
    <definedName name="_________________MMM54" localSheetId="2">#REF!</definedName>
    <definedName name="_________________MMM54" localSheetId="4">'[32]Basic Price'!#REF!</definedName>
    <definedName name="_________________MMM54">#REF!</definedName>
    <definedName name="_________________nyy10">[22]UPAH!#REF!</definedName>
    <definedName name="_________________nyy25">[22]UPAH!#REF!</definedName>
    <definedName name="_________________PA1">'[21]ANALISA (2)'!$Q$1258</definedName>
    <definedName name="_________________PA18">'[21]ANALISA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[22]UPAH!#REF!</definedName>
    <definedName name="_________________pvc2" localSheetId="4">[22]UPAH!#REF!</definedName>
    <definedName name="_________________pvc3" localSheetId="4">[22]UPAH!#REF!</definedName>
    <definedName name="_________________pvc4" localSheetId="4">[22]UPAH!#REF!</definedName>
    <definedName name="_________________Rp1">[36]BAHP!$M$29</definedName>
    <definedName name="_________________sak1">[22]UPAH!#REF!</definedName>
    <definedName name="_________________sak2">[22]UPAH!#REF!</definedName>
    <definedName name="_________________sak3">[22]UPAH!#REF!</definedName>
    <definedName name="_________________spl7">[22]ANALISA!#REF!</definedName>
    <definedName name="_________________tee34" localSheetId="4">'[33]RAB (OK)'!#REF!</definedName>
    <definedName name="_________________xk22" localSheetId="2">[37]Analisa!#REF!</definedName>
    <definedName name="_________________xk22">[37]Analisa!#REF!</definedName>
    <definedName name="________________agt3">[10]uRAIAN!#REF!</definedName>
    <definedName name="________________agt4">[10]uRAIAN!#REF!</definedName>
    <definedName name="________________agt5">[10]uRAIAN!#REF!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[4]ANALIS!#REF!</definedName>
    <definedName name="________________BVT1040">[4]ANALIS!#REF!</definedName>
    <definedName name="________________BVT4100" localSheetId="2">[4]ANALIS!#REF!</definedName>
    <definedName name="________________BVT4100">[4]ANALIS!#REF!</definedName>
    <definedName name="________________BVT4150" localSheetId="2">[4]ANALIS!#REF!</definedName>
    <definedName name="________________BVT4150">[4]ANALIS!#REF!</definedName>
    <definedName name="________________BVT4200" localSheetId="2">[4]ANALIS!#REF!</definedName>
    <definedName name="________________BVT4200">[4]ANALIS!#REF!</definedName>
    <definedName name="________________BVT4250" localSheetId="2">[4]ANALIS!#REF!</definedName>
    <definedName name="________________BVT4250">[4]ANALIS!#REF!</definedName>
    <definedName name="________________BVT4300" localSheetId="2">[4]ANALIS!#REF!</definedName>
    <definedName name="________________BVT4300">[4]ANALIS!#REF!</definedName>
    <definedName name="________________BVT450" localSheetId="2">[4]ANALIS!#REF!</definedName>
    <definedName name="________________BVT450">[4]ANALIS!#REF!</definedName>
    <definedName name="________________BVT475" localSheetId="2">[4]ANALIS!#REF!</definedName>
    <definedName name="________________BVT475">[4]ANALIS!#REF!</definedName>
    <definedName name="________________BVT640" localSheetId="2">[4]ANALIS!#REF!</definedName>
    <definedName name="________________BVT640">[4]ANALIS!#REF!</definedName>
    <definedName name="________________BVT9100" localSheetId="2">[4]ANALIS!#REF!</definedName>
    <definedName name="________________BVT9100">[4]ANALIS!#REF!</definedName>
    <definedName name="________________BVT9150" localSheetId="2">[4]ANALIS!#REF!</definedName>
    <definedName name="________________BVT9150">[4]ANALIS!#REF!</definedName>
    <definedName name="________________BVT9200" localSheetId="2">[4]ANALIS!#REF!</definedName>
    <definedName name="________________BVT9200">[4]ANALIS!#REF!</definedName>
    <definedName name="________________BVT9250" localSheetId="2">[4]ANALIS!#REF!</definedName>
    <definedName name="________________BVT9250">[4]ANALIS!#REF!</definedName>
    <definedName name="________________BVT9300" localSheetId="2">[4]ANALIS!#REF!</definedName>
    <definedName name="________________BVT9300">[4]ANALIS!#REF!</definedName>
    <definedName name="________________BVT950" localSheetId="2">[4]ANALIS!#REF!</definedName>
    <definedName name="________________BVT950">[4]ANALIS!#REF!</definedName>
    <definedName name="________________BVT975" localSheetId="2">[4]ANALIS!#REF!</definedName>
    <definedName name="________________BVT975">[4]ANALIS!#REF!</definedName>
    <definedName name="________________DAT1">[4]ANALIS!$FJ$4631</definedName>
    <definedName name="________________dir2">[38]Mushala!$C$17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'[39]Kuantitas &amp; Harga'!$I$30</definedName>
    <definedName name="________________DIV11" localSheetId="2">#REF!</definedName>
    <definedName name="________________DIV11" localSheetId="4">'[14]Kuantitas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[38]Mushala!$C$18</definedName>
    <definedName name="________________kon5" localSheetId="4">'[6]R-MP'!#REF!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'[9]UPAH BAHAN'!#REF!</definedName>
    <definedName name="________________LLL11">#REF!</definedName>
    <definedName name="________________MA18">'[11]ANALISA (2)'!$Q$1336</definedName>
    <definedName name="________________MDE01">[40]Peralatan!$BR$27</definedName>
    <definedName name="________________MDE02" localSheetId="4">#REF!</definedName>
    <definedName name="________________MDE02">[40]Peralatan!$BR$47</definedName>
    <definedName name="________________MDE03" localSheetId="4">#REF!</definedName>
    <definedName name="________________MDE03">[40]Peralatan!$BR$67</definedName>
    <definedName name="________________MDE04" localSheetId="4">#REF!</definedName>
    <definedName name="________________MDE04">[41]Peralatan!$BR$87</definedName>
    <definedName name="________________MDE05" localSheetId="4">#REF!</definedName>
    <definedName name="________________MDE05">[40]Peralatan!$BR$107</definedName>
    <definedName name="________________MDE06" localSheetId="4">#REF!</definedName>
    <definedName name="________________MDE06">[40]Peralatan!$BR$127</definedName>
    <definedName name="________________MDE07" localSheetId="4">#REF!</definedName>
    <definedName name="________________MDE07">[41]Peralatan!$BR$147</definedName>
    <definedName name="________________MDE08" localSheetId="4">#REF!</definedName>
    <definedName name="________________MDE08">[40]Peralatan!$BR$167</definedName>
    <definedName name="________________MDE09" localSheetId="4">#REF!</definedName>
    <definedName name="________________MDE09">[40]Peralatan!$BR$187</definedName>
    <definedName name="________________MDE10" localSheetId="4">#REF!</definedName>
    <definedName name="________________MDE10">[40]Peralatan!$BR$207</definedName>
    <definedName name="________________MDE11" localSheetId="4">#REF!</definedName>
    <definedName name="________________MDE11">[41]Peralatan!$BR$227</definedName>
    <definedName name="________________MDE12" localSheetId="4">#REF!</definedName>
    <definedName name="________________MDE12">[40]Peralatan!$BR$247</definedName>
    <definedName name="________________MDE13" localSheetId="4">#REF!</definedName>
    <definedName name="________________MDE13">[40]Peralatan!$BR$267</definedName>
    <definedName name="________________MDE14" localSheetId="4">#REF!</definedName>
    <definedName name="________________MDE14">[41]Peralatan!$BR$287</definedName>
    <definedName name="________________MDE15" localSheetId="4">#REF!</definedName>
    <definedName name="________________MDE15">[40]Peralatan!$BR$307</definedName>
    <definedName name="________________MDE16" localSheetId="4">#REF!</definedName>
    <definedName name="________________MDE16">[40]Peralatan!$BR$327</definedName>
    <definedName name="________________MDE17" localSheetId="4">#REF!</definedName>
    <definedName name="________________MDE17">[40]Peralatan!$BR$347</definedName>
    <definedName name="________________MDE18" localSheetId="4">#REF!</definedName>
    <definedName name="________________MDE18">[40]Peralatan!$BR$367</definedName>
    <definedName name="________________MDE19" localSheetId="4">#REF!</definedName>
    <definedName name="________________MDE19">[40]Peralatan!$BR$387</definedName>
    <definedName name="________________MDE20" localSheetId="4">#REF!</definedName>
    <definedName name="________________MDE20">[40]Peralatan!$BR$407</definedName>
    <definedName name="________________MDE21" localSheetId="4">#REF!</definedName>
    <definedName name="________________MDE21">[40]Peralatan!$BR$427</definedName>
    <definedName name="________________MDE22" localSheetId="4">#REF!</definedName>
    <definedName name="________________MDE22">[41]Peralatan!$BR$447</definedName>
    <definedName name="________________MDE23" localSheetId="4">#REF!</definedName>
    <definedName name="________________MDE23">[40]Peralatan!$BR$467</definedName>
    <definedName name="________________MDE24" localSheetId="4">#REF!</definedName>
    <definedName name="________________MDE24">[41]Peralatan!$BR$487</definedName>
    <definedName name="________________MDE25" localSheetId="4">#REF!</definedName>
    <definedName name="________________MDE25">[41]Peralatan!$BR$507</definedName>
    <definedName name="________________MDE26" localSheetId="4">#REF!</definedName>
    <definedName name="________________MDE26">[41]Peralatan!$BR$527</definedName>
    <definedName name="________________MDE27" localSheetId="4">#REF!</definedName>
    <definedName name="________________MDE27">[41]Peralatan!$BR$547</definedName>
    <definedName name="________________MDE28" localSheetId="4">#REF!</definedName>
    <definedName name="________________MDE28">[41]Peralatan!$BR$567</definedName>
    <definedName name="________________MDE29" localSheetId="4">#REF!</definedName>
    <definedName name="________________MDE29">[41]Peralatan!$BR$587</definedName>
    <definedName name="________________MDE30" localSheetId="4">#REF!</definedName>
    <definedName name="________________MDE30">[41]Peralatan!$BR$607</definedName>
    <definedName name="________________MDE31" localSheetId="4">#REF!</definedName>
    <definedName name="________________MDE31">[41]Peralatan!$BR$627</definedName>
    <definedName name="________________MDE32" localSheetId="4">#REF!</definedName>
    <definedName name="________________MDE32">[41]Peralatan!$BR$647</definedName>
    <definedName name="________________MDE33" localSheetId="4">#REF!</definedName>
    <definedName name="________________MDE33">[41]Peralatan!$BR$667</definedName>
    <definedName name="________________MDE34" localSheetId="4">#REF!</definedName>
    <definedName name="________________MDE34">[41]Peralatan!$BR$698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[40]Peralatan!$BR$26</definedName>
    <definedName name="________________ME02" localSheetId="4">#REF!</definedName>
    <definedName name="________________ME02">[40]Peralatan!$BR$46</definedName>
    <definedName name="________________ME03" localSheetId="4">#REF!</definedName>
    <definedName name="________________ME03">[40]Peralatan!$BR$66</definedName>
    <definedName name="________________ME04" localSheetId="4">#REF!</definedName>
    <definedName name="________________ME04">[41]Peralatan!$BR$86</definedName>
    <definedName name="________________ME05" localSheetId="4">#REF!</definedName>
    <definedName name="________________ME05">[40]Peralatan!$BR$106</definedName>
    <definedName name="________________ME06" localSheetId="4">#REF!</definedName>
    <definedName name="________________ME06">[40]Peralatan!$BR$126</definedName>
    <definedName name="________________ME07" localSheetId="4">#REF!</definedName>
    <definedName name="________________ME07">[41]Peralatan!$BR$146</definedName>
    <definedName name="________________ME08" localSheetId="4">#REF!</definedName>
    <definedName name="________________ME08">[40]Peralatan!$BR$166</definedName>
    <definedName name="________________ME09" localSheetId="4">#REF!</definedName>
    <definedName name="________________ME09">[40]Peralatan!$BR$186</definedName>
    <definedName name="________________ME10" localSheetId="4">#REF!</definedName>
    <definedName name="________________ME10">[40]Peralatan!$BR$206</definedName>
    <definedName name="________________ME11" localSheetId="4">#REF!</definedName>
    <definedName name="________________ME11">[41]Peralatan!$BR$226</definedName>
    <definedName name="________________ME12" localSheetId="4">#REF!</definedName>
    <definedName name="________________ME12">[40]Peralatan!$BR$246</definedName>
    <definedName name="________________ME13" localSheetId="4">#REF!</definedName>
    <definedName name="________________ME13">[40]Peralatan!$BR$266</definedName>
    <definedName name="________________ME14" localSheetId="4">#REF!</definedName>
    <definedName name="________________ME14">[41]Peralatan!$BR$286</definedName>
    <definedName name="________________ME15" localSheetId="4">#REF!</definedName>
    <definedName name="________________ME15">[40]Peralatan!$BR$306</definedName>
    <definedName name="________________ME16" localSheetId="4">#REF!</definedName>
    <definedName name="________________ME16">[40]Peralatan!$BR$326</definedName>
    <definedName name="________________ME17" localSheetId="4">#REF!</definedName>
    <definedName name="________________ME17">[40]Peralatan!$BR$346</definedName>
    <definedName name="________________ME18" localSheetId="4">#REF!</definedName>
    <definedName name="________________ME18">[40]Peralatan!$BR$366</definedName>
    <definedName name="________________ME19" localSheetId="4">#REF!</definedName>
    <definedName name="________________ME19">[40]Peralatan!$BR$386</definedName>
    <definedName name="________________ME20" localSheetId="4">#REF!</definedName>
    <definedName name="________________ME20">[40]Peralatan!$BR$406</definedName>
    <definedName name="________________ME21" localSheetId="4">#REF!</definedName>
    <definedName name="________________ME21">[40]Peralatan!$BR$426</definedName>
    <definedName name="________________ME22" localSheetId="4">#REF!</definedName>
    <definedName name="________________ME22">[41]Peralatan!$BR$446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[41]Peralatan!$BR$506</definedName>
    <definedName name="________________ME26" localSheetId="4">#REF!</definedName>
    <definedName name="________________ME26">[41]Peralatan!$BR$526</definedName>
    <definedName name="________________ME27" localSheetId="4">#REF!</definedName>
    <definedName name="________________ME27">[41]Peralatan!$BR$546</definedName>
    <definedName name="________________ME28" localSheetId="4">#REF!</definedName>
    <definedName name="________________ME28">[41]Peralatan!$BR$566</definedName>
    <definedName name="________________ME29" localSheetId="4">#REF!</definedName>
    <definedName name="________________ME29">[41]Peralatan!$BR$586</definedName>
    <definedName name="________________ME30" localSheetId="4">#REF!</definedName>
    <definedName name="________________ME30">[41]Peralatan!$BR$606</definedName>
    <definedName name="________________ME31" localSheetId="4">#REF!</definedName>
    <definedName name="________________ME31">[41]Peralatan!$BR$626</definedName>
    <definedName name="________________ME32" localSheetId="4">#REF!</definedName>
    <definedName name="________________ME32">[41]Peralatan!$BR$646</definedName>
    <definedName name="________________ME33" localSheetId="4">#REF!</definedName>
    <definedName name="________________ME33">[41]Peralatan!$BR$666</definedName>
    <definedName name="________________ME34" localSheetId="4">#REF!</definedName>
    <definedName name="________________ME34">[41]Peralatan!$BR$697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'[14]UPAH BAHAN'!$F$43</definedName>
    <definedName name="________________MMM04" localSheetId="4">'[14]UPAH BAHAN'!$F$44</definedName>
    <definedName name="________________MMM06" localSheetId="4">'[14]UPAH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'[14]UPAH BAHAN'!#REF!</definedName>
    <definedName name="________________MMM16" localSheetId="4">#REF!</definedName>
    <definedName name="________________MMM17" localSheetId="2">#REF!</definedName>
    <definedName name="________________MMM17" localSheetId="4">'[14]UPAH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'[14]UPAH BAHAN'!#REF!</definedName>
    <definedName name="________________MMM23">#REF!</definedName>
    <definedName name="________________MMM24" localSheetId="4">#REF!</definedName>
    <definedName name="________________MMM25" localSheetId="4">'[14]UPAH BAHAN'!#REF!</definedName>
    <definedName name="________________MMM26" localSheetId="2">#REF!</definedName>
    <definedName name="________________MMM26" localSheetId="4">'[14]UPAH BAHAN'!#REF!</definedName>
    <definedName name="________________MMM26">#REF!</definedName>
    <definedName name="________________MMM27" localSheetId="2">#REF!</definedName>
    <definedName name="________________MMM27" localSheetId="4">'[14]UPAH BAHAN'!#REF!</definedName>
    <definedName name="________________MMM27">#REF!</definedName>
    <definedName name="________________MMM28" localSheetId="2">#REF!</definedName>
    <definedName name="________________MMM28" localSheetId="4">'[14]UPAH BAHAN'!#REF!</definedName>
    <definedName name="________________MMM28">#REF!</definedName>
    <definedName name="________________MMM29" localSheetId="2">#REF!</definedName>
    <definedName name="________________MMM29" localSheetId="4">'[14]UPAH BAHAN'!#REF!</definedName>
    <definedName name="________________MMM29">#REF!</definedName>
    <definedName name="________________MMM30" localSheetId="4">'[14]UPAH BAHAN'!#REF!</definedName>
    <definedName name="________________MMM31" localSheetId="4">'[14]UPAH BAHAN'!#REF!</definedName>
    <definedName name="________________MMM32" localSheetId="4">'[14]UPAH BAHAN'!#REF!</definedName>
    <definedName name="________________MMM33" localSheetId="4">'[14]UPAH BAHAN'!#REF!</definedName>
    <definedName name="________________MMM34" localSheetId="4">'[14]UPAH BAHAN'!#REF!</definedName>
    <definedName name="________________MMM35" localSheetId="4">'[14]UPAH BAHAN'!#REF!</definedName>
    <definedName name="________________MMM36" localSheetId="4">'[14]UPAH BAHAN'!#REF!</definedName>
    <definedName name="________________MMM37" localSheetId="4">'[14]UPAH BAHAN'!#REF!</definedName>
    <definedName name="________________MMM38" localSheetId="4">'[14]UPAH BAHAN'!#REF!</definedName>
    <definedName name="________________MMM39" localSheetId="4">'[14]UPAH BAHAN'!#REF!</definedName>
    <definedName name="________________MMM40" localSheetId="4">'[14]UPAH BAHAN'!#REF!</definedName>
    <definedName name="________________MMM41" localSheetId="4">'[14]UPAH BAHAN'!#REF!</definedName>
    <definedName name="________________MMM411" localSheetId="4">'[14]UPAH BAHAN'!#REF!</definedName>
    <definedName name="________________MMM43" localSheetId="4">'[14]UPAH BAHAN'!#REF!</definedName>
    <definedName name="________________MMM45" localSheetId="4">'[14]UPAH BAHAN'!#REF!</definedName>
    <definedName name="________________MMM46" localSheetId="4">'[14]UPAH BAHAN'!#REF!</definedName>
    <definedName name="________________MMM47" localSheetId="4">'[14]UPAH BAHAN'!#REF!</definedName>
    <definedName name="________________MMM49" localSheetId="4">'[14]UPAH BAHAN'!#REF!</definedName>
    <definedName name="________________MMM50" localSheetId="4">'[14]UPAH BAHAN'!#REF!</definedName>
    <definedName name="________________MMM52" localSheetId="4">'[14]UPAH BAHAN'!#REF!</definedName>
    <definedName name="________________MMM53" localSheetId="4">'[14]UPAH BAHAN'!#REF!</definedName>
    <definedName name="________________MMM54" localSheetId="4">'[14]UPAH BAHAN'!#REF!</definedName>
    <definedName name="________________NYY10" localSheetId="4">#REF!</definedName>
    <definedName name="________________NYY25" localSheetId="4">#REF!</definedName>
    <definedName name="________________PA1">'[11]ANALISA (2)'!$Q$1258</definedName>
    <definedName name="________________PA18">'[11]ANALISA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[15]UPAH!#REF!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[42]BAHP!$M$29</definedName>
    <definedName name="________________Rp1">[42]BAHP!$M$29</definedName>
    <definedName name="________________SAK2" localSheetId="4">#REF!</definedName>
    <definedName name="________________SAK3" localSheetId="4">#REF!</definedName>
    <definedName name="________________spl7" localSheetId="4">[22]ANALISA!#REF!</definedName>
    <definedName name="________________tee34" localSheetId="4">'[12]RAB (OK)'!#REF!</definedName>
    <definedName name="________________tgl2">[38]Mushala!$C$15</definedName>
    <definedName name="________________TUL175" localSheetId="2">[4]ANALIS!#REF!</definedName>
    <definedName name="________________TUL175">[4]ANALIS!#REF!</definedName>
    <definedName name="________________vg41" localSheetId="4">#REF!</definedName>
    <definedName name="________________WAS100" localSheetId="2">[4]ANALIS!#REF!</definedName>
    <definedName name="________________WAS100">[4]ANALIS!#REF!</definedName>
    <definedName name="________________WAS25" localSheetId="2">[4]ANALIS!#REF!</definedName>
    <definedName name="________________WAS25">[4]ANALIS!#REF!</definedName>
    <definedName name="________________WAS40" localSheetId="2">[4]ANALIS!#REF!</definedName>
    <definedName name="________________WAS40">[4]ANALIS!#REF!</definedName>
    <definedName name="________________WAS50" localSheetId="2">[4]ANALIS!#REF!</definedName>
    <definedName name="________________WAS50">[4]ANALIS!#REF!</definedName>
    <definedName name="________________WAS75" localSheetId="2">[4]ANALIS!#REF!</definedName>
    <definedName name="________________WAS75">[4]ANALIS!#REF!</definedName>
    <definedName name="________________XA01" localSheetId="2">[37]BOW!#REF!</definedName>
    <definedName name="________________XA01">[37]BOW!#REF!</definedName>
    <definedName name="________________XA18" localSheetId="2">[37]BOW!#REF!</definedName>
    <definedName name="________________XA18">[37]BOW!#REF!</definedName>
    <definedName name="________________XAG32" localSheetId="2">[37]BOW!#REF!</definedName>
    <definedName name="________________XAG32">[37]BOW!#REF!</definedName>
    <definedName name="________________XAG51" localSheetId="2">[37]BOW!#REF!</definedName>
    <definedName name="________________XAG51">[37]BOW!#REF!</definedName>
    <definedName name="________________xk22" localSheetId="2">[37]Analisa!#REF!</definedName>
    <definedName name="________________xk22">[37]Analisa!#REF!</definedName>
    <definedName name="_______________agt3" localSheetId="4">[43]uRAIAN!#REF!</definedName>
    <definedName name="_______________agt4" localSheetId="4">[43]uRAIAN!#REF!</definedName>
    <definedName name="_______________agt5" localSheetId="4">[43]uRAIAN!#REF!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[4]ANALIS!#REF!</definedName>
    <definedName name="_______________BVT1040">[4]ANALIS!#REF!</definedName>
    <definedName name="_______________BVT4100" localSheetId="2">[4]ANALIS!#REF!</definedName>
    <definedName name="_______________BVT4100">[4]ANALIS!#REF!</definedName>
    <definedName name="_______________BVT4150" localSheetId="2">[4]ANALIS!#REF!</definedName>
    <definedName name="_______________BVT4150">[4]ANALIS!#REF!</definedName>
    <definedName name="_______________BVT4200" localSheetId="2">[4]ANALIS!#REF!</definedName>
    <definedName name="_______________BVT4200">[4]ANALIS!#REF!</definedName>
    <definedName name="_______________BVT4250" localSheetId="2">[4]ANALIS!#REF!</definedName>
    <definedName name="_______________BVT4250">[4]ANALIS!#REF!</definedName>
    <definedName name="_______________BVT4300" localSheetId="2">[4]ANALIS!#REF!</definedName>
    <definedName name="_______________BVT4300">[4]ANALIS!#REF!</definedName>
    <definedName name="_______________BVT450" localSheetId="2">[4]ANALIS!#REF!</definedName>
    <definedName name="_______________BVT450">[4]ANALIS!#REF!</definedName>
    <definedName name="_______________BVT475" localSheetId="2">[4]ANALIS!#REF!</definedName>
    <definedName name="_______________BVT475">[4]ANALIS!#REF!</definedName>
    <definedName name="_______________BVT640" localSheetId="2">[4]ANALIS!#REF!</definedName>
    <definedName name="_______________BVT640">[4]ANALIS!#REF!</definedName>
    <definedName name="_______________BVT9100" localSheetId="2">[4]ANALIS!#REF!</definedName>
    <definedName name="_______________BVT9100">[4]ANALIS!#REF!</definedName>
    <definedName name="_______________BVT9150" localSheetId="2">[4]ANALIS!#REF!</definedName>
    <definedName name="_______________BVT9150">[4]ANALIS!#REF!</definedName>
    <definedName name="_______________BVT9200" localSheetId="2">[4]ANALIS!#REF!</definedName>
    <definedName name="_______________BVT9200">[4]ANALIS!#REF!</definedName>
    <definedName name="_______________BVT9250" localSheetId="2">[4]ANALIS!#REF!</definedName>
    <definedName name="_______________BVT9250">[4]ANALIS!#REF!</definedName>
    <definedName name="_______________BVT9300" localSheetId="2">[4]ANALIS!#REF!</definedName>
    <definedName name="_______________BVT9300">[4]ANALIS!#REF!</definedName>
    <definedName name="_______________BVT950" localSheetId="2">[4]ANALIS!#REF!</definedName>
    <definedName name="_______________BVT950">[4]ANALIS!#REF!</definedName>
    <definedName name="_______________BVT975" localSheetId="2">[4]ANALIS!#REF!</definedName>
    <definedName name="_______________BVT975">[4]ANALIS!#REF!</definedName>
    <definedName name="_______________DAT1">[4]ANALIS!$FJ$4631</definedName>
    <definedName name="_______________dir2">[38]Mushala!$C$17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[41]Peralatan!$AZ$9</definedName>
    <definedName name="_______________EEE03" localSheetId="4">#REF!</definedName>
    <definedName name="_______________EEE03">[41]Peralatan!$AZ$10</definedName>
    <definedName name="_______________EEE04" localSheetId="4">[44]sewa!#REF!</definedName>
    <definedName name="_______________EEE04">[41]Peralatan!$AZ$11</definedName>
    <definedName name="_______________EEE05" localSheetId="4">#REF!</definedName>
    <definedName name="_______________EEE05">[41]Peralatan!$AZ$12</definedName>
    <definedName name="_______________EEE06" localSheetId="4">#REF!</definedName>
    <definedName name="_______________EEE06">[41]Peralatan!$AZ$13</definedName>
    <definedName name="_______________EEE07" localSheetId="4">#REF!</definedName>
    <definedName name="_______________EEE07">[41]Peralatan!$AZ$14</definedName>
    <definedName name="_______________EEE08" localSheetId="4">[27]Peralatan!#REF!</definedName>
    <definedName name="_______________EEE08">[41]Peralatan!$AZ$15</definedName>
    <definedName name="_______________EEE09" localSheetId="4">#REF!</definedName>
    <definedName name="_______________EEE09">[41]Peralatan!$AZ$16</definedName>
    <definedName name="_______________EEE10" localSheetId="4">#REF!</definedName>
    <definedName name="_______________EEE10">[41]Peralatan!$AZ$17</definedName>
    <definedName name="_______________EEE11" localSheetId="4">#REF!</definedName>
    <definedName name="_______________EEE11">[41]Peralatan!$AZ$18</definedName>
    <definedName name="_______________EEE12" localSheetId="4">#REF!</definedName>
    <definedName name="_______________EEE12">[41]Peralatan!$AZ$19</definedName>
    <definedName name="_______________EEE13" localSheetId="4">#REF!</definedName>
    <definedName name="_______________EEE13">[41]Peralatan!$AZ$20</definedName>
    <definedName name="_______________EEE14" localSheetId="4">[44]sewa!#REF!</definedName>
    <definedName name="_______________EEE14">[41]Peralatan!$AZ$21</definedName>
    <definedName name="_______________EEE15" localSheetId="4">#REF!</definedName>
    <definedName name="_______________EEE15">[41]Peralatan!$AZ$22</definedName>
    <definedName name="_______________EEE16" localSheetId="4">#REF!</definedName>
    <definedName name="_______________EEE16">[41]Peralatan!$AZ$23</definedName>
    <definedName name="_______________EEE17" localSheetId="4">#REF!</definedName>
    <definedName name="_______________EEE17">[41]Peralatan!$AZ$24</definedName>
    <definedName name="_______________EEE18" localSheetId="4">#REF!</definedName>
    <definedName name="_______________EEE18">[41]Peralatan!$AZ$25</definedName>
    <definedName name="_______________EEE19" localSheetId="4">#REF!</definedName>
    <definedName name="_______________EEE19">[41]Peralatan!$AZ$26</definedName>
    <definedName name="_______________EEE20" localSheetId="4">#REF!</definedName>
    <definedName name="_______________EEE20">[41]Peralatan!$AZ$27</definedName>
    <definedName name="_______________EEE21" localSheetId="4">[27]Peralatan!#REF!</definedName>
    <definedName name="_______________EEE21">[41]Peralatan!$AZ$28</definedName>
    <definedName name="_______________EEE22" localSheetId="4">#REF!</definedName>
    <definedName name="_______________EEE22">[41]Peralatan!$AZ$29</definedName>
    <definedName name="_______________EEE23" localSheetId="4">#REF!</definedName>
    <definedName name="_______________EEE23">[41]Peralatan!$AZ$30</definedName>
    <definedName name="_______________EEE24" localSheetId="4">#REF!</definedName>
    <definedName name="_______________EEE24">[41]Peralatan!$AZ$31</definedName>
    <definedName name="_______________EEE25" localSheetId="4">#REF!</definedName>
    <definedName name="_______________EEE25">[41]Peralatan!$AZ$32</definedName>
    <definedName name="_______________EEE26" localSheetId="4">#REF!</definedName>
    <definedName name="_______________EEE26">[41]Peralatan!$AZ$33</definedName>
    <definedName name="_______________EEE27" localSheetId="4">[44]sewa!#REF!</definedName>
    <definedName name="_______________EEE27">[41]Peralatan!$AZ$34</definedName>
    <definedName name="_______________EEE28" localSheetId="4">[44]sewa!#REF!</definedName>
    <definedName name="_______________EEE28">[41]Peralatan!$AZ$35</definedName>
    <definedName name="_______________EEE29" localSheetId="4">[44]sewa!#REF!</definedName>
    <definedName name="_______________EEE29">[41]Peralatan!$AZ$36</definedName>
    <definedName name="_______________EEE30" localSheetId="4">[27]Peralatan!#REF!</definedName>
    <definedName name="_______________EEE30">[41]Peralatan!$AZ$37</definedName>
    <definedName name="_______________EEE31" localSheetId="4">#REF!</definedName>
    <definedName name="_______________EEE31">[41]Peralatan!$AZ$38</definedName>
    <definedName name="_______________EEE32" localSheetId="4">[27]Peralatan!#REF!</definedName>
    <definedName name="_______________EEE32">[41]Peralatan!$AZ$39</definedName>
    <definedName name="_______________EEE33" localSheetId="4">[44]sewa!#REF!</definedName>
    <definedName name="_______________EEE33">[41]Peralatan!$AZ$40</definedName>
    <definedName name="_______________eng3">[22]UPAH!#REF!</definedName>
    <definedName name="_______________eng4">[22]UPAH!#REF!</definedName>
    <definedName name="_______________gip1">[22]UPAH!#REF!</definedName>
    <definedName name="_______________gip12" localSheetId="4">#REF!</definedName>
    <definedName name="_______________HAL2" localSheetId="2">[41]L4c!#REF!</definedName>
    <definedName name="_______________HAL2" localSheetId="4">#REF!</definedName>
    <definedName name="_______________HAL2">[41]L4c!#REF!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'[45]R-MP2-98'!#REF!</definedName>
    <definedName name="_______________kon3" localSheetId="4">'[45]R-MP2-98'!#REF!</definedName>
    <definedName name="_______________kon4" localSheetId="4">'[45]R-MP2-98'!#REF!</definedName>
    <definedName name="_______________kon5" localSheetId="4">'[46]R-MP'!#REF!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[15]UPAH!#REF!</definedName>
    <definedName name="_______________kt2">[15]UPAH!#REF!</definedName>
    <definedName name="_______________kt3">[15]UPAH!#REF!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'[21]ANALISA (2)'!$Q$1336</definedName>
    <definedName name="_______________MDE01">[41]Peralatan!$BR$27</definedName>
    <definedName name="_______________MDE02" localSheetId="4">[27]Peralatan!#REF!</definedName>
    <definedName name="_______________MDE02">[41]Peralatan!$BR$47</definedName>
    <definedName name="_______________MDE03" localSheetId="4">[27]Peralatan!#REF!</definedName>
    <definedName name="_______________MDE03">[41]Peralatan!$BR$67</definedName>
    <definedName name="_______________MDE04" localSheetId="4">[27]Peralatan!#REF!</definedName>
    <definedName name="_______________MDE04">[47]L.4!$BW$88</definedName>
    <definedName name="_______________MDE05">[41]Peralatan!$BR$107</definedName>
    <definedName name="_______________MDE06" localSheetId="4">[27]Peralatan!#REF!</definedName>
    <definedName name="_______________MDE06">[41]Peralatan!$BR$127</definedName>
    <definedName name="_______________MDE07" localSheetId="4">[27]Peralatan!#REF!</definedName>
    <definedName name="_______________MDE07">[47]L.4!$BW$149</definedName>
    <definedName name="_______________MDE08" localSheetId="4">[27]Peralatan!#REF!</definedName>
    <definedName name="_______________MDE08">[41]Peralatan!$BR$167</definedName>
    <definedName name="_______________MDE09">[41]Peralatan!$BR$187</definedName>
    <definedName name="_______________MDE10" localSheetId="4">[27]Peralatan!#REF!</definedName>
    <definedName name="_______________MDE10">[41]Peralatan!$BR$207</definedName>
    <definedName name="_______________MDE11" localSheetId="4">[27]Peralatan!#REF!</definedName>
    <definedName name="_______________MDE11">[47]L.4!$BW$231</definedName>
    <definedName name="_______________MDE12">[41]Peralatan!$BR$247</definedName>
    <definedName name="_______________MDE13" localSheetId="4">[27]Peralatan!#REF!</definedName>
    <definedName name="_______________MDE13">[41]Peralatan!$BR$267</definedName>
    <definedName name="_______________MDE14">[47]L.4!$BW$293</definedName>
    <definedName name="_______________MDE15" localSheetId="4">[27]Peralatan!#REF!</definedName>
    <definedName name="_______________MDE15">[41]Peralatan!$BR$307</definedName>
    <definedName name="_______________MDE16">[41]Peralatan!$BR$327</definedName>
    <definedName name="_______________MDE17" localSheetId="4">[27]Peralatan!#REF!</definedName>
    <definedName name="_______________MDE17">[41]Peralatan!$BR$347</definedName>
    <definedName name="_______________MDE18">[41]Peralatan!$BR$367</definedName>
    <definedName name="_______________MDE19" localSheetId="4">[27]Peralatan!#REF!</definedName>
    <definedName name="_______________MDE19">[41]Peralatan!$BR$387</definedName>
    <definedName name="_______________MDE20">[41]Peralatan!$BR$407</definedName>
    <definedName name="_______________MDE21" localSheetId="4">[27]Peralatan!#REF!</definedName>
    <definedName name="_______________MDE21">[41]Peralatan!$BR$427</definedName>
    <definedName name="_______________MDE22">[47]L.4!$BW$459</definedName>
    <definedName name="_______________MDE23" localSheetId="4">[27]Peralatan!#REF!</definedName>
    <definedName name="_______________MDE23">[41]Peralatan!$BR$467</definedName>
    <definedName name="_______________MDE24">[47]L.4!$BW$501</definedName>
    <definedName name="_______________MDE25" localSheetId="4">[27]Peralatan!#REF!</definedName>
    <definedName name="_______________MDE25">[47]L.4!$BW$521</definedName>
    <definedName name="_______________MDE26">[47]L.4!$BW$541</definedName>
    <definedName name="_______________MDE27" localSheetId="4">[27]Peralatan!#REF!</definedName>
    <definedName name="_______________MDE27">[47]L.4!$BW$563</definedName>
    <definedName name="_______________MDE28">[47]L.4!$BW$583</definedName>
    <definedName name="_______________MDE29" localSheetId="4">[27]Peralatan!#REF!</definedName>
    <definedName name="_______________MDE29">[47]L.4!$BW$603</definedName>
    <definedName name="_______________MDE30">[47]L.4!$BW$625</definedName>
    <definedName name="_______________MDE31" localSheetId="4">#REF!</definedName>
    <definedName name="_______________MDE31">[47]L.4!$BW$645</definedName>
    <definedName name="_______________MDE32" localSheetId="4">#REF!</definedName>
    <definedName name="_______________MDE32">[47]L.4!$BW$665</definedName>
    <definedName name="_______________MDE33" localSheetId="4">#REF!</definedName>
    <definedName name="_______________MDE33">[47]L.4!$BW$687</definedName>
    <definedName name="_______________MDE34" localSheetId="4">#REF!</definedName>
    <definedName name="_______________MDE34">[47]L.4!$BW$718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[41]Peralatan!$BR$46</definedName>
    <definedName name="_______________ME03" localSheetId="4">#REF!</definedName>
    <definedName name="_______________ME03">[41]Peralatan!$BR$66</definedName>
    <definedName name="_______________ME04" localSheetId="4">#REF!</definedName>
    <definedName name="_______________ME04">[47]L.4!$BW$87</definedName>
    <definedName name="_______________ME05" localSheetId="4">#REF!</definedName>
    <definedName name="_______________ME05">[41]Peralatan!$BR$106</definedName>
    <definedName name="_______________ME06" localSheetId="4">#REF!</definedName>
    <definedName name="_______________ME06">[41]Peralatan!$BR$126</definedName>
    <definedName name="_______________ME07" localSheetId="4">#REF!</definedName>
    <definedName name="_______________ME07">[47]L.4!$BW$148</definedName>
    <definedName name="_______________ME08" localSheetId="4">#REF!</definedName>
    <definedName name="_______________ME08">[41]Peralatan!$BR$166</definedName>
    <definedName name="_______________ME09" localSheetId="4">#REF!</definedName>
    <definedName name="_______________ME09">[41]Peralatan!$BR$186</definedName>
    <definedName name="_______________ME10" localSheetId="4">#REF!</definedName>
    <definedName name="_______________ME10">[41]Peralatan!$BR$206</definedName>
    <definedName name="_______________ME11" localSheetId="4">#REF!</definedName>
    <definedName name="_______________ME11">[47]L.4!$BW$230</definedName>
    <definedName name="_______________ME12" localSheetId="4">#REF!</definedName>
    <definedName name="_______________ME12">[41]Peralatan!$BR$246</definedName>
    <definedName name="_______________ME13" localSheetId="4">#REF!</definedName>
    <definedName name="_______________ME13">[41]Peralatan!$BR$266</definedName>
    <definedName name="_______________ME14" localSheetId="4">#REF!</definedName>
    <definedName name="_______________ME14">[47]L.4!$BW$292</definedName>
    <definedName name="_______________ME15" localSheetId="4">#REF!</definedName>
    <definedName name="_______________ME15">[41]Peralatan!$BR$306</definedName>
    <definedName name="_______________ME16" localSheetId="4">#REF!</definedName>
    <definedName name="_______________ME16">[41]Peralatan!$BR$326</definedName>
    <definedName name="_______________ME17" localSheetId="4">#REF!</definedName>
    <definedName name="_______________ME17">[41]Peralatan!$BR$346</definedName>
    <definedName name="_______________ME18" localSheetId="4">#REF!</definedName>
    <definedName name="_______________ME18">[41]Peralatan!$BR$366</definedName>
    <definedName name="_______________ME19" localSheetId="4">#REF!</definedName>
    <definedName name="_______________ME19">[41]Peralatan!$BR$386</definedName>
    <definedName name="_______________ME20" localSheetId="4">#REF!</definedName>
    <definedName name="_______________ME20">[41]Peralatan!$BR$406</definedName>
    <definedName name="_______________ME21" localSheetId="4">#REF!</definedName>
    <definedName name="_______________ME21">[41]Peralatan!$BR$426</definedName>
    <definedName name="_______________ME22" localSheetId="4">#REF!</definedName>
    <definedName name="_______________ME22">[47]L.4!$BW$458</definedName>
    <definedName name="_______________ME23" localSheetId="4">#REF!</definedName>
    <definedName name="_______________ME23">[41]Peralatan!$BR$466</definedName>
    <definedName name="_______________ME24" localSheetId="4">#REF!</definedName>
    <definedName name="_______________ME24">[47]L.4!$BW$500</definedName>
    <definedName name="_______________ME25" localSheetId="4">#REF!</definedName>
    <definedName name="_______________ME25">[47]L.4!$BW$520</definedName>
    <definedName name="_______________ME26" localSheetId="4">#REF!</definedName>
    <definedName name="_______________ME26">[47]L.4!$BW$540</definedName>
    <definedName name="_______________ME27" localSheetId="4">#REF!</definedName>
    <definedName name="_______________ME27">[47]L.4!$BW$562</definedName>
    <definedName name="_______________ME28" localSheetId="4">#REF!</definedName>
    <definedName name="_______________ME28">[47]L.4!$BW$582</definedName>
    <definedName name="_______________ME29" localSheetId="4">#REF!</definedName>
    <definedName name="_______________ME29">[47]L.4!$BW$602</definedName>
    <definedName name="_______________ME30" localSheetId="4">#REF!</definedName>
    <definedName name="_______________ME30">[47]L.4!$BW$624</definedName>
    <definedName name="_______________ME31" localSheetId="4">#REF!</definedName>
    <definedName name="_______________ME31">[47]L.4!$BW$644</definedName>
    <definedName name="_______________ME32" localSheetId="4">#REF!</definedName>
    <definedName name="_______________ME32">[47]L.4!$BW$664</definedName>
    <definedName name="_______________ME33" localSheetId="4">#REF!</definedName>
    <definedName name="_______________ME33">[47]L.4!$BW$686</definedName>
    <definedName name="_______________ME34" localSheetId="4">#REF!</definedName>
    <definedName name="_______________ME34">[47]L.4!$BW$717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[44]UPAH!#REF!</definedName>
    <definedName name="_______________MMM02" localSheetId="2">#REF!</definedName>
    <definedName name="_______________MMM02" localSheetId="4">[44]UPAH!#REF!</definedName>
    <definedName name="_______________MMM02">#REF!</definedName>
    <definedName name="_______________MMM03" localSheetId="2">#REF!</definedName>
    <definedName name="_______________MMM03" localSheetId="4">[44]UPAH!#REF!</definedName>
    <definedName name="_______________MMM03">#REF!</definedName>
    <definedName name="_______________MMM04" localSheetId="2">#REF!</definedName>
    <definedName name="_______________MMM04" localSheetId="4">[44]UPAH!#REF!</definedName>
    <definedName name="_______________MMM04">#REF!</definedName>
    <definedName name="_______________MMM05">[44]UPAH!#REF!</definedName>
    <definedName name="_______________MMM06">[44]UPAH!#REF!</definedName>
    <definedName name="_______________MMM07">[44]UPAH!#REF!</definedName>
    <definedName name="_______________MMM08">[44]UPAH!#REF!</definedName>
    <definedName name="_______________MMM09">[44]UPAH!#REF!</definedName>
    <definedName name="_______________MMM10">[44]UPAH!#REF!</definedName>
    <definedName name="_______________MMM11">[44]UPAH!#REF!</definedName>
    <definedName name="_______________MMM12">[44]UPAH!#REF!</definedName>
    <definedName name="_______________MMM13">[44]UPAH!#REF!</definedName>
    <definedName name="_______________MMM14">[44]UPAH!#REF!</definedName>
    <definedName name="_______________MMM15">[44]UPAH!#REF!</definedName>
    <definedName name="_______________MMM16">[44]UPAH!#REF!</definedName>
    <definedName name="_______________MMM17">[44]UPAH!#REF!</definedName>
    <definedName name="_______________MMM18">[44]UPAH!#REF!</definedName>
    <definedName name="_______________MMM19">[44]UPAH!#REF!</definedName>
    <definedName name="_______________MMM20">[44]UPAH!#REF!</definedName>
    <definedName name="_______________MMM21">[44]UPAH!#REF!</definedName>
    <definedName name="_______________MMM22">[44]UPAH!#REF!</definedName>
    <definedName name="_______________MMM23">[44]UPAH!#REF!</definedName>
    <definedName name="_______________MMM24">[44]UPAH!#REF!</definedName>
    <definedName name="_______________MMM25">[44]UPAH!#REF!</definedName>
    <definedName name="_______________MMM26">[44]UPAH!#REF!</definedName>
    <definedName name="_______________MMM27">[44]UPAH!#REF!</definedName>
    <definedName name="_______________MMM28">[44]UPAH!#REF!</definedName>
    <definedName name="_______________MMM29">[44]UPAH!#REF!</definedName>
    <definedName name="_______________MMM30">[44]UPAH!#REF!</definedName>
    <definedName name="_______________MMM31">[44]UPAH!#REF!</definedName>
    <definedName name="_______________MMM32">[44]UPAH!#REF!</definedName>
    <definedName name="_______________MMM33">[44]UPAH!#REF!</definedName>
    <definedName name="_______________MMM34">[44]UPAH!#REF!</definedName>
    <definedName name="_______________MMM35">[44]UPAH!#REF!</definedName>
    <definedName name="_______________MMM36">[44]UPAH!#REF!</definedName>
    <definedName name="_______________MMM37">[44]UPAH!#REF!</definedName>
    <definedName name="_______________MMM38">[44]UPAH!#REF!</definedName>
    <definedName name="_______________MMM39">[44]UPAH!#REF!</definedName>
    <definedName name="_______________MMM40">[44]UPAH!#REF!</definedName>
    <definedName name="_______________MMM41">[44]UPAH!#REF!</definedName>
    <definedName name="_______________MMM411">[44]UPAH!#REF!</definedName>
    <definedName name="_______________MMM42">'[48]Basic Price'!#REF!</definedName>
    <definedName name="_______________MMM43">[44]UPAH!#REF!</definedName>
    <definedName name="_______________MMM44">[44]UPAH!#REF!</definedName>
    <definedName name="_______________MMM45">[44]UPAH!#REF!</definedName>
    <definedName name="_______________MMM46">[44]UPAH!#REF!</definedName>
    <definedName name="_______________MMM47">[44]UPAH!#REF!</definedName>
    <definedName name="_______________MMM48">[44]UPAH!#REF!</definedName>
    <definedName name="_______________MMM49">'[48]Basic Price'!#REF!</definedName>
    <definedName name="_______________MMM50">[44]UPAH!#REF!</definedName>
    <definedName name="_______________MMM51">[44]UPAH!#REF!</definedName>
    <definedName name="_______________MMM52">'[48]Basic Price'!#REF!</definedName>
    <definedName name="_______________MMM53">'[48]Basic Price'!#REF!</definedName>
    <definedName name="_______________MMM54">'[48]Basic Price'!#REF!</definedName>
    <definedName name="_______________nyy10">[22]UPAH!#REF!</definedName>
    <definedName name="_______________nyy25">[22]UPAH!#REF!</definedName>
    <definedName name="_______________PA1">'[21]ANALISA (2)'!$Q$1258</definedName>
    <definedName name="_______________PA18">'[21]ANALISA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[22]UPAH!#REF!</definedName>
    <definedName name="_______________pvc112" localSheetId="4">#REF!</definedName>
    <definedName name="_______________pvc2" localSheetId="4">[22]UPAH!#REF!</definedName>
    <definedName name="_______________pvc3" localSheetId="4">[22]UPAH!#REF!</definedName>
    <definedName name="_______________pvc4" localSheetId="4">[22]UPAH!#REF!</definedName>
    <definedName name="_______________Rp1">[36]BAHP!$M$29</definedName>
    <definedName name="_______________sak1">[22]UPAH!#REF!</definedName>
    <definedName name="_______________sak2">[22]UPAH!#REF!</definedName>
    <definedName name="_______________sak3">[22]UPAH!#REF!</definedName>
    <definedName name="_______________spl7">[22]ANALISA!#REF!</definedName>
    <definedName name="_______________tee34" localSheetId="4">'[49]RAB (OK)'!#REF!</definedName>
    <definedName name="_______________tgl2">[38]Mushala!$C$15</definedName>
    <definedName name="_______________TUL175" localSheetId="2">[4]ANALIS!#REF!</definedName>
    <definedName name="_______________TUL175">[4]ANALIS!#REF!</definedName>
    <definedName name="_______________WAS100" localSheetId="2">[4]ANALIS!#REF!</definedName>
    <definedName name="_______________WAS100">[4]ANALIS!#REF!</definedName>
    <definedName name="_______________WAS25" localSheetId="2">[4]ANALIS!#REF!</definedName>
    <definedName name="_______________WAS25">[4]ANALIS!#REF!</definedName>
    <definedName name="_______________WAS40" localSheetId="2">[4]ANALIS!#REF!</definedName>
    <definedName name="_______________WAS40">[4]ANALIS!#REF!</definedName>
    <definedName name="_______________WAS50" localSheetId="2">[4]ANALIS!#REF!</definedName>
    <definedName name="_______________WAS50">[4]ANALIS!#REF!</definedName>
    <definedName name="_______________WAS75" localSheetId="2">[4]ANALIS!#REF!</definedName>
    <definedName name="_______________WAS75">[4]ANALIS!#REF!</definedName>
    <definedName name="_______________XA01" localSheetId="2">[37]BOW!#REF!</definedName>
    <definedName name="_______________XA01">[37]BOW!#REF!</definedName>
    <definedName name="_______________XA18" localSheetId="2">[37]BOW!#REF!</definedName>
    <definedName name="_______________XA18">[37]BOW!#REF!</definedName>
    <definedName name="_______________XAG32" localSheetId="2">[37]BOW!#REF!</definedName>
    <definedName name="_______________XAG32">[37]BOW!#REF!</definedName>
    <definedName name="_______________XAG51" localSheetId="2">[37]BOW!#REF!</definedName>
    <definedName name="_______________XAG51">[37]BOW!#REF!</definedName>
    <definedName name="______________agt3">[10]uRAIAN!#REF!</definedName>
    <definedName name="______________agt4">[10]uRAIAN!#REF!</definedName>
    <definedName name="______________agt5">[10]uRAIAN!#REF!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[4]ANALIS!#REF!</definedName>
    <definedName name="______________BVT1040">[4]ANALIS!#REF!</definedName>
    <definedName name="______________BVT4100" localSheetId="2">[4]ANALIS!#REF!</definedName>
    <definedName name="______________BVT4100">[4]ANALIS!#REF!</definedName>
    <definedName name="______________BVT4150" localSheetId="2">[4]ANALIS!#REF!</definedName>
    <definedName name="______________BVT4150">[4]ANALIS!#REF!</definedName>
    <definedName name="______________BVT4200" localSheetId="2">[4]ANALIS!#REF!</definedName>
    <definedName name="______________BVT4200">[4]ANALIS!#REF!</definedName>
    <definedName name="______________BVT4250" localSheetId="2">[4]ANALIS!#REF!</definedName>
    <definedName name="______________BVT4250">[4]ANALIS!#REF!</definedName>
    <definedName name="______________BVT4300" localSheetId="2">[4]ANALIS!#REF!</definedName>
    <definedName name="______________BVT4300">[4]ANALIS!#REF!</definedName>
    <definedName name="______________BVT450" localSheetId="2">[4]ANALIS!#REF!</definedName>
    <definedName name="______________BVT450">[4]ANALIS!#REF!</definedName>
    <definedName name="______________BVT475" localSheetId="2">[4]ANALIS!#REF!</definedName>
    <definedName name="______________BVT475">[4]ANALIS!#REF!</definedName>
    <definedName name="______________BVT640" localSheetId="2">[4]ANALIS!#REF!</definedName>
    <definedName name="______________BVT640">[4]ANALIS!#REF!</definedName>
    <definedName name="______________BVT9100" localSheetId="2">[4]ANALIS!#REF!</definedName>
    <definedName name="______________BVT9100">[4]ANALIS!#REF!</definedName>
    <definedName name="______________BVT9150" localSheetId="2">[4]ANALIS!#REF!</definedName>
    <definedName name="______________BVT9150">[4]ANALIS!#REF!</definedName>
    <definedName name="______________BVT9200" localSheetId="2">[4]ANALIS!#REF!</definedName>
    <definedName name="______________BVT9200">[4]ANALIS!#REF!</definedName>
    <definedName name="______________BVT9250" localSheetId="2">[4]ANALIS!#REF!</definedName>
    <definedName name="______________BVT9250">[4]ANALIS!#REF!</definedName>
    <definedName name="______________BVT9300" localSheetId="2">[4]ANALIS!#REF!</definedName>
    <definedName name="______________BVT9300">[4]ANALIS!#REF!</definedName>
    <definedName name="______________BVT950" localSheetId="2">[4]ANALIS!#REF!</definedName>
    <definedName name="______________BVT950">[4]ANALIS!#REF!</definedName>
    <definedName name="______________BVT975" localSheetId="2">[4]ANALIS!#REF!</definedName>
    <definedName name="______________BVT975">[4]ANALIS!#REF!</definedName>
    <definedName name="______________DAT1">[4]ANALIS!$FJ$4631</definedName>
    <definedName name="______________dir2">[38]Mushala!$C$17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'[39]Kuantitas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'[34]Kuantitas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[40]Peralatan!$AZ$8</definedName>
    <definedName name="______________EEE02" localSheetId="4">#REF!</definedName>
    <definedName name="______________EEE02">[40]Peralatan!$AZ$9</definedName>
    <definedName name="______________EEE03" localSheetId="4">#REF!</definedName>
    <definedName name="______________EEE03">[40]Peralatan!$AZ$10</definedName>
    <definedName name="______________EEE04" localSheetId="4">#REF!</definedName>
    <definedName name="______________EEE04">[40]Peralatan!$AZ$11</definedName>
    <definedName name="______________EEE05" localSheetId="4">[50]alat!$BB$12</definedName>
    <definedName name="______________EEE05">[40]Peralatan!$AZ$12</definedName>
    <definedName name="______________EEE06" localSheetId="4">[50]alat!$BB$13</definedName>
    <definedName name="______________EEE06">[40]Peralatan!$AZ$13</definedName>
    <definedName name="______________EEE07">[40]Peralatan!$AZ$14</definedName>
    <definedName name="______________EEE08" localSheetId="4">#REF!</definedName>
    <definedName name="______________EEE08">[40]Peralatan!$AZ$15</definedName>
    <definedName name="______________EEE09" localSheetId="4">[50]alat!$BB$16</definedName>
    <definedName name="______________EEE09">[40]Peralatan!$AZ$16</definedName>
    <definedName name="______________EEE10" localSheetId="4">[50]alat!$BB$17</definedName>
    <definedName name="______________EEE10">[40]Peralatan!$AZ$17</definedName>
    <definedName name="______________EEE11" localSheetId="4">[50]alat!$BB$18</definedName>
    <definedName name="______________EEE11">[40]Peralatan!$AZ$18</definedName>
    <definedName name="______________EEE12">[40]Peralatan!$AZ$19</definedName>
    <definedName name="______________EEE13" localSheetId="4">[50]alat!$BB$20</definedName>
    <definedName name="______________EEE13">[40]Peralatan!$AZ$20</definedName>
    <definedName name="______________EEE14">[40]Peralatan!$AZ$21</definedName>
    <definedName name="______________EEE15" localSheetId="4">[50]alat!$BB$22</definedName>
    <definedName name="______________EEE15">[40]Peralatan!$AZ$22</definedName>
    <definedName name="______________EEE16" localSheetId="4">[50]alat!$BB$23</definedName>
    <definedName name="______________EEE16">[40]Peralatan!$AZ$23</definedName>
    <definedName name="______________EEE17" localSheetId="4">[50]alat!$BB$24</definedName>
    <definedName name="______________EEE17">[40]Peralatan!$AZ$24</definedName>
    <definedName name="______________EEE18">[40]Peralatan!$AZ$25</definedName>
    <definedName name="______________EEE19" localSheetId="4">#REF!</definedName>
    <definedName name="______________EEE19">[40]Peralatan!$AZ$26</definedName>
    <definedName name="______________EEE20" localSheetId="4">[50]alat!$BB$27</definedName>
    <definedName name="______________EEE22" localSheetId="4">#REF!</definedName>
    <definedName name="______________EEE22">[40]Peralatan!$AZ$29</definedName>
    <definedName name="______________EEE23" localSheetId="4">[50]alat!$BB$30</definedName>
    <definedName name="______________EEE23">[40]Peralatan!$AZ$30</definedName>
    <definedName name="______________EEE24">[40]Peralatan!$AZ$31</definedName>
    <definedName name="______________EEE25" localSheetId="4">#REF!</definedName>
    <definedName name="______________EEE25">[40]Peralatan!$AZ$32</definedName>
    <definedName name="______________EEE26" localSheetId="4">#REF!</definedName>
    <definedName name="______________EEE26">[40]Peralatan!$AZ$33</definedName>
    <definedName name="______________EEE27" localSheetId="4">#REF!</definedName>
    <definedName name="______________EEE27">[40]Peralatan!$AZ$34</definedName>
    <definedName name="______________EEE28" localSheetId="4">#REF!</definedName>
    <definedName name="______________EEE28">[40]Peralatan!$AZ$35</definedName>
    <definedName name="______________EEE29" localSheetId="4">#REF!</definedName>
    <definedName name="______________EEE29">[40]Peralatan!$AZ$36</definedName>
    <definedName name="______________EEE30" localSheetId="4">#REF!</definedName>
    <definedName name="______________EEE30">[40]Peralatan!$AZ$37</definedName>
    <definedName name="______________EEE31" localSheetId="4">#REF!</definedName>
    <definedName name="______________EEE31">[40]Peralatan!$AZ$38</definedName>
    <definedName name="______________EEE32" localSheetId="4">#REF!</definedName>
    <definedName name="______________EEE32">[40]Peralatan!$AZ$39</definedName>
    <definedName name="______________EEE33" localSheetId="4">#REF!</definedName>
    <definedName name="______________EEE33">[40]Peralatan!$AZ$40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[41]L4c!$A$1:$J$42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[38]Mushala!$C$18</definedName>
    <definedName name="______________kb1" localSheetId="4">'[35]Upah, Bahan, Alat'!#REF!</definedName>
    <definedName name="______________kon2" localSheetId="4">'[13]R-MP2-98'!#REF!</definedName>
    <definedName name="______________kon3" localSheetId="4">'[13]R-MP2-98'!#REF!</definedName>
    <definedName name="______________kon4" localSheetId="4">'[13]R-MP2-98'!#REF!</definedName>
    <definedName name="______________kon5">'[6]R-MP'!#REF!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[15]UPAH!#REF!</definedName>
    <definedName name="______________kt2">[15]UPAH!#REF!</definedName>
    <definedName name="______________kt3">[15]UPAH!#REF!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'[9]UPAH BAHAN'!#REF!</definedName>
    <definedName name="______________LLL11">#REF!</definedName>
    <definedName name="______________MA18">'[11]ANALISA (2)'!$Q$1336</definedName>
    <definedName name="______________MDE01">[47]L.4!$BW$27</definedName>
    <definedName name="______________MDE02" localSheetId="4">#REF!</definedName>
    <definedName name="______________MDE02">[47]L.4!$BW$47</definedName>
    <definedName name="______________MDE03" localSheetId="4">#REF!</definedName>
    <definedName name="______________MDE03">[47]L.4!$BW$68</definedName>
    <definedName name="______________MDE04" localSheetId="4">#REF!</definedName>
    <definedName name="______________MDE04">[51]Peralatan!$BR$87</definedName>
    <definedName name="______________MDE05" localSheetId="4">#REF!</definedName>
    <definedName name="______________MDE05">[47]L.4!$BW$108</definedName>
    <definedName name="______________MDE06" localSheetId="4">#REF!</definedName>
    <definedName name="______________MDE06">[47]L.4!$BW$129</definedName>
    <definedName name="______________MDE07" localSheetId="4">#REF!</definedName>
    <definedName name="______________MDE07">[51]Peralatan!$BR$147</definedName>
    <definedName name="______________MDE08" localSheetId="4">#REF!</definedName>
    <definedName name="______________MDE08">[47]L.4!$BW$169</definedName>
    <definedName name="______________MDE09" localSheetId="4">#REF!</definedName>
    <definedName name="______________MDE09">[47]L.4!$BW$191</definedName>
    <definedName name="______________MDE10" localSheetId="4">#REF!</definedName>
    <definedName name="______________MDE10">[47]L.4!$BW$211</definedName>
    <definedName name="______________MDE11" localSheetId="4">#REF!</definedName>
    <definedName name="______________MDE11">[51]Peralatan!$BR$227</definedName>
    <definedName name="______________MDE12" localSheetId="4">#REF!</definedName>
    <definedName name="______________MDE12">[47]L.4!$BW$253</definedName>
    <definedName name="______________MDE13" localSheetId="4">#REF!</definedName>
    <definedName name="______________MDE13">[47]L.4!$BW$273</definedName>
    <definedName name="______________MDE14" localSheetId="4">#REF!</definedName>
    <definedName name="______________MDE14">[51]Peralatan!$BR$287</definedName>
    <definedName name="______________MDE15" localSheetId="4">#REF!</definedName>
    <definedName name="______________MDE15">[47]L.4!$BW$315</definedName>
    <definedName name="______________MDE16" localSheetId="4">#REF!</definedName>
    <definedName name="______________MDE16">[47]L.4!$BW$335</definedName>
    <definedName name="______________MDE17" localSheetId="4">#REF!</definedName>
    <definedName name="______________MDE17">[47]L.4!$BW$355</definedName>
    <definedName name="______________MDE18" localSheetId="4">#REF!</definedName>
    <definedName name="______________MDE18">[47]L.4!$BW$377</definedName>
    <definedName name="______________MDE19" localSheetId="4">#REF!</definedName>
    <definedName name="______________MDE19">[47]L.4!$BW$397</definedName>
    <definedName name="______________MDE20" localSheetId="4">#REF!</definedName>
    <definedName name="______________MDE20">[47]L.4!$BW$417</definedName>
    <definedName name="______________MDE21" localSheetId="4">#REF!</definedName>
    <definedName name="______________MDE21">[47]L.4!$BW$439</definedName>
    <definedName name="______________MDE22" localSheetId="4">#REF!</definedName>
    <definedName name="______________MDE22">[51]Peralatan!$BR$447</definedName>
    <definedName name="______________MDE23" localSheetId="4">#REF!</definedName>
    <definedName name="______________MDE23">[47]L.4!$BW$479</definedName>
    <definedName name="______________MDE24" localSheetId="4">#REF!</definedName>
    <definedName name="______________MDE24">[51]Peralatan!$BR$487</definedName>
    <definedName name="______________MDE25" localSheetId="4">#REF!</definedName>
    <definedName name="______________MDE25">[51]Peralatan!$BR$507</definedName>
    <definedName name="______________MDE26" localSheetId="4">#REF!</definedName>
    <definedName name="______________MDE26">[51]Peralatan!$BR$527</definedName>
    <definedName name="______________MDE27" localSheetId="4">#REF!</definedName>
    <definedName name="______________MDE27">[51]Peralatan!$BR$547</definedName>
    <definedName name="______________MDE28" localSheetId="4">#REF!</definedName>
    <definedName name="______________MDE28">[51]Peralatan!$BR$567</definedName>
    <definedName name="______________MDE29" localSheetId="4">#REF!</definedName>
    <definedName name="______________MDE29">[51]Peralatan!$BR$587</definedName>
    <definedName name="______________MDE30" localSheetId="4">#REF!</definedName>
    <definedName name="______________MDE30">[51]Peralatan!$BR$607</definedName>
    <definedName name="______________MDE31" localSheetId="4">#REF!</definedName>
    <definedName name="______________MDE31">[51]Peralatan!$BR$627</definedName>
    <definedName name="______________MDE32" localSheetId="4">#REF!</definedName>
    <definedName name="______________MDE32">[51]Peralatan!$BR$647</definedName>
    <definedName name="______________MDE33" localSheetId="4">#REF!</definedName>
    <definedName name="______________MDE33">[51]Peralatan!$BR$667</definedName>
    <definedName name="______________MDE34" localSheetId="4">#REF!</definedName>
    <definedName name="______________MDE34">[51]Peralatan!$BR$698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[47]L.4!$BW$26</definedName>
    <definedName name="______________ME02" localSheetId="4">#REF!</definedName>
    <definedName name="______________ME02">[47]L.4!$BW$46</definedName>
    <definedName name="______________ME03" localSheetId="4">#REF!</definedName>
    <definedName name="______________ME03">[47]L.4!$BW$67</definedName>
    <definedName name="______________ME04" localSheetId="4">#REF!</definedName>
    <definedName name="______________ME04">[51]Peralatan!$BR$86</definedName>
    <definedName name="______________ME05" localSheetId="4">#REF!</definedName>
    <definedName name="______________ME05">[47]L.4!$BW$107</definedName>
    <definedName name="______________ME06" localSheetId="4">#REF!</definedName>
    <definedName name="______________ME06">[47]L.4!$BW$128</definedName>
    <definedName name="______________ME07" localSheetId="4">#REF!</definedName>
    <definedName name="______________ME07">[51]Peralatan!$BR$146</definedName>
    <definedName name="______________ME08" localSheetId="4">#REF!</definedName>
    <definedName name="______________ME08">[47]L.4!$BW$168</definedName>
    <definedName name="______________ME09" localSheetId="4">#REF!</definedName>
    <definedName name="______________ME09">[47]L.4!$BW$190</definedName>
    <definedName name="______________ME10" localSheetId="4">#REF!</definedName>
    <definedName name="______________ME10">[47]L.4!$BW$210</definedName>
    <definedName name="______________ME11" localSheetId="4">#REF!</definedName>
    <definedName name="______________ME11">[51]Peralatan!$BR$226</definedName>
    <definedName name="______________ME12" localSheetId="4">#REF!</definedName>
    <definedName name="______________ME12">[47]L.4!$BW$252</definedName>
    <definedName name="______________ME13" localSheetId="4">#REF!</definedName>
    <definedName name="______________ME13">[47]L.4!$BW$272</definedName>
    <definedName name="______________ME14" localSheetId="4">#REF!</definedName>
    <definedName name="______________ME14">[51]Peralatan!$BR$286</definedName>
    <definedName name="______________ME15" localSheetId="4">#REF!</definedName>
    <definedName name="______________ME15">[47]L.4!$BW$314</definedName>
    <definedName name="______________ME16" localSheetId="4">#REF!</definedName>
    <definedName name="______________ME16">[47]L.4!$BW$334</definedName>
    <definedName name="______________ME17" localSheetId="4">#REF!</definedName>
    <definedName name="______________ME17">[47]L.4!$BW$354</definedName>
    <definedName name="______________ME18" localSheetId="4">#REF!</definedName>
    <definedName name="______________ME18">[47]L.4!$BW$376</definedName>
    <definedName name="______________ME19" localSheetId="4">#REF!</definedName>
    <definedName name="______________ME19">[47]L.4!$BW$396</definedName>
    <definedName name="______________ME20" localSheetId="4">#REF!</definedName>
    <definedName name="______________ME20">[47]L.4!$BW$416</definedName>
    <definedName name="______________ME21" localSheetId="4">#REF!</definedName>
    <definedName name="______________ME21">[47]L.4!$BW$438</definedName>
    <definedName name="______________ME22" localSheetId="4">#REF!</definedName>
    <definedName name="______________ME22">[51]Peralatan!$BR$446</definedName>
    <definedName name="______________ME23" localSheetId="4">#REF!</definedName>
    <definedName name="______________ME23">[47]L.4!$BW$478</definedName>
    <definedName name="______________ME24" localSheetId="4">#REF!</definedName>
    <definedName name="______________ME24">[51]Peralatan!$BR$486</definedName>
    <definedName name="______________ME25" localSheetId="4">#REF!</definedName>
    <definedName name="______________ME25">[51]Peralatan!$BR$506</definedName>
    <definedName name="______________ME26" localSheetId="4">#REF!</definedName>
    <definedName name="______________ME26">[51]Peralatan!$BR$526</definedName>
    <definedName name="______________ME27" localSheetId="4">#REF!</definedName>
    <definedName name="______________ME27">[51]Peralatan!$BR$546</definedName>
    <definedName name="______________ME28" localSheetId="4">#REF!</definedName>
    <definedName name="______________ME28">[51]Peralatan!$BR$566</definedName>
    <definedName name="______________ME29" localSheetId="4">#REF!</definedName>
    <definedName name="______________ME29">[51]Peralatan!$BR$586</definedName>
    <definedName name="______________ME30" localSheetId="4">#REF!</definedName>
    <definedName name="______________ME30">[51]Peralatan!$BR$606</definedName>
    <definedName name="______________ME31" localSheetId="4">#REF!</definedName>
    <definedName name="______________ME31">[51]Peralatan!$BR$626</definedName>
    <definedName name="______________ME32" localSheetId="4">#REF!</definedName>
    <definedName name="______________ME32">[51]Peralatan!$BR$646</definedName>
    <definedName name="______________ME33" localSheetId="4">#REF!</definedName>
    <definedName name="______________ME33">[51]Peralatan!$BR$666</definedName>
    <definedName name="______________ME34" localSheetId="4">#REF!</definedName>
    <definedName name="______________ME34">[51]Peralatan!$BR$697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'[9]UPAH BAHAN'!$F$43</definedName>
    <definedName name="______________MMM04" localSheetId="4">'[9]UPAH BAHAN'!$F$44</definedName>
    <definedName name="______________MMM04">'[9]UPAH BAHAN'!$F$44</definedName>
    <definedName name="______________MMM05" localSheetId="2">#REF!</definedName>
    <definedName name="______________MMM05">#REF!</definedName>
    <definedName name="______________MMM06">'[9]UPAH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'[9]UPAH BAHAN'!#REF!</definedName>
    <definedName name="______________MMM15">#REF!</definedName>
    <definedName name="______________MMM16" localSheetId="4">#REF!</definedName>
    <definedName name="______________MMM17" localSheetId="4">'[9]UPAH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'[9]UPAH BAHAN'!#REF!</definedName>
    <definedName name="______________MMM24" localSheetId="4">#REF!</definedName>
    <definedName name="______________MMM25" localSheetId="4">'[9]UPAH BAHAN'!#REF!</definedName>
    <definedName name="______________MMM26" localSheetId="4">'[9]UPAH BAHAN'!#REF!</definedName>
    <definedName name="______________MMM27" localSheetId="4">'[9]UPAH BAHAN'!#REF!</definedName>
    <definedName name="______________MMM28" localSheetId="4">'[9]UPAH BAHAN'!#REF!</definedName>
    <definedName name="______________MMM29" localSheetId="4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2" localSheetId="2">#REF!</definedName>
    <definedName name="______________MMM42">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1" localSheetId="2">#REF!</definedName>
    <definedName name="______________MMM51">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NYY10" localSheetId="4">#REF!</definedName>
    <definedName name="______________NYY25" localSheetId="4">#REF!</definedName>
    <definedName name="______________PA1">'[11]ANALISA (2)'!$Q$1258</definedName>
    <definedName name="______________PA18">'[11]ANALISA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[15]UPAH!#REF!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[42]BAHP!$M$29</definedName>
    <definedName name="______________Rp1">[42]BAHP!$M$29</definedName>
    <definedName name="______________SAK2" localSheetId="4">#REF!</definedName>
    <definedName name="______________SAK3" localSheetId="4">#REF!</definedName>
    <definedName name="______________spl7" localSheetId="4">[22]ANALISA!#REF!</definedName>
    <definedName name="______________tee34" localSheetId="4">'[12]RAB (OK)'!#REF!</definedName>
    <definedName name="______________tgl2">[38]Mushala!$C$15</definedName>
    <definedName name="______________TUL175" localSheetId="2">[4]ANALIS!#REF!</definedName>
    <definedName name="______________TUL175">[4]ANALIS!#REF!</definedName>
    <definedName name="______________vg41" localSheetId="4">#REF!</definedName>
    <definedName name="______________WAS100" localSheetId="2">[4]ANALIS!#REF!</definedName>
    <definedName name="______________WAS100">[4]ANALIS!#REF!</definedName>
    <definedName name="______________WAS25" localSheetId="2">[4]ANALIS!#REF!</definedName>
    <definedName name="______________WAS25">[4]ANALIS!#REF!</definedName>
    <definedName name="______________WAS40" localSheetId="2">[4]ANALIS!#REF!</definedName>
    <definedName name="______________WAS40">[4]ANALIS!#REF!</definedName>
    <definedName name="______________WAS50" localSheetId="2">[4]ANALIS!#REF!</definedName>
    <definedName name="______________WAS50">[4]ANALIS!#REF!</definedName>
    <definedName name="______________WAS75" localSheetId="2">[4]ANALIS!#REF!</definedName>
    <definedName name="______________WAS75">[4]ANALIS!#REF!</definedName>
    <definedName name="_____________agt3" localSheetId="4">[43]uRAIAN!#REF!</definedName>
    <definedName name="_____________agt4" localSheetId="4">[43]uRAIAN!#REF!</definedName>
    <definedName name="_____________agt5" localSheetId="4">[43]uRAIAN!#REF!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[4]ANALIS!#REF!</definedName>
    <definedName name="_____________BVT1040">[4]ANALIS!#REF!</definedName>
    <definedName name="_____________BVT4100" localSheetId="2">[4]ANALIS!#REF!</definedName>
    <definedName name="_____________BVT4100">[4]ANALIS!#REF!</definedName>
    <definedName name="_____________BVT4150" localSheetId="2">[4]ANALIS!#REF!</definedName>
    <definedName name="_____________BVT4150">[4]ANALIS!#REF!</definedName>
    <definedName name="_____________BVT4200" localSheetId="2">[4]ANALIS!#REF!</definedName>
    <definedName name="_____________BVT4200">[4]ANALIS!#REF!</definedName>
    <definedName name="_____________BVT4250" localSheetId="2">[4]ANALIS!#REF!</definedName>
    <definedName name="_____________BVT4250">[4]ANALIS!#REF!</definedName>
    <definedName name="_____________BVT4300" localSheetId="2">[4]ANALIS!#REF!</definedName>
    <definedName name="_____________BVT4300">[4]ANALIS!#REF!</definedName>
    <definedName name="_____________BVT450" localSheetId="2">[4]ANALIS!#REF!</definedName>
    <definedName name="_____________BVT450">[4]ANALIS!#REF!</definedName>
    <definedName name="_____________BVT475" localSheetId="2">[4]ANALIS!#REF!</definedName>
    <definedName name="_____________BVT475">[4]ANALIS!#REF!</definedName>
    <definedName name="_____________BVT640" localSheetId="2">[4]ANALIS!#REF!</definedName>
    <definedName name="_____________BVT640">[4]ANALIS!#REF!</definedName>
    <definedName name="_____________BVT9100" localSheetId="2">[4]ANALIS!#REF!</definedName>
    <definedName name="_____________BVT9100">[4]ANALIS!#REF!</definedName>
    <definedName name="_____________BVT9150" localSheetId="2">[4]ANALIS!#REF!</definedName>
    <definedName name="_____________BVT9150">[4]ANALIS!#REF!</definedName>
    <definedName name="_____________BVT9200" localSheetId="2">[4]ANALIS!#REF!</definedName>
    <definedName name="_____________BVT9200">[4]ANALIS!#REF!</definedName>
    <definedName name="_____________BVT9250" localSheetId="2">[4]ANALIS!#REF!</definedName>
    <definedName name="_____________BVT9250">[4]ANALIS!#REF!</definedName>
    <definedName name="_____________BVT9300" localSheetId="2">[4]ANALIS!#REF!</definedName>
    <definedName name="_____________BVT9300">[4]ANALIS!#REF!</definedName>
    <definedName name="_____________BVT950" localSheetId="2">[4]ANALIS!#REF!</definedName>
    <definedName name="_____________BVT950">[4]ANALIS!#REF!</definedName>
    <definedName name="_____________BVT975" localSheetId="2">[4]ANALIS!#REF!</definedName>
    <definedName name="_____________BVT975">[4]ANALIS!#REF!</definedName>
    <definedName name="_____________DAT1">[4]ANALIS!$FJ$4631</definedName>
    <definedName name="_____________dir2">[38]Mushala!$C$17</definedName>
    <definedName name="_____________DIV1" localSheetId="4">#REF!</definedName>
    <definedName name="_____________DIV10" localSheetId="4">#REF!</definedName>
    <definedName name="_____________DIV10000">'[39]Kuantitas &amp; Harga'!$I$30</definedName>
    <definedName name="_____________DIV11" localSheetId="4">#REF!</definedName>
    <definedName name="_____________DIV12" localSheetId="4">'[52]Kuantitas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[51]Peralatan!$AZ$8</definedName>
    <definedName name="_____________EEE02" localSheetId="4">#REF!</definedName>
    <definedName name="_____________EEE02">[51]Peralatan!$AZ$9</definedName>
    <definedName name="_____________EEE03" localSheetId="4">#REF!</definedName>
    <definedName name="_____________EEE03">[51]Peralatan!$AZ$10</definedName>
    <definedName name="_____________EEE04" localSheetId="4">[44]sewa!#REF!</definedName>
    <definedName name="_____________EEE04">[51]Peralatan!$AZ$11</definedName>
    <definedName name="_____________EEE05" localSheetId="4">#REF!</definedName>
    <definedName name="_____________EEE05">[51]Peralatan!$AZ$12</definedName>
    <definedName name="_____________EEE06" localSheetId="4">#REF!</definedName>
    <definedName name="_____________EEE06">[51]Peralatan!$AZ$13</definedName>
    <definedName name="_____________EEE07" localSheetId="4">#REF!</definedName>
    <definedName name="_____________EEE07">[51]Peralatan!$AZ$14</definedName>
    <definedName name="_____________EEE08" localSheetId="4">[27]Peralatan!#REF!</definedName>
    <definedName name="_____________EEE08">[51]Peralatan!$AZ$15</definedName>
    <definedName name="_____________EEE09" localSheetId="4">#REF!</definedName>
    <definedName name="_____________EEE09">[51]Peralatan!$AZ$16</definedName>
    <definedName name="_____________EEE10" localSheetId="4">#REF!</definedName>
    <definedName name="_____________EEE10">[51]Peralatan!$AZ$17</definedName>
    <definedName name="_____________EEE11" localSheetId="4">#REF!</definedName>
    <definedName name="_____________EEE11">[51]Peralatan!$AZ$18</definedName>
    <definedName name="_____________EEE12" localSheetId="4">#REF!</definedName>
    <definedName name="_____________EEE12">[51]Peralatan!$AZ$19</definedName>
    <definedName name="_____________EEE13" localSheetId="4">#REF!</definedName>
    <definedName name="_____________EEE13">[51]Peralatan!$AZ$20</definedName>
    <definedName name="_____________EEE14" localSheetId="4">[44]sewa!#REF!</definedName>
    <definedName name="_____________EEE14">[51]Peralatan!$AZ$21</definedName>
    <definedName name="_____________EEE15" localSheetId="4">#REF!</definedName>
    <definedName name="_____________EEE15">[51]Peralatan!$AZ$22</definedName>
    <definedName name="_____________EEE16" localSheetId="4">#REF!</definedName>
    <definedName name="_____________EEE16">[51]Peralatan!$AZ$23</definedName>
    <definedName name="_____________EEE17" localSheetId="4">#REF!</definedName>
    <definedName name="_____________EEE17">[51]Peralatan!$AZ$24</definedName>
    <definedName name="_____________EEE18" localSheetId="4">#REF!</definedName>
    <definedName name="_____________EEE18">[51]Peralatan!$AZ$25</definedName>
    <definedName name="_____________EEE19" localSheetId="4">#REF!</definedName>
    <definedName name="_____________EEE19">[51]Peralatan!$AZ$26</definedName>
    <definedName name="_____________EEE20" localSheetId="4">#REF!</definedName>
    <definedName name="_____________EEE20">[51]Peralatan!$AZ$27</definedName>
    <definedName name="_____________EEE21" localSheetId="4">[27]Peralatan!#REF!</definedName>
    <definedName name="_____________EEE21">[51]Peralatan!$AZ$28</definedName>
    <definedName name="_____________EEE22" localSheetId="4">#REF!</definedName>
    <definedName name="_____________EEE22">[51]Peralatan!$AZ$29</definedName>
    <definedName name="_____________EEE23" localSheetId="4">#REF!</definedName>
    <definedName name="_____________EEE23">[51]Peralatan!$AZ$30</definedName>
    <definedName name="_____________EEE24" localSheetId="4">#REF!</definedName>
    <definedName name="_____________EEE24">[51]Peralatan!$AZ$31</definedName>
    <definedName name="_____________EEE25" localSheetId="4">#REF!</definedName>
    <definedName name="_____________EEE25">[51]Peralatan!$AZ$32</definedName>
    <definedName name="_____________EEE26" localSheetId="4">#REF!</definedName>
    <definedName name="_____________EEE26">[51]Peralatan!$AZ$33</definedName>
    <definedName name="_____________EEE27" localSheetId="4">[44]sewa!#REF!</definedName>
    <definedName name="_____________EEE27">[51]Peralatan!$AZ$34</definedName>
    <definedName name="_____________EEE28" localSheetId="4">[44]sewa!#REF!</definedName>
    <definedName name="_____________EEE28">[51]Peralatan!$AZ$35</definedName>
    <definedName name="_____________EEE29" localSheetId="4">[44]sewa!#REF!</definedName>
    <definedName name="_____________EEE29">[51]Peralatan!$AZ$36</definedName>
    <definedName name="_____________EEE30" localSheetId="4">[27]Peralatan!#REF!</definedName>
    <definedName name="_____________EEE30">[51]Peralatan!$AZ$37</definedName>
    <definedName name="_____________EEE31" localSheetId="4">#REF!</definedName>
    <definedName name="_____________EEE31">[51]Peralatan!$AZ$38</definedName>
    <definedName name="_____________EEE32" localSheetId="4">[27]Peralatan!#REF!</definedName>
    <definedName name="_____________EEE32">[51]Peralatan!$AZ$39</definedName>
    <definedName name="_____________EEE33" localSheetId="4">[44]sewa!#REF!</definedName>
    <definedName name="_____________EEE33">[51]Peralatan!$AZ$40</definedName>
    <definedName name="_____________eng3">[22]UPAH!#REF!</definedName>
    <definedName name="_____________eng4">[22]UPAH!#REF!</definedName>
    <definedName name="_____________EQU031">[53]ANL_ALAT!#REF!</definedName>
    <definedName name="_____________EQU032">[53]ANL_ALAT!#REF!</definedName>
    <definedName name="_____________EQU033">[53]ANL_ALAT!#REF!</definedName>
    <definedName name="_____________EQU040">[53]ANL_ALAT!#REF!</definedName>
    <definedName name="_____________EQU051">[53]ANL_ALAT!#REF!</definedName>
    <definedName name="_____________EQU052">[53]ANL_ALAT!#REF!</definedName>
    <definedName name="_____________EQU053">[53]ANL_ALAT!#REF!</definedName>
    <definedName name="_____________EQU080">[53]ANL_ALAT!#REF!</definedName>
    <definedName name="_____________EQU081">[53]ANL_ALAT!#REF!</definedName>
    <definedName name="_____________EQU082">[53]ANL_ALAT!#REF!</definedName>
    <definedName name="_____________EQU083">[53]ANL_ALAT!#REF!</definedName>
    <definedName name="_____________EQU084">[53]ANL_ALAT!#REF!</definedName>
    <definedName name="_____________EQU087">[53]ANL_ALAT!#REF!</definedName>
    <definedName name="_____________EQU088">[53]ANL_ALAT!#REF!</definedName>
    <definedName name="_____________EQU089">[53]ANL_ALAT!#REF!</definedName>
    <definedName name="_____________EQU130">[53]ANL_ALAT!#REF!</definedName>
    <definedName name="_____________EQU152">[53]ANL_ALAT!#REF!</definedName>
    <definedName name="_____________EQU153">[53]ANL_ALAT!#REF!</definedName>
    <definedName name="_____________EQU154">[53]ANL_ALAT!#REF!</definedName>
    <definedName name="_____________EQU155">[53]ANL_ALAT!#REF!</definedName>
    <definedName name="_____________EQU156">[53]ANL_ALAT!#REF!</definedName>
    <definedName name="_____________EQU157">[53]ANL_ALAT!#REF!</definedName>
    <definedName name="_____________EQU172">[53]ANL_ALAT!#REF!</definedName>
    <definedName name="_____________EQU182">[53]ANL_ALAT!#REF!</definedName>
    <definedName name="_____________EQU191">[53]ANL_ALAT!#REF!</definedName>
    <definedName name="_____________EQU192">[53]ANL_ALAT!#REF!</definedName>
    <definedName name="_____________EQU211">[53]ANL_ALAT!#REF!</definedName>
    <definedName name="_____________EQU212">[53]ANL_ALAT!#REF!</definedName>
    <definedName name="_____________EQU213">[53]ANL_ALAT!#REF!</definedName>
    <definedName name="_____________EQU221">[53]ANL_ALAT!#REF!</definedName>
    <definedName name="_____________EQU222">[53]ANL_ALAT!#REF!</definedName>
    <definedName name="_____________EQU223">[53]ANL_ALAT!#REF!</definedName>
    <definedName name="_____________EQU224">[53]ANL_ALAT!#REF!</definedName>
    <definedName name="_____________EQU225">[53]ANL_ALAT!#REF!</definedName>
    <definedName name="_____________EQU226">[53]ANL_ALAT!#REF!</definedName>
    <definedName name="_____________EQU231">[53]ANL_ALAT!#REF!</definedName>
    <definedName name="_____________EQU232">[53]ANL_ALAT!#REF!</definedName>
    <definedName name="_____________EQU251">[53]ANL_ALAT!#REF!</definedName>
    <definedName name="_____________EQU252">[53]ANL_ALAT!#REF!</definedName>
    <definedName name="_____________EQU253">[53]ANL_ALAT!#REF!</definedName>
    <definedName name="_____________EQU341">[53]ANL_ALAT!#REF!</definedName>
    <definedName name="_____________EQU342">[53]ANL_ALAT!#REF!</definedName>
    <definedName name="_____________EQU401">[53]ANL_ALAT!#REF!</definedName>
    <definedName name="_____________gip1">[22]UPAH!#REF!</definedName>
    <definedName name="_____________gip2">[22]UPAH!#REF!</definedName>
    <definedName name="_____________gip3">[22]UPAH!#REF!</definedName>
    <definedName name="_____________gip4">[22]UPAH!#REF!</definedName>
    <definedName name="_____________HAL1">[51]L4c!$A$1:$J$42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[38]Mushala!$C$18</definedName>
    <definedName name="_____________kb1" localSheetId="4">'[54]Upah, Bahan, Alat'!#REF!</definedName>
    <definedName name="_____________KB4" localSheetId="4">#REF!</definedName>
    <definedName name="_____________KD013" localSheetId="4">[53]ANALISA!#REF!</definedName>
    <definedName name="_____________KD018" localSheetId="4">[53]ANALISA!#REF!</definedName>
    <definedName name="_____________KD026" localSheetId="4">[53]ANALISA!#REF!</definedName>
    <definedName name="_____________KD028" localSheetId="4">[53]ANALISA!#REF!</definedName>
    <definedName name="_____________KD043" localSheetId="4">[53]ANALISA!#REF!</definedName>
    <definedName name="_____________KD064">[53]ANALISA!#REF!</definedName>
    <definedName name="_____________KD065">[53]ANALISA!#REF!</definedName>
    <definedName name="_____________KD067">[53]ANALISA!#REF!</definedName>
    <definedName name="_____________KD068">[53]ANALISA!#REF!</definedName>
    <definedName name="_____________KD102">[53]ANALISA!#REF!</definedName>
    <definedName name="_____________KD103">[53]ANALISA!#REF!</definedName>
    <definedName name="_____________KD104">[53]ANALISA!#REF!</definedName>
    <definedName name="_____________KD108">[53]ANALISA!#REF!</definedName>
    <definedName name="_____________KD129">[53]ANALISA!#REF!</definedName>
    <definedName name="_____________KD136">[53]ANALISA!#REF!</definedName>
    <definedName name="_____________KD137">[53]ANALISA!#REF!</definedName>
    <definedName name="_____________KD138">[53]ANALISA!#REF!</definedName>
    <definedName name="_____________kon2" localSheetId="4">'[45]R-MP2-98'!#REF!</definedName>
    <definedName name="_____________kon3" localSheetId="4">'[45]R-MP2-98'!#REF!</definedName>
    <definedName name="_____________kon4" localSheetId="4">'[45]R-MP2-98'!#REF!</definedName>
    <definedName name="_____________kon5" localSheetId="4">'[46]R-MP'!#REF!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[15]UPAH!#REF!</definedName>
    <definedName name="_____________kt2">[15]UPAH!#REF!</definedName>
    <definedName name="_____________kt3">[15]UPAH!#REF!</definedName>
    <definedName name="_____________LAB112">[53]UPAH!#REF!</definedName>
    <definedName name="_____________LAB113">[53]UPAH!#REF!</definedName>
    <definedName name="_____________LAB114">[53]UPAH!#REF!</definedName>
    <definedName name="_____________LAB115">[53]UPAH!#REF!</definedName>
    <definedName name="_____________LAB116">[53]UPAH!#REF!</definedName>
    <definedName name="_____________LAB117">[53]UPAH!#REF!</definedName>
    <definedName name="_____________LAB118">[53]UPAH!#REF!</definedName>
    <definedName name="_____________LAB119">[53]UPAH!#REF!</definedName>
    <definedName name="_____________LAB120">[53]UPAH!#REF!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'[21]ANALISA (2)'!$Q$1336</definedName>
    <definedName name="_____________MAT048">'[55]Harga Pipa'!#REF!</definedName>
    <definedName name="_____________MAT049">'[55]Harga Pipa'!#REF!</definedName>
    <definedName name="_____________MAT100">'[55]Harga Pipa'!#REF!</definedName>
    <definedName name="_____________MAT105">'[55]Harga Pipa'!#REF!</definedName>
    <definedName name="_____________MAT106">'[55]Harga Pipa'!#REF!</definedName>
    <definedName name="_____________MAT111">'[55]Harga Pipa'!#REF!</definedName>
    <definedName name="_____________MAT112">'[55]Harga Pipa'!#REF!</definedName>
    <definedName name="_____________MAT116">'[55]Harga Pipa'!#REF!</definedName>
    <definedName name="_____________MAT122">'[55]Harga Pipa'!#REF!</definedName>
    <definedName name="_____________MAT123">'[55]Harga Pipa'!#REF!</definedName>
    <definedName name="_____________MAT124">'[55]Harga Pipa'!#REF!</definedName>
    <definedName name="_____________MAT125">'[55]Harga Pipa'!#REF!</definedName>
    <definedName name="_____________MAT126">'[55]Harga Pipa'!#REF!</definedName>
    <definedName name="_____________MAT177">'[55]Harga Pipa'!#REF!</definedName>
    <definedName name="_____________MAT187">'[55]Harga Pipa'!#REF!</definedName>
    <definedName name="_____________MAT190">'[55]Harga Pipa'!#REF!</definedName>
    <definedName name="_____________MAT191">'[55]Harga Pipa'!#REF!</definedName>
    <definedName name="_____________MAT193">'[55]Harga Pipa'!#REF!</definedName>
    <definedName name="_____________MAT195">'[55]Harga Pipa'!#REF!</definedName>
    <definedName name="_____________MAT204">'[55]Harga Pipa'!#REF!</definedName>
    <definedName name="_____________MAT205">'[55]Harga Pipa'!#REF!</definedName>
    <definedName name="_____________MAT206">'[55]Harga Pipa'!#REF!</definedName>
    <definedName name="_____________MAT207">'[55]Harga Pipa'!#REF!</definedName>
    <definedName name="_____________MAT208">'[55]Harga Pipa'!#REF!</definedName>
    <definedName name="_____________MAT209">'[55]Harga Pipa'!#REF!</definedName>
    <definedName name="_____________MAT210">'[55]Harga Pipa'!#REF!</definedName>
    <definedName name="_____________MAT211">'[55]Harga Pipa'!#REF!</definedName>
    <definedName name="_____________MAT212">'[55]Harga Pipa'!#REF!</definedName>
    <definedName name="_____________MAT214">'[55]Harga Pipa'!#REF!</definedName>
    <definedName name="_____________MAT215">'[55]Harga Pipa'!#REF!</definedName>
    <definedName name="_____________MAT219">'[55]Harga Pipa'!#REF!</definedName>
    <definedName name="_____________MAT231">'[55]Harga Pipa'!#REF!</definedName>
    <definedName name="_____________MAT232">'[55]Harga Pipa'!#REF!</definedName>
    <definedName name="_____________MAT238">'[55]Harga Pipa'!#REF!</definedName>
    <definedName name="_____________MAT239">'[55]Harga Pipa'!#REF!</definedName>
    <definedName name="_____________MAT246">'[55]Harga Pipa'!#REF!</definedName>
    <definedName name="_____________MAT247">'[55]Harga Pipa'!#REF!</definedName>
    <definedName name="_____________MAT248">'[55]Harga Pipa'!#REF!</definedName>
    <definedName name="_____________MAT257">'[55]Harga Pipa'!#REF!</definedName>
    <definedName name="_____________MAT262">'[55]Harga Pipa'!#REF!</definedName>
    <definedName name="_____________MAT263">'[55]Harga Pipa'!#REF!</definedName>
    <definedName name="_____________MAT265">'[55]Harga Pipa'!#REF!</definedName>
    <definedName name="_____________MAT267">'[55]Harga Pipa'!#REF!</definedName>
    <definedName name="_____________MAT269">'[55]Harga Pipa'!#REF!</definedName>
    <definedName name="_____________MAT272">'[55]Harga Pipa'!#REF!</definedName>
    <definedName name="_____________MAT286">'[55]Harga Pipa'!#REF!</definedName>
    <definedName name="_____________MAT287">'[55]Harga Pipa'!#REF!</definedName>
    <definedName name="_____________MAT288">'[55]Harga Pipa'!#REF!</definedName>
    <definedName name="_____________MAT294">'[55]Harga Pipa'!#REF!</definedName>
    <definedName name="_____________MAT295">'[55]Harga Pipa'!#REF!</definedName>
    <definedName name="_____________MAT296">'[55]Harga Pipa'!#REF!</definedName>
    <definedName name="_____________MAT297">'[55]Harga Pipa'!#REF!</definedName>
    <definedName name="_____________MAT298">'[55]Harga Pipa'!#REF!</definedName>
    <definedName name="_____________MAT299">'[55]Harga Pipa'!#REF!</definedName>
    <definedName name="_____________MAT300">'[55]Harga Pipa'!#REF!</definedName>
    <definedName name="_____________MAT301">'[55]Harga Pipa'!#REF!</definedName>
    <definedName name="_____________MAT302">'[55]Harga Pipa'!#REF!</definedName>
    <definedName name="_____________MAT303">'[55]Harga Pipa'!#REF!</definedName>
    <definedName name="_____________MAT304">'[55]Harga Pipa'!#REF!</definedName>
    <definedName name="_____________MAT306">'[55]Harga Pipa'!#REF!</definedName>
    <definedName name="_____________MAT308">'[55]Harga Pipa'!#REF!</definedName>
    <definedName name="_____________MAT309">'[55]Harga Pipa'!#REF!</definedName>
    <definedName name="_____________MAT313">'[55]Harga Pipa'!#REF!</definedName>
    <definedName name="_____________MAT314">'[55]Harga Pipa'!#REF!</definedName>
    <definedName name="_____________MAT315">'[55]Harga Pipa'!#REF!</definedName>
    <definedName name="_____________MAT316">'[55]Harga Pipa'!#REF!</definedName>
    <definedName name="_____________MAT317">'[55]Harga Pipa'!#REF!</definedName>
    <definedName name="_____________MAT318">'[55]Harga Pipa'!#REF!</definedName>
    <definedName name="_____________MAT319">'[55]Harga Pipa'!#REF!</definedName>
    <definedName name="_____________MAT320">'[55]Harga Pipa'!#REF!</definedName>
    <definedName name="_____________MAT321">'[55]Harga Pipa'!#REF!</definedName>
    <definedName name="_____________MAT322">'[55]Harga Pipa'!#REF!</definedName>
    <definedName name="_____________MDE01">[51]Peralatan!$BR$27</definedName>
    <definedName name="_____________MDE02" localSheetId="4">[27]Peralatan!#REF!</definedName>
    <definedName name="_____________MDE02">[51]Peralatan!$BR$47</definedName>
    <definedName name="_____________MDE03" localSheetId="4">[27]Peralatan!#REF!</definedName>
    <definedName name="_____________MDE03">[51]Peralatan!$BR$67</definedName>
    <definedName name="_____________MDE04" localSheetId="4">[27]Peralatan!#REF!</definedName>
    <definedName name="_____________MDE04">[41]Peralatan!$BR$87</definedName>
    <definedName name="_____________MDE05">[51]Peralatan!$BR$107</definedName>
    <definedName name="_____________MDE06" localSheetId="4">[27]Peralatan!#REF!</definedName>
    <definedName name="_____________MDE06">[51]Peralatan!$BR$127</definedName>
    <definedName name="_____________MDE07" localSheetId="4">[27]Peralatan!#REF!</definedName>
    <definedName name="_____________MDE07">[41]Peralatan!$BR$147</definedName>
    <definedName name="_____________MDE08" localSheetId="4">[27]Peralatan!#REF!</definedName>
    <definedName name="_____________MDE08">[51]Peralatan!$BR$167</definedName>
    <definedName name="_____________MDE09">[51]Peralatan!$BR$187</definedName>
    <definedName name="_____________MDE10" localSheetId="4">[27]Peralatan!#REF!</definedName>
    <definedName name="_____________MDE10">[51]Peralatan!$BR$207</definedName>
    <definedName name="_____________MDE11" localSheetId="4">[27]Peralatan!#REF!</definedName>
    <definedName name="_____________MDE11">[41]Peralatan!$BR$227</definedName>
    <definedName name="_____________MDE12">[51]Peralatan!$BR$247</definedName>
    <definedName name="_____________MDE13" localSheetId="4">[27]Peralatan!#REF!</definedName>
    <definedName name="_____________MDE13">[51]Peralatan!$BR$267</definedName>
    <definedName name="_____________MDE14">[41]Peralatan!$BR$287</definedName>
    <definedName name="_____________MDE15" localSheetId="4">[27]Peralatan!#REF!</definedName>
    <definedName name="_____________MDE15">[51]Peralatan!$BR$307</definedName>
    <definedName name="_____________MDE16">[51]Peralatan!$BR$327</definedName>
    <definedName name="_____________MDE17" localSheetId="4">[27]Peralatan!#REF!</definedName>
    <definedName name="_____________MDE17">[51]Peralatan!$BR$347</definedName>
    <definedName name="_____________MDE18">[51]Peralatan!$BR$367</definedName>
    <definedName name="_____________MDE19" localSheetId="4">[27]Peralatan!#REF!</definedName>
    <definedName name="_____________MDE19">[51]Peralatan!$BR$387</definedName>
    <definedName name="_____________MDE20">[51]Peralatan!$BR$407</definedName>
    <definedName name="_____________MDE21" localSheetId="4">[27]Peralatan!#REF!</definedName>
    <definedName name="_____________MDE21">[51]Peralatan!$BR$427</definedName>
    <definedName name="_____________MDE22">[41]Peralatan!$BR$447</definedName>
    <definedName name="_____________MDE23" localSheetId="4">[27]Peralatan!#REF!</definedName>
    <definedName name="_____________MDE23">[51]Peralatan!$BR$467</definedName>
    <definedName name="_____________MDE24">[41]Peralatan!$BR$487</definedName>
    <definedName name="_____________MDE25" localSheetId="4">[27]Peralatan!#REF!</definedName>
    <definedName name="_____________MDE25">[41]Peralatan!$BR$507</definedName>
    <definedName name="_____________MDE26">[41]Peralatan!$BR$527</definedName>
    <definedName name="_____________MDE27" localSheetId="4">[27]Peralatan!#REF!</definedName>
    <definedName name="_____________MDE27">[41]Peralatan!$BR$547</definedName>
    <definedName name="_____________MDE28">[41]Peralatan!$BR$567</definedName>
    <definedName name="_____________MDE29" localSheetId="4">[27]Peralatan!#REF!</definedName>
    <definedName name="_____________MDE29">[41]Peralatan!$BR$587</definedName>
    <definedName name="_____________MDE30">[41]Peralatan!$BR$607</definedName>
    <definedName name="_____________MDE31" localSheetId="4">#REF!</definedName>
    <definedName name="_____________MDE31">[41]Peralatan!$BR$627</definedName>
    <definedName name="_____________MDE32" localSheetId="4">#REF!</definedName>
    <definedName name="_____________MDE32">[41]Peralatan!$BR$647</definedName>
    <definedName name="_____________MDE33" localSheetId="4">#REF!</definedName>
    <definedName name="_____________MDE33">[41]Peralatan!$BR$667</definedName>
    <definedName name="_____________MDE34" localSheetId="4">#REF!</definedName>
    <definedName name="_____________MDE34">[41]Peralatan!$BR$698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[51]Peralatan!$BR$46</definedName>
    <definedName name="_____________ME03" localSheetId="4">#REF!</definedName>
    <definedName name="_____________ME03">[51]Peralatan!$BR$66</definedName>
    <definedName name="_____________ME04" localSheetId="4">#REF!</definedName>
    <definedName name="_____________ME04">[41]Peralatan!$BR$86</definedName>
    <definedName name="_____________ME05" localSheetId="4">#REF!</definedName>
    <definedName name="_____________ME05">[51]Peralatan!$BR$106</definedName>
    <definedName name="_____________ME06" localSheetId="4">#REF!</definedName>
    <definedName name="_____________ME06">[51]Peralatan!$BR$126</definedName>
    <definedName name="_____________ME07" localSheetId="4">#REF!</definedName>
    <definedName name="_____________ME07">[41]Peralatan!$BR$146</definedName>
    <definedName name="_____________ME08" localSheetId="4">#REF!</definedName>
    <definedName name="_____________ME08">[51]Peralatan!$BR$166</definedName>
    <definedName name="_____________ME09" localSheetId="4">#REF!</definedName>
    <definedName name="_____________ME09">[51]Peralatan!$BR$186</definedName>
    <definedName name="_____________ME10" localSheetId="4">#REF!</definedName>
    <definedName name="_____________ME10">[51]Peralatan!$BR$206</definedName>
    <definedName name="_____________ME11" localSheetId="4">#REF!</definedName>
    <definedName name="_____________ME11">[41]Peralatan!$BR$226</definedName>
    <definedName name="_____________ME12" localSheetId="4">#REF!</definedName>
    <definedName name="_____________ME12">[51]Peralatan!$BR$246</definedName>
    <definedName name="_____________ME13" localSheetId="4">#REF!</definedName>
    <definedName name="_____________ME13">[51]Peralatan!$BR$266</definedName>
    <definedName name="_____________ME14" localSheetId="4">#REF!</definedName>
    <definedName name="_____________ME14">[41]Peralatan!$BR$286</definedName>
    <definedName name="_____________ME15" localSheetId="4">#REF!</definedName>
    <definedName name="_____________ME15">[51]Peralatan!$BR$306</definedName>
    <definedName name="_____________ME16" localSheetId="4">#REF!</definedName>
    <definedName name="_____________ME16">[51]Peralatan!$BR$326</definedName>
    <definedName name="_____________ME17" localSheetId="4">#REF!</definedName>
    <definedName name="_____________ME17">[51]Peralatan!$BR$346</definedName>
    <definedName name="_____________ME18" localSheetId="4">#REF!</definedName>
    <definedName name="_____________ME18">[51]Peralatan!$BR$366</definedName>
    <definedName name="_____________ME19" localSheetId="4">#REF!</definedName>
    <definedName name="_____________ME19">[51]Peralatan!$BR$386</definedName>
    <definedName name="_____________ME20" localSheetId="4">#REF!</definedName>
    <definedName name="_____________ME20">[51]Peralatan!$BR$406</definedName>
    <definedName name="_____________ME21" localSheetId="4">#REF!</definedName>
    <definedName name="_____________ME21">[51]Peralatan!$BR$426</definedName>
    <definedName name="_____________ME22" localSheetId="4">#REF!</definedName>
    <definedName name="_____________ME22">[41]Peralatan!$BR$446</definedName>
    <definedName name="_____________ME23" localSheetId="4">#REF!</definedName>
    <definedName name="_____________ME23">[51]Peralatan!$BR$466</definedName>
    <definedName name="_____________ME24" localSheetId="4">#REF!</definedName>
    <definedName name="_____________ME24">[41]Peralatan!$BR$486</definedName>
    <definedName name="_____________ME25" localSheetId="4">#REF!</definedName>
    <definedName name="_____________ME25">[41]Peralatan!$BR$506</definedName>
    <definedName name="_____________ME26" localSheetId="4">#REF!</definedName>
    <definedName name="_____________ME26">[41]Peralatan!$BR$526</definedName>
    <definedName name="_____________ME27" localSheetId="4">#REF!</definedName>
    <definedName name="_____________ME27">[41]Peralatan!$BR$546</definedName>
    <definedName name="_____________ME28" localSheetId="4">#REF!</definedName>
    <definedName name="_____________ME28">[41]Peralatan!$BR$566</definedName>
    <definedName name="_____________ME29" localSheetId="4">#REF!</definedName>
    <definedName name="_____________ME29">[41]Peralatan!$BR$586</definedName>
    <definedName name="_____________ME30" localSheetId="4">#REF!</definedName>
    <definedName name="_____________ME30">[41]Peralatan!$BR$606</definedName>
    <definedName name="_____________ME31" localSheetId="4">#REF!</definedName>
    <definedName name="_____________ME31">[41]Peralatan!$BR$626</definedName>
    <definedName name="_____________ME32" localSheetId="4">#REF!</definedName>
    <definedName name="_____________ME32">[41]Peralatan!$BR$646</definedName>
    <definedName name="_____________ME33" localSheetId="4">#REF!</definedName>
    <definedName name="_____________ME33">[41]Peralatan!$BR$666</definedName>
    <definedName name="_____________ME34" localSheetId="4">#REF!</definedName>
    <definedName name="_____________ME34">[41]Peralatan!$BR$697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[44]UPAH!#REF!</definedName>
    <definedName name="_____________MMM02" localSheetId="2">#REF!</definedName>
    <definedName name="_____________MMM02" localSheetId="4">[44]UPAH!#REF!</definedName>
    <definedName name="_____________MMM02">#REF!</definedName>
    <definedName name="_____________MMM03" localSheetId="4">[44]UPAH!#REF!</definedName>
    <definedName name="_____________MMM04" localSheetId="4">[44]UPAH!#REF!</definedName>
    <definedName name="_____________MMM05">[44]UPAH!#REF!</definedName>
    <definedName name="_____________MMM06">[44]UPAH!#REF!</definedName>
    <definedName name="_____________MMM07">[44]UPAH!#REF!</definedName>
    <definedName name="_____________MMM08">[44]UPAH!#REF!</definedName>
    <definedName name="_____________MMM09">[44]UPAH!#REF!</definedName>
    <definedName name="_____________MMM10">[44]UPAH!#REF!</definedName>
    <definedName name="_____________MMM11">[44]UPAH!#REF!</definedName>
    <definedName name="_____________MMM12">[44]UPAH!#REF!</definedName>
    <definedName name="_____________MMM13">[44]UPAH!#REF!</definedName>
    <definedName name="_____________MMM14">[44]UPAH!#REF!</definedName>
    <definedName name="_____________MMM15">[44]UPAH!#REF!</definedName>
    <definedName name="_____________MMM16">[44]UPAH!#REF!</definedName>
    <definedName name="_____________MMM17">[44]UPAH!#REF!</definedName>
    <definedName name="_____________MMM18">[44]UPAH!#REF!</definedName>
    <definedName name="_____________MMM19">[44]UPAH!#REF!</definedName>
    <definedName name="_____________MMM20">[44]UPAH!#REF!</definedName>
    <definedName name="_____________MMM21">[44]UPAH!#REF!</definedName>
    <definedName name="_____________MMM22">[44]UPAH!#REF!</definedName>
    <definedName name="_____________MMM23">[44]UPAH!#REF!</definedName>
    <definedName name="_____________MMM24">[44]UPAH!#REF!</definedName>
    <definedName name="_____________MMM25">[44]UPAH!#REF!</definedName>
    <definedName name="_____________MMM26">[44]UPAH!#REF!</definedName>
    <definedName name="_____________MMM27">[44]UPAH!#REF!</definedName>
    <definedName name="_____________MMM28">[44]UPAH!#REF!</definedName>
    <definedName name="_____________MMM29">[44]UPAH!#REF!</definedName>
    <definedName name="_____________MMM30">[44]UPAH!#REF!</definedName>
    <definedName name="_____________MMM31">[44]UPAH!#REF!</definedName>
    <definedName name="_____________MMM32">[44]UPAH!#REF!</definedName>
    <definedName name="_____________MMM33">[44]UPAH!#REF!</definedName>
    <definedName name="_____________MMM34">[44]UPAH!#REF!</definedName>
    <definedName name="_____________MMM35">[44]UPAH!#REF!</definedName>
    <definedName name="_____________MMM36">[44]UPAH!#REF!</definedName>
    <definedName name="_____________MMM37">[44]UPAH!#REF!</definedName>
    <definedName name="_____________MMM38">[44]UPAH!#REF!</definedName>
    <definedName name="_____________MMM39">[44]UPAH!#REF!</definedName>
    <definedName name="_____________MMM40">[44]UPAH!#REF!</definedName>
    <definedName name="_____________MMM41">[44]UPAH!#REF!</definedName>
    <definedName name="_____________MMM411">[44]UPAH!#REF!</definedName>
    <definedName name="_____________MMM42">'[48]Basic Price'!#REF!</definedName>
    <definedName name="_____________MMM43">[44]UPAH!#REF!</definedName>
    <definedName name="_____________MMM44">[44]UPAH!#REF!</definedName>
    <definedName name="_____________MMM45">[44]UPAH!#REF!</definedName>
    <definedName name="_____________MMM46">[44]UPAH!#REF!</definedName>
    <definedName name="_____________MMM47">[44]UPAH!#REF!</definedName>
    <definedName name="_____________MMM48">[44]UPAH!#REF!</definedName>
    <definedName name="_____________MMM49">'[48]Basic Price'!#REF!</definedName>
    <definedName name="_____________MMM50">[44]UPAH!#REF!</definedName>
    <definedName name="_____________MMM51">[44]UPAH!#REF!</definedName>
    <definedName name="_____________MMM52">'[48]Basic Price'!#REF!</definedName>
    <definedName name="_____________MMM53">'[48]Basic Price'!#REF!</definedName>
    <definedName name="_____________MMM54">'[48]Basic Price'!#REF!</definedName>
    <definedName name="_____________nyy10">[22]UPAH!#REF!</definedName>
    <definedName name="_____________nyy25">[22]UPAH!#REF!</definedName>
    <definedName name="_____________PA1">'[21]ANALISA (2)'!$Q$1258</definedName>
    <definedName name="_____________PA18">'[21]ANALISA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[22]UPAH!#REF!</definedName>
    <definedName name="_____________pvc2" localSheetId="4">[22]UPAH!#REF!</definedName>
    <definedName name="_____________pvc3" localSheetId="4">[22]UPAH!#REF!</definedName>
    <definedName name="_____________pvc4" localSheetId="4">[22]UPAH!#REF!</definedName>
    <definedName name="_____________Rp1">[36]BAHP!$M$29</definedName>
    <definedName name="_____________Rp2" localSheetId="4">[56]BAHP!$M$31</definedName>
    <definedName name="_____________Rp2">[57]BAHP!$M$31</definedName>
    <definedName name="_____________Rp3" localSheetId="4">[56]BAHP!$M$33</definedName>
    <definedName name="_____________Rp3">[57]BAHP!$M$33</definedName>
    <definedName name="_____________sak1">[22]UPAH!#REF!</definedName>
    <definedName name="_____________sak2">[22]UPAH!#REF!</definedName>
    <definedName name="_____________sak3">[22]UPAH!#REF!</definedName>
    <definedName name="_____________sl14" localSheetId="4">'[58]DAFTAR HARGA &amp; UPAH OK'!$H$86</definedName>
    <definedName name="_____________sl14">'[58]DAFTAR HARGA &amp; UPAH OK'!$H$86</definedName>
    <definedName name="_____________sl20" localSheetId="4">'[58]DAFTAR HARGA &amp; UPAH OK'!$H$87</definedName>
    <definedName name="_____________sl20">'[58]DAFTAR HARGA &amp; UPAH OK'!$H$87</definedName>
    <definedName name="_____________spl7">[22]ANALISA!#REF!</definedName>
    <definedName name="_____________tee34" localSheetId="4">'[49]RAB (OK)'!#REF!</definedName>
    <definedName name="_____________tgl2">[38]Mushala!$C$15</definedName>
    <definedName name="_____________tl20" localSheetId="4">'[58]DAFTAR HARGA &amp; UPAH OK'!$H$88</definedName>
    <definedName name="_____________tl20">'[58]DAFTAR HARGA &amp; UPAH OK'!$H$88</definedName>
    <definedName name="_____________tl40" localSheetId="4">'[58]DAFTAR HARGA &amp; UPAH OK'!$H$89</definedName>
    <definedName name="_____________tl40">'[58]DAFTAR HARGA &amp; UPAH OK'!$H$89</definedName>
    <definedName name="_____________TOT010">'[53]RAB KERJA'!#REF!</definedName>
    <definedName name="_____________TOT011">'[53]RAB KERJA'!#REF!</definedName>
    <definedName name="_____________TUL175" localSheetId="2">[4]ANALIS!#REF!</definedName>
    <definedName name="_____________TUL175">[4]ANALIS!#REF!</definedName>
    <definedName name="_____________WAS100" localSheetId="2">[4]ANALIS!#REF!</definedName>
    <definedName name="_____________WAS100">[4]ANALIS!#REF!</definedName>
    <definedName name="_____________WAS25" localSheetId="2">[4]ANALIS!#REF!</definedName>
    <definedName name="_____________WAS25">[4]ANALIS!#REF!</definedName>
    <definedName name="_____________WAS40" localSheetId="2">[4]ANALIS!#REF!</definedName>
    <definedName name="_____________WAS40">[4]ANALIS!#REF!</definedName>
    <definedName name="_____________WAS50" localSheetId="2">[4]ANALIS!#REF!</definedName>
    <definedName name="_____________WAS50">[4]ANALIS!#REF!</definedName>
    <definedName name="_____________WAS75" localSheetId="2">[4]ANALIS!#REF!</definedName>
    <definedName name="_____________WAS75">[4]ANALIS!#REF!</definedName>
    <definedName name="_____________XA01" localSheetId="2">[37]BOW!#REF!</definedName>
    <definedName name="_____________XA01">[37]BOW!#REF!</definedName>
    <definedName name="_____________XA18" localSheetId="2">[37]BOW!#REF!</definedName>
    <definedName name="_____________XA18">[37]BOW!#REF!</definedName>
    <definedName name="_____________XAG32" localSheetId="2">[37]BOW!#REF!</definedName>
    <definedName name="_____________XAG32">[37]BOW!#REF!</definedName>
    <definedName name="_____________XAG51" localSheetId="2">[37]BOW!#REF!</definedName>
    <definedName name="_____________XAG51">[37]BOW!#REF!</definedName>
    <definedName name="_____________xk22" localSheetId="2">[37]Analisa!#REF!</definedName>
    <definedName name="_____________xk22">[37]Analisa!#REF!</definedName>
    <definedName name="____________adt34">[59]alat!$J$16</definedName>
    <definedName name="____________adt810">[59]alat!$J$17</definedName>
    <definedName name="____________agt3">[10]uRAIAN!#REF!</definedName>
    <definedName name="____________agt4">[10]uRAIAN!#REF!</definedName>
    <definedName name="____________agt5">[10]uRAIAN!#REF!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[60]DivVII!$G$50</definedName>
    <definedName name="____________BVT1040" localSheetId="2">[4]ANALIS!#REF!</definedName>
    <definedName name="____________BVT1040">[4]ANALIS!#REF!</definedName>
    <definedName name="____________BVT4100" localSheetId="2">[4]ANALIS!#REF!</definedName>
    <definedName name="____________BVT4100">[4]ANALIS!#REF!</definedName>
    <definedName name="____________BVT4150" localSheetId="2">[4]ANALIS!#REF!</definedName>
    <definedName name="____________BVT4150">[4]ANALIS!#REF!</definedName>
    <definedName name="____________BVT4200" localSheetId="2">[4]ANALIS!#REF!</definedName>
    <definedName name="____________BVT4200">[4]ANALIS!#REF!</definedName>
    <definedName name="____________BVT4250" localSheetId="2">[4]ANALIS!#REF!</definedName>
    <definedName name="____________BVT4250">[4]ANALIS!#REF!</definedName>
    <definedName name="____________BVT4300" localSheetId="2">[4]ANALIS!#REF!</definedName>
    <definedName name="____________BVT4300">[4]ANALIS!#REF!</definedName>
    <definedName name="____________BVT450" localSheetId="2">[4]ANALIS!#REF!</definedName>
    <definedName name="____________BVT450">[4]ANALIS!#REF!</definedName>
    <definedName name="____________BVT475" localSheetId="2">[4]ANALIS!#REF!</definedName>
    <definedName name="____________BVT475">[4]ANALIS!#REF!</definedName>
    <definedName name="____________BVT640" localSheetId="2">[4]ANALIS!#REF!</definedName>
    <definedName name="____________BVT640">[4]ANALIS!#REF!</definedName>
    <definedName name="____________BVT9100" localSheetId="2">[4]ANALIS!#REF!</definedName>
    <definedName name="____________BVT9100">[4]ANALIS!#REF!</definedName>
    <definedName name="____________BVT9150" localSheetId="2">[4]ANALIS!#REF!</definedName>
    <definedName name="____________BVT9150">[4]ANALIS!#REF!</definedName>
    <definedName name="____________BVT9200" localSheetId="2">[4]ANALIS!#REF!</definedName>
    <definedName name="____________BVT9200">[4]ANALIS!#REF!</definedName>
    <definedName name="____________BVT9250" localSheetId="2">[4]ANALIS!#REF!</definedName>
    <definedName name="____________BVT9250">[4]ANALIS!#REF!</definedName>
    <definedName name="____________BVT9300" localSheetId="2">[4]ANALIS!#REF!</definedName>
    <definedName name="____________BVT9300">[4]ANALIS!#REF!</definedName>
    <definedName name="____________BVT950" localSheetId="2">[4]ANALIS!#REF!</definedName>
    <definedName name="____________BVT950">[4]ANALIS!#REF!</definedName>
    <definedName name="____________BVT975" localSheetId="2">[4]ANALIS!#REF!</definedName>
    <definedName name="____________BVT975">[4]ANALIS!#REF!</definedName>
    <definedName name="____________DAT1">[4]ANALIS!$FJ$4631</definedName>
    <definedName name="____________dir2">[38]Mushala!$C$17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[41]Peralatan!$AZ$9</definedName>
    <definedName name="____________EEE03" localSheetId="4">#REF!</definedName>
    <definedName name="____________EEE03">[41]Peralatan!$AZ$10</definedName>
    <definedName name="____________EEE04" localSheetId="4">#REF!</definedName>
    <definedName name="____________EEE04">[41]Peralatan!$AZ$11</definedName>
    <definedName name="____________EEE05" localSheetId="4">#REF!</definedName>
    <definedName name="____________EEE05">[41]Peralatan!$AZ$12</definedName>
    <definedName name="____________EEE06" localSheetId="4">#REF!</definedName>
    <definedName name="____________EEE06">[41]Peralatan!$AZ$13</definedName>
    <definedName name="____________EEE07" localSheetId="4">#REF!</definedName>
    <definedName name="____________EEE07">[41]Peralatan!$AZ$14</definedName>
    <definedName name="____________EEE08" localSheetId="4">[50]alat!$BB$15</definedName>
    <definedName name="____________EEE08">[41]Peralatan!$AZ$15</definedName>
    <definedName name="____________EEE09">[41]Peralatan!$AZ$16</definedName>
    <definedName name="____________EEE10" localSheetId="4">#REF!</definedName>
    <definedName name="____________EEE10">[41]Peralatan!$AZ$17</definedName>
    <definedName name="____________EEE11" localSheetId="4">#REF!</definedName>
    <definedName name="____________EEE11">[41]Peralatan!$AZ$18</definedName>
    <definedName name="____________EEE12" localSheetId="4">#REF!</definedName>
    <definedName name="____________EEE12">[41]Peralatan!$AZ$19</definedName>
    <definedName name="____________EEE13" localSheetId="4">#REF!</definedName>
    <definedName name="____________EEE13">[41]Peralatan!$AZ$20</definedName>
    <definedName name="____________EEE14" localSheetId="4">#REF!</definedName>
    <definedName name="____________EEE14">[41]Peralatan!$AZ$21</definedName>
    <definedName name="____________EEE15" localSheetId="4">#REF!</definedName>
    <definedName name="____________EEE15">[41]Peralatan!$AZ$22</definedName>
    <definedName name="____________EEE16" localSheetId="4">#REF!</definedName>
    <definedName name="____________EEE16">[41]Peralatan!$AZ$23</definedName>
    <definedName name="____________EEE17" localSheetId="4">#REF!</definedName>
    <definedName name="____________EEE17">[41]Peralatan!$AZ$24</definedName>
    <definedName name="____________EEE18" localSheetId="4">#REF!</definedName>
    <definedName name="____________EEE18">[41]Peralatan!$AZ$25</definedName>
    <definedName name="____________EEE19" localSheetId="4">#REF!</definedName>
    <definedName name="____________EEE19">[41]Peralatan!$AZ$26</definedName>
    <definedName name="____________EEE20" localSheetId="4">#REF!</definedName>
    <definedName name="____________EEE20">[41]Peralatan!$AZ$27</definedName>
    <definedName name="____________EEE21" localSheetId="4">#REF!</definedName>
    <definedName name="____________EEE21">[41]Peralatan!$AZ$28</definedName>
    <definedName name="____________EEE22" localSheetId="4">#REF!</definedName>
    <definedName name="____________EEE22">[41]Peralatan!$AZ$29</definedName>
    <definedName name="____________EEE23" localSheetId="4">#REF!</definedName>
    <definedName name="____________EEE23">[41]Peralatan!$AZ$30</definedName>
    <definedName name="____________EEE24" localSheetId="4">#REF!</definedName>
    <definedName name="____________EEE24">[41]Peralatan!$AZ$31</definedName>
    <definedName name="____________EEE25" localSheetId="4">#REF!</definedName>
    <definedName name="____________EEE25">[41]Peralatan!$AZ$32</definedName>
    <definedName name="____________EEE26" localSheetId="4">#REF!</definedName>
    <definedName name="____________EEE26">[41]Peralatan!$AZ$33</definedName>
    <definedName name="____________EEE27" localSheetId="4">#REF!</definedName>
    <definedName name="____________EEE27">[41]Peralatan!$AZ$34</definedName>
    <definedName name="____________EEE28" localSheetId="4">[50]alat!$BB$35</definedName>
    <definedName name="____________EEE28">[41]Peralatan!$AZ$35</definedName>
    <definedName name="____________EEE29">[41]Peralatan!$AZ$36</definedName>
    <definedName name="____________EEE30" localSheetId="4">#REF!</definedName>
    <definedName name="____________EEE30">[41]Peralatan!$AZ$37</definedName>
    <definedName name="____________EEE31" localSheetId="4">#REF!</definedName>
    <definedName name="____________EEE31">[41]Peralatan!$AZ$38</definedName>
    <definedName name="____________EEE32" localSheetId="4">#REF!</definedName>
    <definedName name="____________EEE32">[41]Peralatan!$AZ$39</definedName>
    <definedName name="____________EEE33" localSheetId="4">#REF!</definedName>
    <definedName name="____________EEE33">[41]Peralatan!$AZ$40</definedName>
    <definedName name="____________ENG3" localSheetId="4">#REF!</definedName>
    <definedName name="____________ENG4" localSheetId="4">#REF!</definedName>
    <definedName name="____________EQU031" localSheetId="4">[53]ANL_ALAT!#REF!</definedName>
    <definedName name="____________EQU032" localSheetId="4">[53]ANL_ALAT!#REF!</definedName>
    <definedName name="____________EQU033" localSheetId="4">[53]ANL_ALAT!#REF!</definedName>
    <definedName name="____________EQU040" localSheetId="4">[53]ANL_ALAT!#REF!</definedName>
    <definedName name="____________EQU051">[53]ANL_ALAT!#REF!</definedName>
    <definedName name="____________EQU052">[53]ANL_ALAT!#REF!</definedName>
    <definedName name="____________EQU053">[53]ANL_ALAT!#REF!</definedName>
    <definedName name="____________EQU080">[53]ANL_ALAT!#REF!</definedName>
    <definedName name="____________EQU081">[53]ANL_ALAT!#REF!</definedName>
    <definedName name="____________EQU082">[53]ANL_ALAT!#REF!</definedName>
    <definedName name="____________EQU083">[53]ANL_ALAT!#REF!</definedName>
    <definedName name="____________EQU084">[53]ANL_ALAT!#REF!</definedName>
    <definedName name="____________EQU087">[53]ANL_ALAT!#REF!</definedName>
    <definedName name="____________EQU088">[53]ANL_ALAT!#REF!</definedName>
    <definedName name="____________EQU089">[53]ANL_ALAT!#REF!</definedName>
    <definedName name="____________EQU130">[53]ANL_ALAT!#REF!</definedName>
    <definedName name="____________EQU152">[53]ANL_ALAT!#REF!</definedName>
    <definedName name="____________EQU153">[53]ANL_ALAT!#REF!</definedName>
    <definedName name="____________EQU154">[53]ANL_ALAT!#REF!</definedName>
    <definedName name="____________EQU155">[53]ANL_ALAT!#REF!</definedName>
    <definedName name="____________EQU156">[53]ANL_ALAT!#REF!</definedName>
    <definedName name="____________EQU157">[53]ANL_ALAT!#REF!</definedName>
    <definedName name="____________EQU172">[53]ANL_ALAT!#REF!</definedName>
    <definedName name="____________EQU182">[53]ANL_ALAT!#REF!</definedName>
    <definedName name="____________EQU191">[53]ANL_ALAT!#REF!</definedName>
    <definedName name="____________EQU192">[53]ANL_ALAT!#REF!</definedName>
    <definedName name="____________EQU211">[53]ANL_ALAT!#REF!</definedName>
    <definedName name="____________EQU212">[53]ANL_ALAT!#REF!</definedName>
    <definedName name="____________EQU213">[53]ANL_ALAT!#REF!</definedName>
    <definedName name="____________EQU221">[53]ANL_ALAT!#REF!</definedName>
    <definedName name="____________EQU222">[53]ANL_ALAT!#REF!</definedName>
    <definedName name="____________EQU223">[53]ANL_ALAT!#REF!</definedName>
    <definedName name="____________EQU224">[53]ANL_ALAT!#REF!</definedName>
    <definedName name="____________EQU225">[53]ANL_ALAT!#REF!</definedName>
    <definedName name="____________EQU226">[53]ANL_ALAT!#REF!</definedName>
    <definedName name="____________EQU231">[53]ANL_ALAT!#REF!</definedName>
    <definedName name="____________EQU232">[53]ANL_ALAT!#REF!</definedName>
    <definedName name="____________EQU251">[53]ANL_ALAT!#REF!</definedName>
    <definedName name="____________EQU252">[53]ANL_ALAT!#REF!</definedName>
    <definedName name="____________EQU253">[53]ANL_ALAT!#REF!</definedName>
    <definedName name="____________EQU341">[53]ANL_ALAT!#REF!</definedName>
    <definedName name="____________EQU342">[53]ANL_ALAT!#REF!</definedName>
    <definedName name="____________EQU401">[53]ANL_ALAT!#REF!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[61]L4c!$A$1:$J$42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[53]ANALISA!#REF!</definedName>
    <definedName name="____________KD018" localSheetId="4">[53]ANALISA!#REF!</definedName>
    <definedName name="____________KD026" localSheetId="4">[53]ANALISA!#REF!</definedName>
    <definedName name="____________KD028" localSheetId="4">[53]ANALISA!#REF!</definedName>
    <definedName name="____________KD043">[53]ANALISA!#REF!</definedName>
    <definedName name="____________KD064">[53]ANALISA!#REF!</definedName>
    <definedName name="____________KD065">[53]ANALISA!#REF!</definedName>
    <definedName name="____________KD067">[53]ANALISA!#REF!</definedName>
    <definedName name="____________KD068">[53]ANALISA!#REF!</definedName>
    <definedName name="____________KD102">[53]ANALISA!#REF!</definedName>
    <definedName name="____________KD103">[53]ANALISA!#REF!</definedName>
    <definedName name="____________KD104">[53]ANALISA!#REF!</definedName>
    <definedName name="____________KD108">[53]ANALISA!#REF!</definedName>
    <definedName name="____________KD129">[53]ANALISA!#REF!</definedName>
    <definedName name="____________KD136">[53]ANALISA!#REF!</definedName>
    <definedName name="____________KD137">[53]ANALISA!#REF!</definedName>
    <definedName name="____________KD138">[53]ANALISA!#REF!</definedName>
    <definedName name="____________kon2">'[13]R-MP2-98'!#REF!</definedName>
    <definedName name="____________kon3">'[13]R-MP2-98'!#REF!</definedName>
    <definedName name="____________kon4">'[13]R-MP2-98'!#REF!</definedName>
    <definedName name="____________kon5">'[6]R-MP'!#REF!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[15]UPAH!#REF!</definedName>
    <definedName name="____________kt2">[15]UPAH!#REF!</definedName>
    <definedName name="____________kt3">[15]UPAH!#REF!</definedName>
    <definedName name="____________LAB112">[53]UPAH!#REF!</definedName>
    <definedName name="____________LAB113">[53]UPAH!#REF!</definedName>
    <definedName name="____________LAB114">[53]UPAH!#REF!</definedName>
    <definedName name="____________LAB115">[53]UPAH!#REF!</definedName>
    <definedName name="____________LAB116">[53]UPAH!#REF!</definedName>
    <definedName name="____________LAB117">[53]UPAH!#REF!</definedName>
    <definedName name="____________LAB118">[53]UPAH!#REF!</definedName>
    <definedName name="____________LAB119">[53]UPAH!#REF!</definedName>
    <definedName name="____________LAB120">[53]UPAH!#REF!</definedName>
    <definedName name="____________LLL01">'[62]4-Basic Price'!$F$8</definedName>
    <definedName name="____________LLL02" localSheetId="4">#REF!</definedName>
    <definedName name="____________LLL02">'[62]4-Basic Price'!$F$9</definedName>
    <definedName name="____________LLL03" localSheetId="4">#REF!</definedName>
    <definedName name="____________LLL03">'[62]4-Basic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[63]HARGA!#REF!</definedName>
    <definedName name="____________LLL08" localSheetId="4">#REF!</definedName>
    <definedName name="____________LLL08">[63]HARGA!#REF!</definedName>
    <definedName name="____________LLL09" localSheetId="2">[63]HARGA!#REF!</definedName>
    <definedName name="____________LLL09" localSheetId="4">#REF!</definedName>
    <definedName name="____________LLL09">[63]HARGA!#REF!</definedName>
    <definedName name="____________LLL10" localSheetId="2">[63]HARGA!#REF!</definedName>
    <definedName name="____________LLL10" localSheetId="4">#REF!</definedName>
    <definedName name="____________LLL10">[63]HARGA!#REF!</definedName>
    <definedName name="____________LLL11" localSheetId="2">[63]HARGA!#REF!</definedName>
    <definedName name="____________LLL11" localSheetId="4">#REF!</definedName>
    <definedName name="____________LLL11">[63]HARGA!#REF!</definedName>
    <definedName name="____________MA18">'[21]ANALISA (2)'!$Q$1336</definedName>
    <definedName name="____________MAT048">'[55]Harga Pipa'!#REF!</definedName>
    <definedName name="____________MAT049">'[55]Harga Pipa'!#REF!</definedName>
    <definedName name="____________MAT100">'[55]Harga Pipa'!#REF!</definedName>
    <definedName name="____________MAT105">'[55]Harga Pipa'!#REF!</definedName>
    <definedName name="____________MAT106">'[55]Harga Pipa'!#REF!</definedName>
    <definedName name="____________MAT111">'[55]Harga Pipa'!#REF!</definedName>
    <definedName name="____________MAT112">'[55]Harga Pipa'!#REF!</definedName>
    <definedName name="____________MAT116">'[55]Harga Pipa'!#REF!</definedName>
    <definedName name="____________MAT122">'[55]Harga Pipa'!#REF!</definedName>
    <definedName name="____________MAT123">'[55]Harga Pipa'!#REF!</definedName>
    <definedName name="____________MAT124">'[55]Harga Pipa'!#REF!</definedName>
    <definedName name="____________MAT125">'[55]Harga Pipa'!#REF!</definedName>
    <definedName name="____________MAT126">'[55]Harga Pipa'!#REF!</definedName>
    <definedName name="____________MAT177">'[55]Harga Pipa'!#REF!</definedName>
    <definedName name="____________MAT187">'[55]Harga Pipa'!#REF!</definedName>
    <definedName name="____________MAT190">'[55]Harga Pipa'!#REF!</definedName>
    <definedName name="____________MAT191">'[55]Harga Pipa'!#REF!</definedName>
    <definedName name="____________MAT193">'[55]Harga Pipa'!#REF!</definedName>
    <definedName name="____________MAT195">'[55]Harga Pipa'!#REF!</definedName>
    <definedName name="____________MAT204">'[55]Harga Pipa'!#REF!</definedName>
    <definedName name="____________MAT205">'[55]Harga Pipa'!#REF!</definedName>
    <definedName name="____________MAT206">'[55]Harga Pipa'!#REF!</definedName>
    <definedName name="____________MAT207">'[55]Harga Pipa'!#REF!</definedName>
    <definedName name="____________MAT208">'[55]Harga Pipa'!#REF!</definedName>
    <definedName name="____________MAT209">'[55]Harga Pipa'!#REF!</definedName>
    <definedName name="____________MAT210">'[55]Harga Pipa'!#REF!</definedName>
    <definedName name="____________MAT211">'[55]Harga Pipa'!#REF!</definedName>
    <definedName name="____________MAT212">'[55]Harga Pipa'!#REF!</definedName>
    <definedName name="____________MAT214">'[55]Harga Pipa'!#REF!</definedName>
    <definedName name="____________MAT215">'[55]Harga Pipa'!#REF!</definedName>
    <definedName name="____________MAT219">'[55]Harga Pipa'!#REF!</definedName>
    <definedName name="____________MAT231">'[55]Harga Pipa'!#REF!</definedName>
    <definedName name="____________MAT232">'[55]Harga Pipa'!#REF!</definedName>
    <definedName name="____________MAT238">'[55]Harga Pipa'!#REF!</definedName>
    <definedName name="____________MAT239">'[55]Harga Pipa'!#REF!</definedName>
    <definedName name="____________MAT246">'[55]Harga Pipa'!#REF!</definedName>
    <definedName name="____________MAT247">'[55]Harga Pipa'!#REF!</definedName>
    <definedName name="____________MAT248">'[55]Harga Pipa'!#REF!</definedName>
    <definedName name="____________MAT257">'[55]Harga Pipa'!#REF!</definedName>
    <definedName name="____________MAT262">'[55]Harga Pipa'!#REF!</definedName>
    <definedName name="____________MAT263">'[55]Harga Pipa'!#REF!</definedName>
    <definedName name="____________MAT265">'[55]Harga Pipa'!#REF!</definedName>
    <definedName name="____________MAT267">'[55]Harga Pipa'!#REF!</definedName>
    <definedName name="____________MAT269">'[55]Harga Pipa'!#REF!</definedName>
    <definedName name="____________MAT272">'[55]Harga Pipa'!#REF!</definedName>
    <definedName name="____________MAT286">'[55]Harga Pipa'!#REF!</definedName>
    <definedName name="____________MAT287">'[55]Harga Pipa'!#REF!</definedName>
    <definedName name="____________MAT288">'[55]Harga Pipa'!#REF!</definedName>
    <definedName name="____________MAT294">'[55]Harga Pipa'!#REF!</definedName>
    <definedName name="____________MAT295">'[55]Harga Pipa'!#REF!</definedName>
    <definedName name="____________MAT296">'[55]Harga Pipa'!#REF!</definedName>
    <definedName name="____________MAT297">'[55]Harga Pipa'!#REF!</definedName>
    <definedName name="____________MAT298">'[55]Harga Pipa'!#REF!</definedName>
    <definedName name="____________MAT299">'[55]Harga Pipa'!#REF!</definedName>
    <definedName name="____________MAT300">'[55]Harga Pipa'!#REF!</definedName>
    <definedName name="____________MAT301">'[55]Harga Pipa'!#REF!</definedName>
    <definedName name="____________MAT302">'[55]Harga Pipa'!#REF!</definedName>
    <definedName name="____________MAT303">'[55]Harga Pipa'!#REF!</definedName>
    <definedName name="____________MAT304">'[55]Harga Pipa'!#REF!</definedName>
    <definedName name="____________MAT306">'[55]Harga Pipa'!#REF!</definedName>
    <definedName name="____________MAT308">'[55]Harga Pipa'!#REF!</definedName>
    <definedName name="____________MAT309">'[55]Harga Pipa'!#REF!</definedName>
    <definedName name="____________MAT313">'[55]Harga Pipa'!#REF!</definedName>
    <definedName name="____________MAT314">'[55]Harga Pipa'!#REF!</definedName>
    <definedName name="____________MAT315">'[55]Harga Pipa'!#REF!</definedName>
    <definedName name="____________MAT316">'[55]Harga Pipa'!#REF!</definedName>
    <definedName name="____________MAT317">'[55]Harga Pipa'!#REF!</definedName>
    <definedName name="____________MAT318">'[55]Harga Pipa'!#REF!</definedName>
    <definedName name="____________MAT319">'[55]Harga Pipa'!#REF!</definedName>
    <definedName name="____________MAT320">'[55]Harga Pipa'!#REF!</definedName>
    <definedName name="____________MAT321">'[55]Harga Pipa'!#REF!</definedName>
    <definedName name="____________MAT322">'[55]Harga Pipa'!#REF!</definedName>
    <definedName name="____________MDE01">[41]Peralatan!$BR$27</definedName>
    <definedName name="____________MDE02" localSheetId="4">#REF!</definedName>
    <definedName name="____________MDE02">[41]Peralatan!$BR$47</definedName>
    <definedName name="____________MDE03" localSheetId="4">#REF!</definedName>
    <definedName name="____________MDE03">[41]Peralatan!$BR$67</definedName>
    <definedName name="____________MDE04" localSheetId="4">#REF!</definedName>
    <definedName name="____________MDE04">[41]Peralatan!$BR$87</definedName>
    <definedName name="____________MDE05" localSheetId="4">#REF!</definedName>
    <definedName name="____________MDE05">[41]Peralatan!$BR$107</definedName>
    <definedName name="____________MDE06" localSheetId="4">#REF!</definedName>
    <definedName name="____________MDE06">[41]Peralatan!$BR$127</definedName>
    <definedName name="____________MDE07" localSheetId="4">#REF!</definedName>
    <definedName name="____________MDE07">[41]Peralatan!$BR$147</definedName>
    <definedName name="____________MDE08" localSheetId="4">#REF!</definedName>
    <definedName name="____________MDE08">[41]Peralatan!$BR$167</definedName>
    <definedName name="____________MDE09" localSheetId="4">#REF!</definedName>
    <definedName name="____________MDE09">[41]Peralatan!$BR$187</definedName>
    <definedName name="____________MDE10" localSheetId="4">#REF!</definedName>
    <definedName name="____________MDE10">[41]Peralatan!$BR$207</definedName>
    <definedName name="____________MDE11" localSheetId="4">#REF!</definedName>
    <definedName name="____________MDE11">[41]Peralatan!$BR$227</definedName>
    <definedName name="____________MDE12" localSheetId="4">#REF!</definedName>
    <definedName name="____________MDE12">[41]Peralatan!$BR$247</definedName>
    <definedName name="____________MDE13" localSheetId="4">#REF!</definedName>
    <definedName name="____________MDE13">[41]Peralatan!$BR$267</definedName>
    <definedName name="____________MDE14" localSheetId="4">#REF!</definedName>
    <definedName name="____________MDE14">[41]Peralatan!$BR$287</definedName>
    <definedName name="____________MDE15" localSheetId="4">#REF!</definedName>
    <definedName name="____________MDE15">[41]Peralatan!$BR$307</definedName>
    <definedName name="____________MDE16" localSheetId="4">#REF!</definedName>
    <definedName name="____________MDE16">[41]Peralatan!$BR$327</definedName>
    <definedName name="____________MDE17" localSheetId="4">#REF!</definedName>
    <definedName name="____________MDE17">[41]Peralatan!$BR$347</definedName>
    <definedName name="____________MDE18" localSheetId="4">#REF!</definedName>
    <definedName name="____________MDE18">[41]Peralatan!$BR$367</definedName>
    <definedName name="____________MDE19" localSheetId="4">#REF!</definedName>
    <definedName name="____________MDE19">[41]Peralatan!$BR$387</definedName>
    <definedName name="____________MDE20" localSheetId="4">#REF!</definedName>
    <definedName name="____________MDE20">[41]Peralatan!$BR$407</definedName>
    <definedName name="____________MDE21" localSheetId="4">#REF!</definedName>
    <definedName name="____________MDE21">[41]Peralatan!$BR$427</definedName>
    <definedName name="____________MDE22" localSheetId="4">#REF!</definedName>
    <definedName name="____________MDE22">[41]Peralatan!$BR$447</definedName>
    <definedName name="____________MDE23" localSheetId="4">#REF!</definedName>
    <definedName name="____________MDE23">[41]Peralatan!$BR$467</definedName>
    <definedName name="____________MDE24" localSheetId="4">#REF!</definedName>
    <definedName name="____________MDE24">[41]Peralatan!$BR$487</definedName>
    <definedName name="____________MDE25" localSheetId="4">#REF!</definedName>
    <definedName name="____________MDE25">[41]Peralatan!$BR$507</definedName>
    <definedName name="____________MDE26" localSheetId="4">#REF!</definedName>
    <definedName name="____________MDE26">[41]Peralatan!$BR$527</definedName>
    <definedName name="____________MDE27" localSheetId="4">#REF!</definedName>
    <definedName name="____________MDE27">[41]Peralatan!$BR$547</definedName>
    <definedName name="____________MDE28" localSheetId="4">#REF!</definedName>
    <definedName name="____________MDE28">[41]Peralatan!$BR$567</definedName>
    <definedName name="____________MDE29" localSheetId="4">#REF!</definedName>
    <definedName name="____________MDE29">[41]Peralatan!$BR$587</definedName>
    <definedName name="____________MDE30" localSheetId="4">#REF!</definedName>
    <definedName name="____________MDE30">[41]Peralatan!$BR$607</definedName>
    <definedName name="____________MDE31" localSheetId="4">#REF!</definedName>
    <definedName name="____________MDE31">[41]Peralatan!$BR$627</definedName>
    <definedName name="____________MDE32" localSheetId="4">#REF!</definedName>
    <definedName name="____________MDE32">[41]Peralatan!$BR$647</definedName>
    <definedName name="____________MDE33" localSheetId="4">#REF!</definedName>
    <definedName name="____________MDE33">[41]Peralatan!$BR$667</definedName>
    <definedName name="____________MDE34" localSheetId="4">#REF!</definedName>
    <definedName name="____________MDE34">[41]Peralatan!$BR$698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[41]Peralatan!$BR$26</definedName>
    <definedName name="____________ME02" localSheetId="4">#REF!</definedName>
    <definedName name="____________ME02">[41]Peralatan!$BR$46</definedName>
    <definedName name="____________ME03" localSheetId="4">#REF!</definedName>
    <definedName name="____________ME03">[41]Peralatan!$BR$66</definedName>
    <definedName name="____________ME04" localSheetId="4">#REF!</definedName>
    <definedName name="____________ME04">[41]Peralatan!$BR$86</definedName>
    <definedName name="____________ME05" localSheetId="4">#REF!</definedName>
    <definedName name="____________ME05">[41]Peralatan!$BR$106</definedName>
    <definedName name="____________ME06" localSheetId="4">#REF!</definedName>
    <definedName name="____________ME06">[41]Peralatan!$BR$126</definedName>
    <definedName name="____________ME07" localSheetId="4">#REF!</definedName>
    <definedName name="____________ME07">[41]Peralatan!$BR$146</definedName>
    <definedName name="____________ME08" localSheetId="4">#REF!</definedName>
    <definedName name="____________ME08">[41]Peralatan!$BR$166</definedName>
    <definedName name="____________ME09" localSheetId="4">#REF!</definedName>
    <definedName name="____________ME09">[41]Peralatan!$BR$186</definedName>
    <definedName name="____________ME10" localSheetId="4">#REF!</definedName>
    <definedName name="____________ME10">[41]Peralatan!$BR$206</definedName>
    <definedName name="____________ME11" localSheetId="4">#REF!</definedName>
    <definedName name="____________ME11">[41]Peralatan!$BR$226</definedName>
    <definedName name="____________ME12" localSheetId="4">#REF!</definedName>
    <definedName name="____________ME12">[41]Peralatan!$BR$246</definedName>
    <definedName name="____________ME13" localSheetId="4">#REF!</definedName>
    <definedName name="____________ME13">[41]Peralatan!$BR$266</definedName>
    <definedName name="____________ME14" localSheetId="4">#REF!</definedName>
    <definedName name="____________ME14">[41]Peralatan!$BR$286</definedName>
    <definedName name="____________ME15" localSheetId="4">#REF!</definedName>
    <definedName name="____________ME15">[41]Peralatan!$BR$306</definedName>
    <definedName name="____________ME16" localSheetId="4">#REF!</definedName>
    <definedName name="____________ME16">[41]Peralatan!$BR$326</definedName>
    <definedName name="____________ME17" localSheetId="4">#REF!</definedName>
    <definedName name="____________ME17">[41]Peralatan!$BR$346</definedName>
    <definedName name="____________ME18" localSheetId="4">#REF!</definedName>
    <definedName name="____________ME18">[41]Peralatan!$BR$366</definedName>
    <definedName name="____________ME19" localSheetId="4">#REF!</definedName>
    <definedName name="____________ME19">[41]Peralatan!$BR$386</definedName>
    <definedName name="____________ME20" localSheetId="4">#REF!</definedName>
    <definedName name="____________ME20">[41]Peralatan!$BR$406</definedName>
    <definedName name="____________ME21" localSheetId="4">#REF!</definedName>
    <definedName name="____________ME21">[41]Peralatan!$BR$426</definedName>
    <definedName name="____________ME22" localSheetId="4">#REF!</definedName>
    <definedName name="____________ME22">[41]Peralatan!$BR$446</definedName>
    <definedName name="____________ME23" localSheetId="4">#REF!</definedName>
    <definedName name="____________ME23">[41]Peralatan!$BR$466</definedName>
    <definedName name="____________ME24" localSheetId="4">#REF!</definedName>
    <definedName name="____________ME24">[41]Peralatan!$BR$486</definedName>
    <definedName name="____________ME25" localSheetId="4">#REF!</definedName>
    <definedName name="____________ME25">[41]Peralatan!$BR$506</definedName>
    <definedName name="____________ME26" localSheetId="4">#REF!</definedName>
    <definedName name="____________ME26">[41]Peralatan!$BR$526</definedName>
    <definedName name="____________ME27" localSheetId="4">#REF!</definedName>
    <definedName name="____________ME27">[41]Peralatan!$BR$546</definedName>
    <definedName name="____________ME28" localSheetId="4">#REF!</definedName>
    <definedName name="____________ME28">[41]Peralatan!$BR$566</definedName>
    <definedName name="____________ME29" localSheetId="4">#REF!</definedName>
    <definedName name="____________ME29">[41]Peralatan!$BR$586</definedName>
    <definedName name="____________ME30" localSheetId="4">#REF!</definedName>
    <definedName name="____________ME30">[41]Peralatan!$BR$606</definedName>
    <definedName name="____________ME31" localSheetId="4">#REF!</definedName>
    <definedName name="____________ME31">[41]Peralatan!$BR$626</definedName>
    <definedName name="____________ME32" localSheetId="4">#REF!</definedName>
    <definedName name="____________ME32">[41]Peralatan!$BR$646</definedName>
    <definedName name="____________ME33" localSheetId="4">#REF!</definedName>
    <definedName name="____________ME33">[41]Peralatan!$BR$666</definedName>
    <definedName name="____________ME34" localSheetId="4">#REF!</definedName>
    <definedName name="____________ME34">[41]Peralatan!$BR$697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[50]Basic!$F$40</definedName>
    <definedName name="____________MMM02" localSheetId="4">[50]Basic!$F$42</definedName>
    <definedName name="____________MMM03" localSheetId="4">[50]Basic!$F$44</definedName>
    <definedName name="____________MMM04" localSheetId="4">[50]Basic!$F$46</definedName>
    <definedName name="____________MMM04">'[62]4-Basic Price'!$F$54</definedName>
    <definedName name="____________MMM06">'[9]UPAH BAHAN'!#REF!</definedName>
    <definedName name="____________MMM08" localSheetId="4">#REF!</definedName>
    <definedName name="____________MMM09" localSheetId="4">[50]Basic!$F$56</definedName>
    <definedName name="____________MMM11" localSheetId="4">#REF!</definedName>
    <definedName name="____________MMM11">'[62]4-Basic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'[9]UPAH BAHAN'!#REF!</definedName>
    <definedName name="____________MMM16" localSheetId="4">[50]Basic!$F$70</definedName>
    <definedName name="____________MMM17">'[9]UPAH BAHAN'!#REF!</definedName>
    <definedName name="____________MMM18">'[62]4-Basic Price'!$F$77</definedName>
    <definedName name="____________MMM19" localSheetId="4">#REF!</definedName>
    <definedName name="____________MMM19">'[62]4-Basic Price'!$F$78</definedName>
    <definedName name="____________MMM20" localSheetId="4">[50]Basic!$F$86</definedName>
    <definedName name="____________MMM20">'[64]Basic Price'!$F$77</definedName>
    <definedName name="____________MMM21" localSheetId="4">[50]Basic!$F$88</definedName>
    <definedName name="____________MMM21">'[64]Basic Price'!$F$79</definedName>
    <definedName name="____________MMM22">'[64]Basic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'[62]4-Basic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'[62]4-Basic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NYY10" localSheetId="4">#REF!</definedName>
    <definedName name="____________NYY25" localSheetId="4">#REF!</definedName>
    <definedName name="____________PA1">'[21]ANALISA (2)'!$Q$1258</definedName>
    <definedName name="____________PA18">'[21]ANALISA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[15]UPAH!#REF!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[36]BAHP!$M$29</definedName>
    <definedName name="____________Rp2" localSheetId="4">[56]BAHP!$M$31</definedName>
    <definedName name="____________Rp2">[57]BAHP!$M$31</definedName>
    <definedName name="____________Rp3" localSheetId="4">[56]BAHP!$M$33</definedName>
    <definedName name="____________Rp3">[57]BAHP!$M$33</definedName>
    <definedName name="____________SAK2" localSheetId="4">#REF!</definedName>
    <definedName name="____________SAK3" localSheetId="4">#REF!</definedName>
    <definedName name="____________sl14" localSheetId="4">'[58]DAFTAR HARGA &amp; UPAH OK'!$H$86</definedName>
    <definedName name="____________sl14">'[58]DAFTAR HARGA &amp; UPAH OK'!$H$86</definedName>
    <definedName name="____________sl20" localSheetId="4">'[58]DAFTAR HARGA &amp; UPAH OK'!$H$87</definedName>
    <definedName name="____________sl20">'[58]DAFTAR HARGA &amp; UPAH OK'!$H$87</definedName>
    <definedName name="____________spl7">[22]ANALISA!#REF!</definedName>
    <definedName name="____________tee34">'[12]RAB (OK)'!#REF!</definedName>
    <definedName name="____________tgl2">[38]Mushala!$C$15</definedName>
    <definedName name="____________tl20" localSheetId="4">'[58]DAFTAR HARGA &amp; UPAH OK'!$H$88</definedName>
    <definedName name="____________tl20">'[58]DAFTAR HARGA &amp; UPAH OK'!$H$88</definedName>
    <definedName name="____________tl40" localSheetId="4">'[58]DAFTAR HARGA &amp; UPAH OK'!$H$89</definedName>
    <definedName name="____________tl40">'[58]DAFTAR HARGA &amp; UPAH OK'!$H$89</definedName>
    <definedName name="____________TOT010">'[53]RAB KERJA'!#REF!</definedName>
    <definedName name="____________TOT011">'[53]RAB KERJA'!#REF!</definedName>
    <definedName name="____________TUL175" localSheetId="2">[4]ANALIS!#REF!</definedName>
    <definedName name="____________TUL175">[4]ANALIS!#REF!</definedName>
    <definedName name="____________WAS100" localSheetId="2">[4]ANALIS!#REF!</definedName>
    <definedName name="____________WAS100">[4]ANALIS!#REF!</definedName>
    <definedName name="____________WAS25" localSheetId="2">[4]ANALIS!#REF!</definedName>
    <definedName name="____________WAS25">[4]ANALIS!#REF!</definedName>
    <definedName name="____________WAS40" localSheetId="2">[4]ANALIS!#REF!</definedName>
    <definedName name="____________WAS40">[4]ANALIS!#REF!</definedName>
    <definedName name="____________WAS50" localSheetId="2">[4]ANALIS!#REF!</definedName>
    <definedName name="____________WAS50">[4]ANALIS!#REF!</definedName>
    <definedName name="____________WAS75" localSheetId="2">[4]ANALIS!#REF!</definedName>
    <definedName name="____________WAS75">[4]ANALIS!#REF!</definedName>
    <definedName name="____________XA01" localSheetId="2">[37]BOW!#REF!</definedName>
    <definedName name="____________XA01">[37]BOW!#REF!</definedName>
    <definedName name="____________XA18" localSheetId="2">[37]BOW!#REF!</definedName>
    <definedName name="____________XA18">[37]BOW!#REF!</definedName>
    <definedName name="____________XAG32" localSheetId="2">[37]BOW!#REF!</definedName>
    <definedName name="____________XAG32">[37]BOW!#REF!</definedName>
    <definedName name="____________XAG51" localSheetId="2">[37]BOW!#REF!</definedName>
    <definedName name="____________XAG51">[37]BOW!#REF!</definedName>
    <definedName name="____________xk22" localSheetId="2">[37]Analisa!#REF!</definedName>
    <definedName name="____________xk22">[37]Analisa!#REF!</definedName>
    <definedName name="___________adt34">[59]alat!$J$16</definedName>
    <definedName name="___________adt810">[59]alat!$J$17</definedName>
    <definedName name="___________agt3" localSheetId="4">[65]uRAIAN!#REF!</definedName>
    <definedName name="___________agt4" localSheetId="4">[65]uRAIAN!#REF!</definedName>
    <definedName name="___________agt5" localSheetId="4">[65]uRAIAN!#REF!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[60]DivVII!$G$50</definedName>
    <definedName name="___________BVT1040" localSheetId="2">[4]ANALIS!#REF!</definedName>
    <definedName name="___________BVT1040">[4]ANALIS!#REF!</definedName>
    <definedName name="___________BVT4100" localSheetId="2">[4]ANALIS!#REF!</definedName>
    <definedName name="___________BVT4100">[4]ANALIS!#REF!</definedName>
    <definedName name="___________BVT4150" localSheetId="2">[4]ANALIS!#REF!</definedName>
    <definedName name="___________BVT4150">[4]ANALIS!#REF!</definedName>
    <definedName name="___________BVT4200" localSheetId="2">[4]ANALIS!#REF!</definedName>
    <definedName name="___________BVT4200">[4]ANALIS!#REF!</definedName>
    <definedName name="___________BVT4250" localSheetId="2">[4]ANALIS!#REF!</definedName>
    <definedName name="___________BVT4250">[4]ANALIS!#REF!</definedName>
    <definedName name="___________BVT4300" localSheetId="2">[4]ANALIS!#REF!</definedName>
    <definedName name="___________BVT4300">[4]ANALIS!#REF!</definedName>
    <definedName name="___________BVT450" localSheetId="2">[4]ANALIS!#REF!</definedName>
    <definedName name="___________BVT450">[4]ANALIS!#REF!</definedName>
    <definedName name="___________BVT475" localSheetId="2">[4]ANALIS!#REF!</definedName>
    <definedName name="___________BVT475">[4]ANALIS!#REF!</definedName>
    <definedName name="___________BVT640" localSheetId="2">[4]ANALIS!#REF!</definedName>
    <definedName name="___________BVT640">[4]ANALIS!#REF!</definedName>
    <definedName name="___________BVT9100" localSheetId="2">[4]ANALIS!#REF!</definedName>
    <definedName name="___________BVT9100">[4]ANALIS!#REF!</definedName>
    <definedName name="___________BVT9150" localSheetId="2">[4]ANALIS!#REF!</definedName>
    <definedName name="___________BVT9150">[4]ANALIS!#REF!</definedName>
    <definedName name="___________BVT9200" localSheetId="2">[4]ANALIS!#REF!</definedName>
    <definedName name="___________BVT9200">[4]ANALIS!#REF!</definedName>
    <definedName name="___________BVT9250" localSheetId="2">[4]ANALIS!#REF!</definedName>
    <definedName name="___________BVT9250">[4]ANALIS!#REF!</definedName>
    <definedName name="___________BVT9300" localSheetId="2">[4]ANALIS!#REF!</definedName>
    <definedName name="___________BVT9300">[4]ANALIS!#REF!</definedName>
    <definedName name="___________BVT950" localSheetId="2">[4]ANALIS!#REF!</definedName>
    <definedName name="___________BVT950">[4]ANALIS!#REF!</definedName>
    <definedName name="___________BVT975" localSheetId="2">[4]ANALIS!#REF!</definedName>
    <definedName name="___________BVT975">[4]ANALIS!#REF!</definedName>
    <definedName name="___________DAT1">[4]ANALIS!$FJ$4631</definedName>
    <definedName name="___________dir2">[38]Mushala!$C$17</definedName>
    <definedName name="___________DIV1" localSheetId="4">#REF!</definedName>
    <definedName name="___________DIV10" localSheetId="4">#REF!</definedName>
    <definedName name="___________DIV10000">'[39]Kuantitas &amp; Harga'!$I$30</definedName>
    <definedName name="___________DIV11" localSheetId="4">#REF!</definedName>
    <definedName name="___________DIV12" localSheetId="4">'[66]Kuantitas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[41]Peralatan!$AZ$8</definedName>
    <definedName name="___________EEE02" localSheetId="4">#REF!</definedName>
    <definedName name="___________EEE02">[41]Peralatan!$AZ$9</definedName>
    <definedName name="___________EEE03" localSheetId="4">#REF!</definedName>
    <definedName name="___________EEE03">[41]Peralatan!$AZ$10</definedName>
    <definedName name="___________EEE04" localSheetId="4">[44]sewa!#REF!</definedName>
    <definedName name="___________EEE04">[41]Peralatan!$AZ$11</definedName>
    <definedName name="___________EEE05" localSheetId="4">#REF!</definedName>
    <definedName name="___________EEE05">[41]Peralatan!$AZ$12</definedName>
    <definedName name="___________EEE06" localSheetId="4">#REF!</definedName>
    <definedName name="___________EEE06">[41]Peralatan!$AZ$13</definedName>
    <definedName name="___________EEE07" localSheetId="4">#REF!</definedName>
    <definedName name="___________EEE07">[41]Peralatan!$AZ$14</definedName>
    <definedName name="___________EEE08" localSheetId="4">[27]Peralatan!#REF!</definedName>
    <definedName name="___________EEE08">[41]Peralatan!$AZ$15</definedName>
    <definedName name="___________EEE09" localSheetId="4">#REF!</definedName>
    <definedName name="___________EEE09">[41]Peralatan!$AZ$16</definedName>
    <definedName name="___________EEE10" localSheetId="4">#REF!</definedName>
    <definedName name="___________EEE10">[41]Peralatan!$AZ$17</definedName>
    <definedName name="___________EEE11" localSheetId="4">#REF!</definedName>
    <definedName name="___________EEE11">[41]Peralatan!$AZ$18</definedName>
    <definedName name="___________EEE12" localSheetId="4">#REF!</definedName>
    <definedName name="___________EEE12">[41]Peralatan!$AZ$19</definedName>
    <definedName name="___________EEE13" localSheetId="4">#REF!</definedName>
    <definedName name="___________EEE13">[41]Peralatan!$AZ$20</definedName>
    <definedName name="___________EEE14" localSheetId="4">[44]sewa!#REF!</definedName>
    <definedName name="___________EEE14">[41]Peralatan!$AZ$21</definedName>
    <definedName name="___________EEE15" localSheetId="4">#REF!</definedName>
    <definedName name="___________EEE15">[41]Peralatan!$AZ$22</definedName>
    <definedName name="___________EEE16" localSheetId="4">#REF!</definedName>
    <definedName name="___________EEE16">[41]Peralatan!$AZ$23</definedName>
    <definedName name="___________EEE17" localSheetId="4">#REF!</definedName>
    <definedName name="___________EEE17">[41]Peralatan!$AZ$24</definedName>
    <definedName name="___________EEE18" localSheetId="4">#REF!</definedName>
    <definedName name="___________EEE18">[41]Peralatan!$AZ$25</definedName>
    <definedName name="___________EEE19" localSheetId="4">#REF!</definedName>
    <definedName name="___________EEE19">[41]Peralatan!$AZ$26</definedName>
    <definedName name="___________EEE20" localSheetId="4">#REF!</definedName>
    <definedName name="___________EEE20">[41]Peralatan!$AZ$27</definedName>
    <definedName name="___________EEE21" localSheetId="4">[27]Peralatan!#REF!</definedName>
    <definedName name="___________EEE21">[41]Peralatan!$AZ$28</definedName>
    <definedName name="___________EEE22" localSheetId="4">#REF!</definedName>
    <definedName name="___________EEE22">[41]Peralatan!$AZ$29</definedName>
    <definedName name="___________EEE23" localSheetId="4">#REF!</definedName>
    <definedName name="___________EEE23">[41]Peralatan!$AZ$30</definedName>
    <definedName name="___________EEE24" localSheetId="4">#REF!</definedName>
    <definedName name="___________EEE24">[41]Peralatan!$AZ$31</definedName>
    <definedName name="___________EEE25" localSheetId="4">#REF!</definedName>
    <definedName name="___________EEE25">[41]Peralatan!$AZ$32</definedName>
    <definedName name="___________EEE26" localSheetId="4">#REF!</definedName>
    <definedName name="___________EEE26">[41]Peralatan!$AZ$33</definedName>
    <definedName name="___________EEE27" localSheetId="4">[44]sewa!#REF!</definedName>
    <definedName name="___________EEE27">[41]Peralatan!$AZ$34</definedName>
    <definedName name="___________EEE28" localSheetId="4">[44]sewa!#REF!</definedName>
    <definedName name="___________EEE28">[41]Peralatan!$AZ$35</definedName>
    <definedName name="___________EEE29" localSheetId="4">[44]sewa!#REF!</definedName>
    <definedName name="___________EEE29">[41]Peralatan!$AZ$36</definedName>
    <definedName name="___________EEE30" localSheetId="4">[27]Peralatan!#REF!</definedName>
    <definedName name="___________EEE30">[41]Peralatan!$AZ$37</definedName>
    <definedName name="___________EEE31" localSheetId="4">#REF!</definedName>
    <definedName name="___________EEE31">[41]Peralatan!$AZ$38</definedName>
    <definedName name="___________EEE32" localSheetId="4">[27]Peralatan!#REF!</definedName>
    <definedName name="___________EEE32">[41]Peralatan!$AZ$39</definedName>
    <definedName name="___________EEE33" localSheetId="4">[44]sewa!#REF!</definedName>
    <definedName name="___________EEE33">[41]Peralatan!$AZ$40</definedName>
    <definedName name="___________eng3">[22]UPAH!#REF!</definedName>
    <definedName name="___________eng4">[22]UPAH!#REF!</definedName>
    <definedName name="___________EQU031">[53]ANL_ALAT!#REF!</definedName>
    <definedName name="___________EQU032">[53]ANL_ALAT!#REF!</definedName>
    <definedName name="___________EQU033">[53]ANL_ALAT!#REF!</definedName>
    <definedName name="___________EQU040">[53]ANL_ALAT!#REF!</definedName>
    <definedName name="___________EQU051">[53]ANL_ALAT!#REF!</definedName>
    <definedName name="___________EQU052">[53]ANL_ALAT!#REF!</definedName>
    <definedName name="___________EQU053">[53]ANL_ALAT!#REF!</definedName>
    <definedName name="___________EQU080">[53]ANL_ALAT!#REF!</definedName>
    <definedName name="___________EQU081">[53]ANL_ALAT!#REF!</definedName>
    <definedName name="___________EQU082">[53]ANL_ALAT!#REF!</definedName>
    <definedName name="___________EQU083">[53]ANL_ALAT!#REF!</definedName>
    <definedName name="___________EQU084">[53]ANL_ALAT!#REF!</definedName>
    <definedName name="___________EQU087">[53]ANL_ALAT!#REF!</definedName>
    <definedName name="___________EQU088">[53]ANL_ALAT!#REF!</definedName>
    <definedName name="___________EQU089">[53]ANL_ALAT!#REF!</definedName>
    <definedName name="___________EQU130">[53]ANL_ALAT!#REF!</definedName>
    <definedName name="___________EQU152">[53]ANL_ALAT!#REF!</definedName>
    <definedName name="___________EQU153">[53]ANL_ALAT!#REF!</definedName>
    <definedName name="___________EQU154">[53]ANL_ALAT!#REF!</definedName>
    <definedName name="___________EQU155">[53]ANL_ALAT!#REF!</definedName>
    <definedName name="___________EQU156">[53]ANL_ALAT!#REF!</definedName>
    <definedName name="___________EQU157">[53]ANL_ALAT!#REF!</definedName>
    <definedName name="___________EQU172">[53]ANL_ALAT!#REF!</definedName>
    <definedName name="___________EQU182">[53]ANL_ALAT!#REF!</definedName>
    <definedName name="___________EQU191">[53]ANL_ALAT!#REF!</definedName>
    <definedName name="___________EQU192">[53]ANL_ALAT!#REF!</definedName>
    <definedName name="___________EQU211">[53]ANL_ALAT!#REF!</definedName>
    <definedName name="___________EQU212">[53]ANL_ALAT!#REF!</definedName>
    <definedName name="___________EQU213">[53]ANL_ALAT!#REF!</definedName>
    <definedName name="___________EQU221">[53]ANL_ALAT!#REF!</definedName>
    <definedName name="___________EQU222">[53]ANL_ALAT!#REF!</definedName>
    <definedName name="___________EQU223">[53]ANL_ALAT!#REF!</definedName>
    <definedName name="___________EQU224">[53]ANL_ALAT!#REF!</definedName>
    <definedName name="___________EQU225">[53]ANL_ALAT!#REF!</definedName>
    <definedName name="___________EQU226">[53]ANL_ALAT!#REF!</definedName>
    <definedName name="___________EQU231">[53]ANL_ALAT!#REF!</definedName>
    <definedName name="___________EQU232">[53]ANL_ALAT!#REF!</definedName>
    <definedName name="___________EQU251">[53]ANL_ALAT!#REF!</definedName>
    <definedName name="___________EQU252">[53]ANL_ALAT!#REF!</definedName>
    <definedName name="___________EQU253">[53]ANL_ALAT!#REF!</definedName>
    <definedName name="___________EQU341">[53]ANL_ALAT!#REF!</definedName>
    <definedName name="___________EQU342">[53]ANL_ALAT!#REF!</definedName>
    <definedName name="___________EQU401">[53]ANL_ALAT!#REF!</definedName>
    <definedName name="___________gip1">[22]UPAH!#REF!</definedName>
    <definedName name="___________gip12" localSheetId="4">#REF!</definedName>
    <definedName name="___________HAL1">[41]L4c!$A$1:$J$42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[38]Mushala!$C$18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'[67]Upah, Bahan, Alat'!#REF!</definedName>
    <definedName name="___________KB4" localSheetId="4">#REF!</definedName>
    <definedName name="___________KD013" localSheetId="4">[53]ANALISA!#REF!</definedName>
    <definedName name="___________KD018" localSheetId="4">[53]ANALISA!#REF!</definedName>
    <definedName name="___________KD026" localSheetId="4">[53]ANALISA!#REF!</definedName>
    <definedName name="___________KD028" localSheetId="4">[53]ANALISA!#REF!</definedName>
    <definedName name="___________KD043" localSheetId="4">[53]ANALISA!#REF!</definedName>
    <definedName name="___________KD064">[53]ANALISA!#REF!</definedName>
    <definedName name="___________KD065">[53]ANALISA!#REF!</definedName>
    <definedName name="___________KD067">[53]ANALISA!#REF!</definedName>
    <definedName name="___________KD068">[53]ANALISA!#REF!</definedName>
    <definedName name="___________KD102">[53]ANALISA!#REF!</definedName>
    <definedName name="___________KD103">[53]ANALISA!#REF!</definedName>
    <definedName name="___________KD104">[53]ANALISA!#REF!</definedName>
    <definedName name="___________KD108">[53]ANALISA!#REF!</definedName>
    <definedName name="___________KD129">[53]ANALISA!#REF!</definedName>
    <definedName name="___________KD136">[53]ANALISA!#REF!</definedName>
    <definedName name="___________KD137">[53]ANALISA!#REF!</definedName>
    <definedName name="___________KD138">[53]ANALISA!#REF!</definedName>
    <definedName name="___________kon2" localSheetId="4">'[68]R-MP2-98'!#REF!</definedName>
    <definedName name="___________kon3" localSheetId="4">'[68]R-MP2-98'!#REF!</definedName>
    <definedName name="___________kon4" localSheetId="4">'[68]R-MP2-98'!#REF!</definedName>
    <definedName name="___________kon5" localSheetId="4">'[69]R-MP'!#REF!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[15]UPAH!#REF!</definedName>
    <definedName name="___________kt2">[15]UPAH!#REF!</definedName>
    <definedName name="___________kt3">[15]UPAH!#REF!</definedName>
    <definedName name="___________LAB112">[53]UPAH!#REF!</definedName>
    <definedName name="___________LAB113">[53]UPAH!#REF!</definedName>
    <definedName name="___________LAB114">[53]UPAH!#REF!</definedName>
    <definedName name="___________LAB115">[53]UPAH!#REF!</definedName>
    <definedName name="___________LAB116">[53]UPAH!#REF!</definedName>
    <definedName name="___________LAB117">[53]UPAH!#REF!</definedName>
    <definedName name="___________LAB118">[53]UPAH!#REF!</definedName>
    <definedName name="___________LAB119">[53]UPAH!#REF!</definedName>
    <definedName name="___________LAB120">[53]UPAH!#REF!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'[21]ANALISA (2)'!$Q$1336</definedName>
    <definedName name="___________MAT048">'[55]Harga Pipa'!#REF!</definedName>
    <definedName name="___________MAT049">'[55]Harga Pipa'!#REF!</definedName>
    <definedName name="___________MAT100">'[55]Harga Pipa'!#REF!</definedName>
    <definedName name="___________MAT105">'[55]Harga Pipa'!#REF!</definedName>
    <definedName name="___________MAT106">'[55]Harga Pipa'!#REF!</definedName>
    <definedName name="___________MAT111">'[55]Harga Pipa'!#REF!</definedName>
    <definedName name="___________MAT112">'[55]Harga Pipa'!#REF!</definedName>
    <definedName name="___________MAT116">'[55]Harga Pipa'!#REF!</definedName>
    <definedName name="___________MAT122">'[55]Harga Pipa'!#REF!</definedName>
    <definedName name="___________MAT123">'[55]Harga Pipa'!#REF!</definedName>
    <definedName name="___________MAT124">'[55]Harga Pipa'!#REF!</definedName>
    <definedName name="___________MAT125">'[55]Harga Pipa'!#REF!</definedName>
    <definedName name="___________MAT126">'[55]Harga Pipa'!#REF!</definedName>
    <definedName name="___________MAT177">'[55]Harga Pipa'!#REF!</definedName>
    <definedName name="___________MAT187">'[55]Harga Pipa'!#REF!</definedName>
    <definedName name="___________MAT190">'[55]Harga Pipa'!#REF!</definedName>
    <definedName name="___________MAT191">'[55]Harga Pipa'!#REF!</definedName>
    <definedName name="___________MAT193">'[55]Harga Pipa'!#REF!</definedName>
    <definedName name="___________MAT195">'[55]Harga Pipa'!#REF!</definedName>
    <definedName name="___________MAT204">'[55]Harga Pipa'!#REF!</definedName>
    <definedName name="___________MAT205">'[55]Harga Pipa'!#REF!</definedName>
    <definedName name="___________MAT206">'[55]Harga Pipa'!#REF!</definedName>
    <definedName name="___________MAT207">'[55]Harga Pipa'!#REF!</definedName>
    <definedName name="___________MAT208">'[55]Harga Pipa'!#REF!</definedName>
    <definedName name="___________MAT209">'[55]Harga Pipa'!#REF!</definedName>
    <definedName name="___________MAT210">'[55]Harga Pipa'!#REF!</definedName>
    <definedName name="___________MAT211">'[55]Harga Pipa'!#REF!</definedName>
    <definedName name="___________MAT212">'[55]Harga Pipa'!#REF!</definedName>
    <definedName name="___________MAT214">'[55]Harga Pipa'!#REF!</definedName>
    <definedName name="___________MAT215">'[55]Harga Pipa'!#REF!</definedName>
    <definedName name="___________MAT219">'[55]Harga Pipa'!#REF!</definedName>
    <definedName name="___________MAT231">'[55]Harga Pipa'!#REF!</definedName>
    <definedName name="___________MAT232">'[55]Harga Pipa'!#REF!</definedName>
    <definedName name="___________MAT238">'[55]Harga Pipa'!#REF!</definedName>
    <definedName name="___________MAT239">'[55]Harga Pipa'!#REF!</definedName>
    <definedName name="___________MAT246">'[55]Harga Pipa'!#REF!</definedName>
    <definedName name="___________MAT247">'[55]Harga Pipa'!#REF!</definedName>
    <definedName name="___________MAT248">'[55]Harga Pipa'!#REF!</definedName>
    <definedName name="___________MAT257">'[55]Harga Pipa'!#REF!</definedName>
    <definedName name="___________MAT262">'[55]Harga Pipa'!#REF!</definedName>
    <definedName name="___________MAT263">'[55]Harga Pipa'!#REF!</definedName>
    <definedName name="___________MAT265">'[55]Harga Pipa'!#REF!</definedName>
    <definedName name="___________MAT267">'[55]Harga Pipa'!#REF!</definedName>
    <definedName name="___________MAT269">'[55]Harga Pipa'!#REF!</definedName>
    <definedName name="___________MAT272">'[55]Harga Pipa'!#REF!</definedName>
    <definedName name="___________MAT286">'[55]Harga Pipa'!#REF!</definedName>
    <definedName name="___________MAT287">'[55]Harga Pipa'!#REF!</definedName>
    <definedName name="___________MAT288">'[55]Harga Pipa'!#REF!</definedName>
    <definedName name="___________MAT294">'[55]Harga Pipa'!#REF!</definedName>
    <definedName name="___________MAT295">'[55]Harga Pipa'!#REF!</definedName>
    <definedName name="___________MAT296">'[55]Harga Pipa'!#REF!</definedName>
    <definedName name="___________MAT297">'[55]Harga Pipa'!#REF!</definedName>
    <definedName name="___________MAT298">'[55]Harga Pipa'!#REF!</definedName>
    <definedName name="___________MAT299">'[55]Harga Pipa'!#REF!</definedName>
    <definedName name="___________MAT300">'[55]Harga Pipa'!#REF!</definedName>
    <definedName name="___________MAT301">'[55]Harga Pipa'!#REF!</definedName>
    <definedName name="___________MAT302">'[55]Harga Pipa'!#REF!</definedName>
    <definedName name="___________MAT303">'[55]Harga Pipa'!#REF!</definedName>
    <definedName name="___________MAT304">'[55]Harga Pipa'!#REF!</definedName>
    <definedName name="___________MAT306">'[55]Harga Pipa'!#REF!</definedName>
    <definedName name="___________MAT308">'[55]Harga Pipa'!#REF!</definedName>
    <definedName name="___________MAT309">'[55]Harga Pipa'!#REF!</definedName>
    <definedName name="___________MAT313">'[55]Harga Pipa'!#REF!</definedName>
    <definedName name="___________MAT314">'[55]Harga Pipa'!#REF!</definedName>
    <definedName name="___________MAT315">'[55]Harga Pipa'!#REF!</definedName>
    <definedName name="___________MAT316">'[55]Harga Pipa'!#REF!</definedName>
    <definedName name="___________MAT317">'[55]Harga Pipa'!#REF!</definedName>
    <definedName name="___________MAT318">'[55]Harga Pipa'!#REF!</definedName>
    <definedName name="___________MAT319">'[55]Harga Pipa'!#REF!</definedName>
    <definedName name="___________MAT320">'[55]Harga Pipa'!#REF!</definedName>
    <definedName name="___________MAT321">'[55]Harga Pipa'!#REF!</definedName>
    <definedName name="___________MAT322">'[55]Harga Pipa'!#REF!</definedName>
    <definedName name="___________MC1">'[70]RUMUS PENERIMAAN KAS'!$C$58</definedName>
    <definedName name="___________MC10">'[70]RUMUS PENERIMAAN KAS'!$DY$58</definedName>
    <definedName name="___________MC2">'[70]RUMUS PENERIMAAN KAS'!$Q$58</definedName>
    <definedName name="___________MC3">'[70]RUMUS PENERIMAAN KAS'!$AE$58</definedName>
    <definedName name="___________MC4">'[70]RUMUS PENERIMAAN KAS'!$AS$58</definedName>
    <definedName name="___________MC5">'[70]RUMUS PENERIMAAN KAS'!$BG$58</definedName>
    <definedName name="___________MC6">'[70]RUMUS PENERIMAAN KAS'!$BU$58</definedName>
    <definedName name="___________MC7">'[70]RUMUS PENERIMAAN KAS'!$CI$58</definedName>
    <definedName name="___________MC8">'[70]RUMUS PENERIMAAN KAS'!$CW$58</definedName>
    <definedName name="___________MC9">'[70]RUMUS PENERIMAAN KAS'!$DK$58</definedName>
    <definedName name="___________MDE01">[41]Peralatan!$BR$27</definedName>
    <definedName name="___________MDE02" localSheetId="4">[27]Peralatan!#REF!</definedName>
    <definedName name="___________MDE02">[41]Peralatan!$BR$47</definedName>
    <definedName name="___________MDE03" localSheetId="4">[27]Peralatan!#REF!</definedName>
    <definedName name="___________MDE03">[41]Peralatan!$BR$67</definedName>
    <definedName name="___________MDE04" localSheetId="4">[27]Peralatan!#REF!</definedName>
    <definedName name="___________MDE04">[41]Peralatan!$BR$87</definedName>
    <definedName name="___________MDE05">[41]Peralatan!$BR$107</definedName>
    <definedName name="___________MDE06" localSheetId="4">[27]Peralatan!#REF!</definedName>
    <definedName name="___________MDE06">[41]Peralatan!$BR$127</definedName>
    <definedName name="___________MDE07" localSheetId="4">[27]Peralatan!#REF!</definedName>
    <definedName name="___________MDE07">[41]Peralatan!$BR$147</definedName>
    <definedName name="___________MDE08" localSheetId="4">[27]Peralatan!#REF!</definedName>
    <definedName name="___________MDE08">[41]Peralatan!$BR$167</definedName>
    <definedName name="___________MDE09">[41]Peralatan!$BR$187</definedName>
    <definedName name="___________MDE10" localSheetId="4">[27]Peralatan!#REF!</definedName>
    <definedName name="___________MDE10">[41]Peralatan!$BR$207</definedName>
    <definedName name="___________MDE11" localSheetId="4">[27]Peralatan!#REF!</definedName>
    <definedName name="___________MDE11">[41]Peralatan!$BR$227</definedName>
    <definedName name="___________MDE12">[41]Peralatan!$BR$247</definedName>
    <definedName name="___________MDE13" localSheetId="4">[27]Peralatan!#REF!</definedName>
    <definedName name="___________MDE13">[41]Peralatan!$BR$267</definedName>
    <definedName name="___________MDE14">[41]Peralatan!$BR$287</definedName>
    <definedName name="___________MDE15" localSheetId="4">[27]Peralatan!#REF!</definedName>
    <definedName name="___________MDE15">[41]Peralatan!$BR$307</definedName>
    <definedName name="___________MDE16">[41]Peralatan!$BR$327</definedName>
    <definedName name="___________MDE17" localSheetId="4">[27]Peralatan!#REF!</definedName>
    <definedName name="___________MDE17">[41]Peralatan!$BR$347</definedName>
    <definedName name="___________MDE18">[41]Peralatan!$BR$367</definedName>
    <definedName name="___________MDE19" localSheetId="4">[27]Peralatan!#REF!</definedName>
    <definedName name="___________MDE19">[41]Peralatan!$BR$387</definedName>
    <definedName name="___________MDE20">[41]Peralatan!$BR$407</definedName>
    <definedName name="___________MDE21" localSheetId="4">[27]Peralatan!#REF!</definedName>
    <definedName name="___________MDE21">[41]Peralatan!$BR$427</definedName>
    <definedName name="___________MDE22">[41]Peralatan!$BR$447</definedName>
    <definedName name="___________MDE23" localSheetId="4">[27]Peralatan!#REF!</definedName>
    <definedName name="___________MDE23">[41]Peralatan!$BR$467</definedName>
    <definedName name="___________MDE24">[41]Peralatan!$BR$487</definedName>
    <definedName name="___________MDE25" localSheetId="4">[27]Peralatan!#REF!</definedName>
    <definedName name="___________MDE25">[41]Peralatan!$BR$507</definedName>
    <definedName name="___________MDE26">[41]Peralatan!$BR$527</definedName>
    <definedName name="___________MDE27" localSheetId="4">[27]Peralatan!#REF!</definedName>
    <definedName name="___________MDE27">[41]Peralatan!$BR$547</definedName>
    <definedName name="___________MDE28">[41]Peralatan!$BR$567</definedName>
    <definedName name="___________MDE29" localSheetId="4">[27]Peralatan!#REF!</definedName>
    <definedName name="___________MDE29">[41]Peralatan!$BR$587</definedName>
    <definedName name="___________MDE30">[41]Peralatan!$BR$607</definedName>
    <definedName name="___________MDE31" localSheetId="4">#REF!</definedName>
    <definedName name="___________MDE31">[41]Peralatan!$BR$627</definedName>
    <definedName name="___________MDE32" localSheetId="4">#REF!</definedName>
    <definedName name="___________MDE32">[41]Peralatan!$BR$647</definedName>
    <definedName name="___________MDE33" localSheetId="4">#REF!</definedName>
    <definedName name="___________MDE33">[41]Peralatan!$BR$667</definedName>
    <definedName name="___________MDE34" localSheetId="4">#REF!</definedName>
    <definedName name="___________MDE34">[41]Peralatan!$BR$698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[41]Peralatan!$BR$46</definedName>
    <definedName name="___________ME03" localSheetId="4">#REF!</definedName>
    <definedName name="___________ME03">[41]Peralatan!$BR$66</definedName>
    <definedName name="___________ME04" localSheetId="4">#REF!</definedName>
    <definedName name="___________ME04">[41]Peralatan!$BR$86</definedName>
    <definedName name="___________ME05" localSheetId="4">#REF!</definedName>
    <definedName name="___________ME05">[41]Peralatan!$BR$106</definedName>
    <definedName name="___________ME06" localSheetId="4">#REF!</definedName>
    <definedName name="___________ME06">[41]Peralatan!$BR$126</definedName>
    <definedName name="___________ME07" localSheetId="4">#REF!</definedName>
    <definedName name="___________ME07">[41]Peralatan!$BR$146</definedName>
    <definedName name="___________ME08" localSheetId="4">#REF!</definedName>
    <definedName name="___________ME08">[41]Peralatan!$BR$166</definedName>
    <definedName name="___________ME09" localSheetId="4">#REF!</definedName>
    <definedName name="___________ME09">[41]Peralatan!$BR$186</definedName>
    <definedName name="___________ME10" localSheetId="4">#REF!</definedName>
    <definedName name="___________ME10">[41]Peralatan!$BR$206</definedName>
    <definedName name="___________ME11" localSheetId="4">#REF!</definedName>
    <definedName name="___________ME11">[41]Peralatan!$BR$226</definedName>
    <definedName name="___________ME12" localSheetId="4">#REF!</definedName>
    <definedName name="___________ME12">[41]Peralatan!$BR$246</definedName>
    <definedName name="___________ME13" localSheetId="4">#REF!</definedName>
    <definedName name="___________ME13">[41]Peralatan!$BR$266</definedName>
    <definedName name="___________ME14" localSheetId="4">#REF!</definedName>
    <definedName name="___________ME14">[41]Peralatan!$BR$286</definedName>
    <definedName name="___________ME15" localSheetId="4">#REF!</definedName>
    <definedName name="___________ME15">[41]Peralatan!$BR$306</definedName>
    <definedName name="___________ME16" localSheetId="4">#REF!</definedName>
    <definedName name="___________ME16">[41]Peralatan!$BR$326</definedName>
    <definedName name="___________ME17" localSheetId="4">#REF!</definedName>
    <definedName name="___________ME17">[41]Peralatan!$BR$346</definedName>
    <definedName name="___________ME18" localSheetId="4">#REF!</definedName>
    <definedName name="___________ME18">[41]Peralatan!$BR$366</definedName>
    <definedName name="___________ME19" localSheetId="4">#REF!</definedName>
    <definedName name="___________ME19">[41]Peralatan!$BR$386</definedName>
    <definedName name="___________ME20" localSheetId="4">#REF!</definedName>
    <definedName name="___________ME20">[41]Peralatan!$BR$406</definedName>
    <definedName name="___________ME21" localSheetId="4">#REF!</definedName>
    <definedName name="___________ME21">[41]Peralatan!$BR$426</definedName>
    <definedName name="___________ME22" localSheetId="4">#REF!</definedName>
    <definedName name="___________ME22">[41]Peralatan!$BR$446</definedName>
    <definedName name="___________ME23" localSheetId="4">#REF!</definedName>
    <definedName name="___________ME23">[41]Peralatan!$BR$466</definedName>
    <definedName name="___________ME24" localSheetId="4">#REF!</definedName>
    <definedName name="___________ME24">[41]Peralatan!$BR$486</definedName>
    <definedName name="___________ME25" localSheetId="4">#REF!</definedName>
    <definedName name="___________ME25">[41]Peralatan!$BR$506</definedName>
    <definedName name="___________ME26" localSheetId="4">#REF!</definedName>
    <definedName name="___________ME26">[41]Peralatan!$BR$526</definedName>
    <definedName name="___________ME27" localSheetId="4">#REF!</definedName>
    <definedName name="___________ME27">[41]Peralatan!$BR$546</definedName>
    <definedName name="___________ME28" localSheetId="4">#REF!</definedName>
    <definedName name="___________ME28">[41]Peralatan!$BR$566</definedName>
    <definedName name="___________ME29" localSheetId="4">#REF!</definedName>
    <definedName name="___________ME29">[41]Peralatan!$BR$586</definedName>
    <definedName name="___________ME30" localSheetId="4">#REF!</definedName>
    <definedName name="___________ME30">[41]Peralatan!$BR$606</definedName>
    <definedName name="___________ME31" localSheetId="4">#REF!</definedName>
    <definedName name="___________ME31">[41]Peralatan!$BR$626</definedName>
    <definedName name="___________ME32" localSheetId="4">#REF!</definedName>
    <definedName name="___________ME32">[41]Peralatan!$BR$646</definedName>
    <definedName name="___________ME33" localSheetId="4">#REF!</definedName>
    <definedName name="___________ME33">[41]Peralatan!$BR$666</definedName>
    <definedName name="___________ME34" localSheetId="4">#REF!</definedName>
    <definedName name="___________ME34">[41]Peralatan!$BR$697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[44]UPAH!#REF!</definedName>
    <definedName name="___________MMM02" localSheetId="4">[44]UPAH!#REF!</definedName>
    <definedName name="___________MMM03" localSheetId="4">[44]UPAH!#REF!</definedName>
    <definedName name="___________MMM04" localSheetId="4">[44]UPAH!#REF!</definedName>
    <definedName name="___________MMM05">[44]UPAH!#REF!</definedName>
    <definedName name="___________MMM06">[44]UPAH!#REF!</definedName>
    <definedName name="___________MMM07">[44]UPAH!#REF!</definedName>
    <definedName name="___________MMM08">[44]UPAH!#REF!</definedName>
    <definedName name="___________MMM09">[44]UPAH!#REF!</definedName>
    <definedName name="___________MMM10">[44]UPAH!#REF!</definedName>
    <definedName name="___________MMM11">[44]UPAH!#REF!</definedName>
    <definedName name="___________MMM12">[44]UPAH!#REF!</definedName>
    <definedName name="___________MMM13">[44]UPAH!#REF!</definedName>
    <definedName name="___________MMM14">[44]UPAH!#REF!</definedName>
    <definedName name="___________MMM15">[44]UPAH!#REF!</definedName>
    <definedName name="___________MMM16">[44]UPAH!#REF!</definedName>
    <definedName name="___________MMM17">[44]UPAH!#REF!</definedName>
    <definedName name="___________MMM18">[44]UPAH!#REF!</definedName>
    <definedName name="___________MMM19">[44]UPAH!#REF!</definedName>
    <definedName name="___________MMM20">[44]UPAH!#REF!</definedName>
    <definedName name="___________MMM21">[44]UPAH!#REF!</definedName>
    <definedName name="___________MMM22">[44]UPAH!#REF!</definedName>
    <definedName name="___________MMM23">[44]UPAH!#REF!</definedName>
    <definedName name="___________MMM24">[44]UPAH!#REF!</definedName>
    <definedName name="___________MMM25">[44]UPAH!#REF!</definedName>
    <definedName name="___________MMM26">[44]UPAH!#REF!</definedName>
    <definedName name="___________MMM27">[44]UPAH!#REF!</definedName>
    <definedName name="___________MMM28">[44]UPAH!#REF!</definedName>
    <definedName name="___________MMM29">[44]UPAH!#REF!</definedName>
    <definedName name="___________MMM30">[44]UPAH!#REF!</definedName>
    <definedName name="___________MMM31">[44]UPAH!#REF!</definedName>
    <definedName name="___________MMM32">[44]UPAH!#REF!</definedName>
    <definedName name="___________MMM33">[44]UPAH!#REF!</definedName>
    <definedName name="___________MMM34">[44]UPAH!#REF!</definedName>
    <definedName name="___________MMM35">[44]UPAH!#REF!</definedName>
    <definedName name="___________MMM36">[44]UPAH!#REF!</definedName>
    <definedName name="___________MMM37">[44]UPAH!#REF!</definedName>
    <definedName name="___________MMM38">[44]UPAH!#REF!</definedName>
    <definedName name="___________MMM39">[44]UPAH!#REF!</definedName>
    <definedName name="___________MMM40">[44]UPAH!#REF!</definedName>
    <definedName name="___________MMM41">[44]UPAH!#REF!</definedName>
    <definedName name="___________MMM411">[44]UPAH!#REF!</definedName>
    <definedName name="___________MMM42">'[48]Basic Price'!#REF!</definedName>
    <definedName name="___________MMM43">[44]UPAH!#REF!</definedName>
    <definedName name="___________MMM44">[44]UPAH!#REF!</definedName>
    <definedName name="___________MMM45">[44]UPAH!#REF!</definedName>
    <definedName name="___________MMM46">[44]UPAH!#REF!</definedName>
    <definedName name="___________MMM47">[44]UPAH!#REF!</definedName>
    <definedName name="___________MMM48">[44]UPAH!#REF!</definedName>
    <definedName name="___________MMM49">'[48]Basic Price'!#REF!</definedName>
    <definedName name="___________MMM50">[44]UPAH!#REF!</definedName>
    <definedName name="___________MMM51">[44]UPAH!#REF!</definedName>
    <definedName name="___________MMM52">'[48]Basic Price'!#REF!</definedName>
    <definedName name="___________MMM53">'[48]Basic Price'!#REF!</definedName>
    <definedName name="___________MMM54">'[48]Basic Price'!#REF!</definedName>
    <definedName name="___________nyy10">[22]UPAH!#REF!</definedName>
    <definedName name="___________nyy25">[22]UPAH!#REF!</definedName>
    <definedName name="___________PA1">'[21]ANALISA (2)'!$Q$1258</definedName>
    <definedName name="___________PA18">'[21]ANALISA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[22]UPAH!#REF!</definedName>
    <definedName name="___________pvc112" localSheetId="4">#REF!</definedName>
    <definedName name="___________pvc2" localSheetId="4">[22]UPAH!#REF!</definedName>
    <definedName name="___________pvc3" localSheetId="4">[22]UPAH!#REF!</definedName>
    <definedName name="___________pvc4" localSheetId="4">[22]UPAH!#REF!</definedName>
    <definedName name="___________Rp1">[36]BAHP!$M$29</definedName>
    <definedName name="___________Rp2">[71]BAHP!$M$31</definedName>
    <definedName name="___________Rp3">[71]BAHP!$M$33</definedName>
    <definedName name="___________sak1">[22]UPAH!#REF!</definedName>
    <definedName name="___________sak2">[22]UPAH!#REF!</definedName>
    <definedName name="___________sak3">[22]UPAH!#REF!</definedName>
    <definedName name="___________sl14" localSheetId="4">'[58]DAFTAR HARGA &amp; UPAH OK'!$H$86</definedName>
    <definedName name="___________sl14">'[58]DAFTAR HARGA &amp; UPAH OK'!$H$86</definedName>
    <definedName name="___________sl20" localSheetId="4">'[58]DAFTAR HARGA &amp; UPAH OK'!$H$87</definedName>
    <definedName name="___________sl20">'[58]DAFTAR HARGA &amp; UPAH OK'!$H$87</definedName>
    <definedName name="___________spl7">[22]ANALISA!#REF!</definedName>
    <definedName name="___________tee34" localSheetId="4">'[72]RAB (OK)'!#REF!</definedName>
    <definedName name="___________tgl2">[38]Mushala!$C$15</definedName>
    <definedName name="___________tl20" localSheetId="4">'[58]DAFTAR HARGA &amp; UPAH OK'!$H$88</definedName>
    <definedName name="___________tl20">'[58]DAFTAR HARGA &amp; UPAH OK'!$H$88</definedName>
    <definedName name="___________tl40" localSheetId="4">'[58]DAFTAR HARGA &amp; UPAH OK'!$H$89</definedName>
    <definedName name="___________tl40">'[58]DAFTAR HARGA &amp; UPAH OK'!$H$89</definedName>
    <definedName name="___________TOT010">'[53]RAB KERJA'!#REF!</definedName>
    <definedName name="___________TOT011">'[53]RAB KERJA'!#REF!</definedName>
    <definedName name="___________TUL175" localSheetId="2">[4]ANALIS!#REF!</definedName>
    <definedName name="___________TUL175">[4]ANALIS!#REF!</definedName>
    <definedName name="___________WAS100" localSheetId="2">[4]ANALIS!#REF!</definedName>
    <definedName name="___________WAS100">[4]ANALIS!#REF!</definedName>
    <definedName name="___________WAS25" localSheetId="2">[4]ANALIS!#REF!</definedName>
    <definedName name="___________WAS25">[4]ANALIS!#REF!</definedName>
    <definedName name="___________WAS40" localSheetId="2">[4]ANALIS!#REF!</definedName>
    <definedName name="___________WAS40">[4]ANALIS!#REF!</definedName>
    <definedName name="___________WAS50" localSheetId="2">[4]ANALIS!#REF!</definedName>
    <definedName name="___________WAS50">[4]ANALIS!#REF!</definedName>
    <definedName name="___________WAS75" localSheetId="2">[4]ANALIS!#REF!</definedName>
    <definedName name="___________WAS75">[4]ANALIS!#REF!</definedName>
    <definedName name="___________XA01" localSheetId="2">[37]BOW!#REF!</definedName>
    <definedName name="___________XA01">[37]BOW!#REF!</definedName>
    <definedName name="___________XA18" localSheetId="2">[37]BOW!#REF!</definedName>
    <definedName name="___________XA18">[37]BOW!#REF!</definedName>
    <definedName name="___________XAG32" localSheetId="2">[37]BOW!#REF!</definedName>
    <definedName name="___________XAG32">[37]BOW!#REF!</definedName>
    <definedName name="___________XAG51" localSheetId="2">[37]BOW!#REF!</definedName>
    <definedName name="___________XAG51">[37]BOW!#REF!</definedName>
    <definedName name="___________xk22" localSheetId="2">[37]Analisa!#REF!</definedName>
    <definedName name="___________xk22">[37]Analisa!#REF!</definedName>
    <definedName name="__________adt34">[59]alat!$J$16</definedName>
    <definedName name="__________adt810">[59]alat!$J$17</definedName>
    <definedName name="__________agt3" localSheetId="4">[65]uRAIAN!#REF!</definedName>
    <definedName name="__________agt4" localSheetId="4">[65]uRAIAN!#REF!</definedName>
    <definedName name="__________agt5" localSheetId="4">[65]uRAIAN!#REF!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[60]DivVII!$G$50</definedName>
    <definedName name="__________BVT1040" localSheetId="2">[4]ANALIS!#REF!</definedName>
    <definedName name="__________BVT1040">[4]ANALIS!#REF!</definedName>
    <definedName name="__________BVT4100" localSheetId="2">[4]ANALIS!#REF!</definedName>
    <definedName name="__________BVT4100">[4]ANALIS!#REF!</definedName>
    <definedName name="__________BVT4150" localSheetId="2">[4]ANALIS!#REF!</definedName>
    <definedName name="__________BVT4150">[4]ANALIS!#REF!</definedName>
    <definedName name="__________BVT4200" localSheetId="2">[4]ANALIS!#REF!</definedName>
    <definedName name="__________BVT4200">[4]ANALIS!#REF!</definedName>
    <definedName name="__________BVT4250" localSheetId="2">[4]ANALIS!#REF!</definedName>
    <definedName name="__________BVT4250">[4]ANALIS!#REF!</definedName>
    <definedName name="__________BVT4300" localSheetId="2">[4]ANALIS!#REF!</definedName>
    <definedName name="__________BVT4300">[4]ANALIS!#REF!</definedName>
    <definedName name="__________BVT450" localSheetId="2">[4]ANALIS!#REF!</definedName>
    <definedName name="__________BVT450">[4]ANALIS!#REF!</definedName>
    <definedName name="__________BVT475" localSheetId="2">[4]ANALIS!#REF!</definedName>
    <definedName name="__________BVT475">[4]ANALIS!#REF!</definedName>
    <definedName name="__________BVT640" localSheetId="2">[4]ANALIS!#REF!</definedName>
    <definedName name="__________BVT640">[4]ANALIS!#REF!</definedName>
    <definedName name="__________BVT9100" localSheetId="2">[4]ANALIS!#REF!</definedName>
    <definedName name="__________BVT9100">[4]ANALIS!#REF!</definedName>
    <definedName name="__________BVT9150" localSheetId="2">[4]ANALIS!#REF!</definedName>
    <definedName name="__________BVT9150">[4]ANALIS!#REF!</definedName>
    <definedName name="__________BVT9200" localSheetId="2">[4]ANALIS!#REF!</definedName>
    <definedName name="__________BVT9200">[4]ANALIS!#REF!</definedName>
    <definedName name="__________BVT9250" localSheetId="2">[4]ANALIS!#REF!</definedName>
    <definedName name="__________BVT9250">[4]ANALIS!#REF!</definedName>
    <definedName name="__________BVT9300" localSheetId="2">[4]ANALIS!#REF!</definedName>
    <definedName name="__________BVT9300">[4]ANALIS!#REF!</definedName>
    <definedName name="__________BVT950" localSheetId="2">[4]ANALIS!#REF!</definedName>
    <definedName name="__________BVT950">[4]ANALIS!#REF!</definedName>
    <definedName name="__________BVT975" localSheetId="2">[4]ANALIS!#REF!</definedName>
    <definedName name="__________BVT975">[4]ANALIS!#REF!</definedName>
    <definedName name="__________DAT1">[4]ANALIS!$FJ$4631</definedName>
    <definedName name="__________dir2">[38]Mushala!$C$17</definedName>
    <definedName name="__________DIV1" localSheetId="4">#REF!</definedName>
    <definedName name="__________DIV10" localSheetId="4">#REF!</definedName>
    <definedName name="__________DIV10000">'[39]Kuantitas &amp; Harga'!$I$30</definedName>
    <definedName name="__________DIV11" localSheetId="4">#REF!</definedName>
    <definedName name="__________DIV12" localSheetId="4">'[66]Kuantitas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'[73]BAHAN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[44]sewa!#REF!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[27]Peralatan!#REF!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[44]sewa!#REF!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[27]Peralatan!#REF!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[44]sewa!#REF!</definedName>
    <definedName name="__________EEE28" localSheetId="4">[44]sewa!#REF!</definedName>
    <definedName name="__________EEE29" localSheetId="4">[44]sewa!#REF!</definedName>
    <definedName name="__________EEE30" localSheetId="4">[27]Peralatan!#REF!</definedName>
    <definedName name="__________EEE31" localSheetId="4">#REF!</definedName>
    <definedName name="__________EEE32" localSheetId="4">[27]Peralatan!#REF!</definedName>
    <definedName name="__________EEE33" localSheetId="4">[44]sewa!#REF!</definedName>
    <definedName name="__________eng3">[22]UPAH!#REF!</definedName>
    <definedName name="__________eng4">[22]UPAH!#REF!</definedName>
    <definedName name="__________gip1">[22]UPAH!#REF!</definedName>
    <definedName name="__________gip12" localSheetId="4">#REF!</definedName>
    <definedName name="__________HAL1">[41]L4c!$A$1:$J$42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[38]Mushala!$C$18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'[67]Upah, Bahan, Alat'!#REF!</definedName>
    <definedName name="__________KB4" localSheetId="4">#REF!</definedName>
    <definedName name="__________kon2" localSheetId="4">'[68]R-MP2-98'!#REF!</definedName>
    <definedName name="__________kon3" localSheetId="4">'[68]R-MP2-98'!#REF!</definedName>
    <definedName name="__________kon4" localSheetId="4">'[68]R-MP2-98'!#REF!</definedName>
    <definedName name="__________kon5" localSheetId="4">'[69]R-MP'!#REF!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'[21]ANALISA (2)'!$Q$1336</definedName>
    <definedName name="__________MC1">'[70]RUMUS PENERIMAAN KAS'!$C$58</definedName>
    <definedName name="__________MC10">'[70]RUMUS PENERIMAAN KAS'!$DY$58</definedName>
    <definedName name="__________MC2">'[70]RUMUS PENERIMAAN KAS'!$Q$58</definedName>
    <definedName name="__________MC3">'[70]RUMUS PENERIMAAN KAS'!$AE$58</definedName>
    <definedName name="__________MC4">'[70]RUMUS PENERIMAAN KAS'!$AS$58</definedName>
    <definedName name="__________MC5">'[70]RUMUS PENERIMAAN KAS'!$BG$58</definedName>
    <definedName name="__________MC6">'[70]RUMUS PENERIMAAN KAS'!$BU$58</definedName>
    <definedName name="__________MC7">'[70]RUMUS PENERIMAAN KAS'!$CI$58</definedName>
    <definedName name="__________MC8">'[70]RUMUS PENERIMAAN KAS'!$CW$58</definedName>
    <definedName name="__________MC9">'[70]RUMUS PENERIMAAN KAS'!$DK$58</definedName>
    <definedName name="__________MDE01">[41]Peralatan!$BR$27</definedName>
    <definedName name="__________MDE02" localSheetId="4">[27]Peralatan!#REF!</definedName>
    <definedName name="__________MDE02">[41]Peralatan!$BR$47</definedName>
    <definedName name="__________MDE03" localSheetId="4">[27]Peralatan!#REF!</definedName>
    <definedName name="__________MDE03">[41]Peralatan!$BR$67</definedName>
    <definedName name="__________MDE04" localSheetId="4">[27]Peralatan!#REF!</definedName>
    <definedName name="__________MDE04">[41]Peralatan!$BR$87</definedName>
    <definedName name="__________MDE05">[41]Peralatan!$BR$107</definedName>
    <definedName name="__________MDE06" localSheetId="4">[27]Peralatan!#REF!</definedName>
    <definedName name="__________MDE06">[41]Peralatan!$BR$127</definedName>
    <definedName name="__________MDE07" localSheetId="4">[27]Peralatan!#REF!</definedName>
    <definedName name="__________MDE07">[41]Peralatan!$BR$147</definedName>
    <definedName name="__________MDE08" localSheetId="4">[27]Peralatan!#REF!</definedName>
    <definedName name="__________MDE08">[41]Peralatan!$BR$167</definedName>
    <definedName name="__________MDE09">[41]Peralatan!$BR$187</definedName>
    <definedName name="__________MDE10" localSheetId="4">[27]Peralatan!#REF!</definedName>
    <definedName name="__________MDE10">[41]Peralatan!$BR$207</definedName>
    <definedName name="__________MDE11" localSheetId="4">[27]Peralatan!#REF!</definedName>
    <definedName name="__________MDE11">[41]Peralatan!$BR$227</definedName>
    <definedName name="__________MDE12">[41]Peralatan!$BR$247</definedName>
    <definedName name="__________MDE13" localSheetId="4">[27]Peralatan!#REF!</definedName>
    <definedName name="__________MDE13">[41]Peralatan!$BR$267</definedName>
    <definedName name="__________MDE14">[41]Peralatan!$BR$287</definedName>
    <definedName name="__________MDE15" localSheetId="4">[27]Peralatan!#REF!</definedName>
    <definedName name="__________MDE15">[41]Peralatan!$BR$307</definedName>
    <definedName name="__________MDE16">[41]Peralatan!$BR$327</definedName>
    <definedName name="__________MDE17" localSheetId="4">[27]Peralatan!#REF!</definedName>
    <definedName name="__________MDE17">[41]Peralatan!$BR$347</definedName>
    <definedName name="__________MDE18">[41]Peralatan!$BR$367</definedName>
    <definedName name="__________MDE19" localSheetId="4">[27]Peralatan!#REF!</definedName>
    <definedName name="__________MDE19">[41]Peralatan!$BR$387</definedName>
    <definedName name="__________MDE20">[41]Peralatan!$BR$407</definedName>
    <definedName name="__________MDE21" localSheetId="4">[27]Peralatan!#REF!</definedName>
    <definedName name="__________MDE21">[41]Peralatan!$BR$427</definedName>
    <definedName name="__________MDE23" localSheetId="4">[27]Peralatan!#REF!</definedName>
    <definedName name="__________MDE23">[41]Peralatan!$BR$467</definedName>
    <definedName name="__________MDE24">[41]Peralatan!$BR$487</definedName>
    <definedName name="__________MDE25" localSheetId="4">[27]Peralatan!#REF!</definedName>
    <definedName name="__________MDE25">[41]Peralatan!$BR$507</definedName>
    <definedName name="__________MDE26">[41]Peralatan!$BR$527</definedName>
    <definedName name="__________MDE27" localSheetId="4">[27]Peralatan!#REF!</definedName>
    <definedName name="__________MDE27">[41]Peralatan!$BR$547</definedName>
    <definedName name="__________MDE28">[41]Peralatan!$BR$567</definedName>
    <definedName name="__________MDE29" localSheetId="4">[27]Peralatan!#REF!</definedName>
    <definedName name="__________MDE29">[41]Peralatan!$BR$587</definedName>
    <definedName name="__________MDE30">[41]Peralatan!$BR$607</definedName>
    <definedName name="__________MDE31" localSheetId="4">#REF!</definedName>
    <definedName name="__________MDE31">[41]Peralatan!$BR$627</definedName>
    <definedName name="__________MDE32" localSheetId="4">#REF!</definedName>
    <definedName name="__________MDE32">[41]Peralatan!$BR$647</definedName>
    <definedName name="__________MDE33" localSheetId="4">#REF!</definedName>
    <definedName name="__________MDE33">[41]Peralatan!$BR$667</definedName>
    <definedName name="__________MDE34" localSheetId="4">#REF!</definedName>
    <definedName name="__________MDE34">[41]Peralatan!$BR$698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[41]Peralatan!$BR$26</definedName>
    <definedName name="__________ME02" localSheetId="4">#REF!</definedName>
    <definedName name="__________ME02">[41]Peralatan!$BR$46</definedName>
    <definedName name="__________ME03" localSheetId="4">#REF!</definedName>
    <definedName name="__________ME03">[41]Peralatan!$BR$66</definedName>
    <definedName name="__________ME04" localSheetId="4">#REF!</definedName>
    <definedName name="__________ME04">[41]Peralatan!$BR$86</definedName>
    <definedName name="__________ME05" localSheetId="4">#REF!</definedName>
    <definedName name="__________ME05">[41]Peralatan!$BR$106</definedName>
    <definedName name="__________ME06" localSheetId="4">#REF!</definedName>
    <definedName name="__________ME06">[41]Peralatan!$BR$126</definedName>
    <definedName name="__________ME07" localSheetId="4">#REF!</definedName>
    <definedName name="__________ME07">[41]Peralatan!$BR$146</definedName>
    <definedName name="__________ME08" localSheetId="4">#REF!</definedName>
    <definedName name="__________ME08">[41]Peralatan!$BR$166</definedName>
    <definedName name="__________ME09" localSheetId="4">#REF!</definedName>
    <definedName name="__________ME09">[41]Peralatan!$BR$186</definedName>
    <definedName name="__________ME10" localSheetId="4">#REF!</definedName>
    <definedName name="__________ME10">[41]Peralatan!$BR$206</definedName>
    <definedName name="__________ME11" localSheetId="4">#REF!</definedName>
    <definedName name="__________ME11">[41]Peralatan!$BR$226</definedName>
    <definedName name="__________ME12" localSheetId="4">#REF!</definedName>
    <definedName name="__________ME12">[41]Peralatan!$BR$246</definedName>
    <definedName name="__________ME13" localSheetId="4">#REF!</definedName>
    <definedName name="__________ME13">[41]Peralatan!$BR$266</definedName>
    <definedName name="__________ME14" localSheetId="4">#REF!</definedName>
    <definedName name="__________ME14">[41]Peralatan!$BR$286</definedName>
    <definedName name="__________ME15" localSheetId="4">#REF!</definedName>
    <definedName name="__________ME15">[41]Peralatan!$BR$306</definedName>
    <definedName name="__________ME16" localSheetId="4">#REF!</definedName>
    <definedName name="__________ME16">[41]Peralatan!$BR$326</definedName>
    <definedName name="__________ME17" localSheetId="4">#REF!</definedName>
    <definedName name="__________ME17">[41]Peralatan!$BR$346</definedName>
    <definedName name="__________ME18" localSheetId="4">#REF!</definedName>
    <definedName name="__________ME18">[41]Peralatan!$BR$366</definedName>
    <definedName name="__________ME19" localSheetId="4">#REF!</definedName>
    <definedName name="__________ME19">[41]Peralatan!$BR$386</definedName>
    <definedName name="__________ME20" localSheetId="4">#REF!</definedName>
    <definedName name="__________ME20">[41]Peralatan!$BR$406</definedName>
    <definedName name="__________ME21" localSheetId="4">#REF!</definedName>
    <definedName name="__________ME21">[41]Peralatan!$BR$426</definedName>
    <definedName name="__________ME22" localSheetId="4">#REF!</definedName>
    <definedName name="__________ME22">[41]Peralatan!$BR$446</definedName>
    <definedName name="__________ME23" localSheetId="4">#REF!</definedName>
    <definedName name="__________ME23">[41]Peralatan!$BR$466</definedName>
    <definedName name="__________ME24" localSheetId="4">#REF!</definedName>
    <definedName name="__________ME24">[41]Peralatan!$BR$486</definedName>
    <definedName name="__________ME25" localSheetId="4">#REF!</definedName>
    <definedName name="__________ME25">[41]Peralatan!$BR$506</definedName>
    <definedName name="__________ME26" localSheetId="4">#REF!</definedName>
    <definedName name="__________ME26">[41]Peralatan!$BR$526</definedName>
    <definedName name="__________ME27" localSheetId="4">#REF!</definedName>
    <definedName name="__________ME27">[41]Peralatan!$BR$546</definedName>
    <definedName name="__________ME28" localSheetId="4">#REF!</definedName>
    <definedName name="__________ME28">[41]Peralatan!$BR$566</definedName>
    <definedName name="__________ME29" localSheetId="4">#REF!</definedName>
    <definedName name="__________ME29">[41]Peralatan!$BR$586</definedName>
    <definedName name="__________ME30" localSheetId="4">#REF!</definedName>
    <definedName name="__________ME30">[41]Peralatan!$BR$606</definedName>
    <definedName name="__________ME31" localSheetId="4">#REF!</definedName>
    <definedName name="__________ME31">[41]Peralatan!$BR$626</definedName>
    <definedName name="__________ME32" localSheetId="4">#REF!</definedName>
    <definedName name="__________ME32">[41]Peralatan!$BR$646</definedName>
    <definedName name="__________ME33" localSheetId="4">#REF!</definedName>
    <definedName name="__________ME33">[41]Peralatan!$BR$666</definedName>
    <definedName name="__________ME34" localSheetId="4">#REF!</definedName>
    <definedName name="__________ME34">[41]Peralatan!$BR$697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[44]UPAH!#REF!</definedName>
    <definedName name="__________MMM02" localSheetId="4">[44]UPAH!#REF!</definedName>
    <definedName name="__________MMM03" localSheetId="4">[44]UPAH!#REF!</definedName>
    <definedName name="__________MMM04" localSheetId="4">[44]UPAH!#REF!</definedName>
    <definedName name="__________MMM05">[44]UPAH!#REF!</definedName>
    <definedName name="__________MMM06">[44]UPAH!#REF!</definedName>
    <definedName name="__________MMM07">[44]UPAH!#REF!</definedName>
    <definedName name="__________MMM08">[44]UPAH!#REF!</definedName>
    <definedName name="__________MMM09">[44]UPAH!#REF!</definedName>
    <definedName name="__________MMM10">[44]UPAH!#REF!</definedName>
    <definedName name="__________MMM11">[44]UPAH!#REF!</definedName>
    <definedName name="__________MMM12">[44]UPAH!#REF!</definedName>
    <definedName name="__________MMM13">[44]UPAH!#REF!</definedName>
    <definedName name="__________MMM14">[44]UPAH!#REF!</definedName>
    <definedName name="__________MMM15">[44]UPAH!#REF!</definedName>
    <definedName name="__________MMM16">[44]UPAH!#REF!</definedName>
    <definedName name="__________MMM17">[44]UPAH!#REF!</definedName>
    <definedName name="__________MMM18">[44]UPAH!#REF!</definedName>
    <definedName name="__________MMM19">[44]UPAH!#REF!</definedName>
    <definedName name="__________MMM20">[44]UPAH!#REF!</definedName>
    <definedName name="__________MMM21">[44]UPAH!#REF!</definedName>
    <definedName name="__________MMM22">[44]UPAH!#REF!</definedName>
    <definedName name="__________MMM23">[44]UPAH!#REF!</definedName>
    <definedName name="__________MMM24">[44]UPAH!#REF!</definedName>
    <definedName name="__________MMM25">[44]UPAH!#REF!</definedName>
    <definedName name="__________MMM26">[44]UPAH!#REF!</definedName>
    <definedName name="__________MMM27">[44]UPAH!#REF!</definedName>
    <definedName name="__________MMM28">[44]UPAH!#REF!</definedName>
    <definedName name="__________MMM29">[44]UPAH!#REF!</definedName>
    <definedName name="__________MMM30">[44]UPAH!#REF!</definedName>
    <definedName name="__________MMM31">[44]UPAH!#REF!</definedName>
    <definedName name="__________MMM32">[44]UPAH!#REF!</definedName>
    <definedName name="__________MMM33">[44]UPAH!#REF!</definedName>
    <definedName name="__________MMM34">[44]UPAH!#REF!</definedName>
    <definedName name="__________MMM35">[44]UPAH!#REF!</definedName>
    <definedName name="__________MMM36">[44]UPAH!#REF!</definedName>
    <definedName name="__________MMM37">[44]UPAH!#REF!</definedName>
    <definedName name="__________MMM38">[44]UPAH!#REF!</definedName>
    <definedName name="__________MMM39">[44]UPAH!#REF!</definedName>
    <definedName name="__________MMM40">[44]UPAH!#REF!</definedName>
    <definedName name="__________MMM41">[44]UPAH!#REF!</definedName>
    <definedName name="__________MMM411">[44]UPAH!#REF!</definedName>
    <definedName name="__________MMM42">'[48]Basic Price'!#REF!</definedName>
    <definedName name="__________MMM43">[44]UPAH!#REF!</definedName>
    <definedName name="__________MMM44">[44]UPAH!#REF!</definedName>
    <definedName name="__________MMM45">[44]UPAH!#REF!</definedName>
    <definedName name="__________MMM46">[44]UPAH!#REF!</definedName>
    <definedName name="__________MMM47">[44]UPAH!#REF!</definedName>
    <definedName name="__________MMM48">[44]UPAH!#REF!</definedName>
    <definedName name="__________MMM49">'[48]Basic Price'!#REF!</definedName>
    <definedName name="__________MMM50">[44]UPAH!#REF!</definedName>
    <definedName name="__________MMM51">[44]UPAH!#REF!</definedName>
    <definedName name="__________MMM52">'[48]Basic Price'!#REF!</definedName>
    <definedName name="__________MMM53">'[48]Basic Price'!#REF!</definedName>
    <definedName name="__________MMM54">'[48]Basic Price'!#REF!</definedName>
    <definedName name="__________nyy10">[22]UPAH!#REF!</definedName>
    <definedName name="__________nyy25">[22]UPAH!#REF!</definedName>
    <definedName name="__________PA1">'[21]ANALISA (2)'!$Q$1258</definedName>
    <definedName name="__________PA18">'[21]ANALISA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[22]UPAH!#REF!</definedName>
    <definedName name="__________pvc112" localSheetId="4">#REF!</definedName>
    <definedName name="__________pvc2" localSheetId="4">[22]UPAH!#REF!</definedName>
    <definedName name="__________pvc3" localSheetId="4">[22]UPAH!#REF!</definedName>
    <definedName name="__________pvc4" localSheetId="4">[22]UPAH!#REF!</definedName>
    <definedName name="__________Rp1">[36]BAHP!$M$29</definedName>
    <definedName name="__________Rp2">[71]BAHP!$M$31</definedName>
    <definedName name="__________Rp3">[71]BAHP!$M$33</definedName>
    <definedName name="__________sak1">[22]UPAH!#REF!</definedName>
    <definedName name="__________sak2">[22]UPAH!#REF!</definedName>
    <definedName name="__________sak3">[22]UPAH!#REF!</definedName>
    <definedName name="__________sl14" localSheetId="4">'[58]DAFTAR HARGA &amp; UPAH OK'!$H$86</definedName>
    <definedName name="__________sl14">'[58]DAFTAR HARGA &amp; UPAH OK'!$H$86</definedName>
    <definedName name="__________sl20" localSheetId="4">'[58]DAFTAR HARGA &amp; UPAH OK'!$H$87</definedName>
    <definedName name="__________sl20">'[58]DAFTAR HARGA &amp; UPAH OK'!$H$87</definedName>
    <definedName name="__________spl7">[22]ANALISA!#REF!</definedName>
    <definedName name="__________tee34" localSheetId="4">'[72]RAB (OK)'!#REF!</definedName>
    <definedName name="__________tgl2">[38]Mushala!$C$15</definedName>
    <definedName name="__________tl20" localSheetId="4">'[58]DAFTAR HARGA &amp; UPAH OK'!$H$88</definedName>
    <definedName name="__________tl20">'[58]DAFTAR HARGA &amp; UPAH OK'!$H$88</definedName>
    <definedName name="__________tl40" localSheetId="4">'[58]DAFTAR HARGA &amp; UPAH OK'!$H$89</definedName>
    <definedName name="__________tl40">'[58]DAFTAR HARGA &amp; UPAH OK'!$H$89</definedName>
    <definedName name="__________TUL175" localSheetId="2">[4]ANALIS!#REF!</definedName>
    <definedName name="__________TUL175">[4]ANALIS!#REF!</definedName>
    <definedName name="__________WAS100" localSheetId="2">[4]ANALIS!#REF!</definedName>
    <definedName name="__________WAS100">[4]ANALIS!#REF!</definedName>
    <definedName name="__________WAS25" localSheetId="2">[4]ANALIS!#REF!</definedName>
    <definedName name="__________WAS25">[4]ANALIS!#REF!</definedName>
    <definedName name="__________WAS40" localSheetId="2">[4]ANALIS!#REF!</definedName>
    <definedName name="__________WAS40">[4]ANALIS!#REF!</definedName>
    <definedName name="__________WAS50" localSheetId="2">[4]ANALIS!#REF!</definedName>
    <definedName name="__________WAS50">[4]ANALIS!#REF!</definedName>
    <definedName name="__________WAS75" localSheetId="2">[4]ANALIS!#REF!</definedName>
    <definedName name="__________WAS75">[4]ANALIS!#REF!</definedName>
    <definedName name="__________XA01" localSheetId="2">[37]BOW!#REF!</definedName>
    <definedName name="__________XA01">[37]BOW!#REF!</definedName>
    <definedName name="__________XA18" localSheetId="2">[37]BOW!#REF!</definedName>
    <definedName name="__________XA18">[37]BOW!#REF!</definedName>
    <definedName name="__________XAG32" localSheetId="2">[37]BOW!#REF!</definedName>
    <definedName name="__________XAG32">[37]BOW!#REF!</definedName>
    <definedName name="__________XAG51" localSheetId="2">[37]BOW!#REF!</definedName>
    <definedName name="__________XAG51">[37]BOW!#REF!</definedName>
    <definedName name="_________adt810">[59]alat!$J$17</definedName>
    <definedName name="_________agt3" localSheetId="4">[65]uRAIAN!#REF!</definedName>
    <definedName name="_________agt4" localSheetId="4">[65]uRAIAN!#REF!</definedName>
    <definedName name="_________agt5" localSheetId="4">[65]uRAIAN!#REF!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[60]DivVII!$G$50</definedName>
    <definedName name="_________BVT1040" localSheetId="2">[4]ANALIS!#REF!</definedName>
    <definedName name="_________BVT1040">[4]ANALIS!#REF!</definedName>
    <definedName name="_________BVT4100" localSheetId="2">[4]ANALIS!#REF!</definedName>
    <definedName name="_________BVT4100">[4]ANALIS!#REF!</definedName>
    <definedName name="_________BVT4150" localSheetId="2">[4]ANALIS!#REF!</definedName>
    <definedName name="_________BVT4150">[4]ANALIS!#REF!</definedName>
    <definedName name="_________BVT4200" localSheetId="2">[4]ANALIS!#REF!</definedName>
    <definedName name="_________BVT4200">[4]ANALIS!#REF!</definedName>
    <definedName name="_________BVT4250" localSheetId="2">[4]ANALIS!#REF!</definedName>
    <definedName name="_________BVT4250">[4]ANALIS!#REF!</definedName>
    <definedName name="_________BVT4300" localSheetId="2">[4]ANALIS!#REF!</definedName>
    <definedName name="_________BVT4300">[4]ANALIS!#REF!</definedName>
    <definedName name="_________BVT450" localSheetId="2">[4]ANALIS!#REF!</definedName>
    <definedName name="_________BVT450">[4]ANALIS!#REF!</definedName>
    <definedName name="_________BVT475" localSheetId="2">[4]ANALIS!#REF!</definedName>
    <definedName name="_________BVT475">[4]ANALIS!#REF!</definedName>
    <definedName name="_________BVT640" localSheetId="2">[4]ANALIS!#REF!</definedName>
    <definedName name="_________BVT640">[4]ANALIS!#REF!</definedName>
    <definedName name="_________BVT9100" localSheetId="2">[4]ANALIS!#REF!</definedName>
    <definedName name="_________BVT9100">[4]ANALIS!#REF!</definedName>
    <definedName name="_________BVT9150" localSheetId="2">[4]ANALIS!#REF!</definedName>
    <definedName name="_________BVT9150">[4]ANALIS!#REF!</definedName>
    <definedName name="_________BVT9200" localSheetId="2">[4]ANALIS!#REF!</definedName>
    <definedName name="_________BVT9200">[4]ANALIS!#REF!</definedName>
    <definedName name="_________BVT9250" localSheetId="2">[4]ANALIS!#REF!</definedName>
    <definedName name="_________BVT9250">[4]ANALIS!#REF!</definedName>
    <definedName name="_________BVT9300" localSheetId="2">[4]ANALIS!#REF!</definedName>
    <definedName name="_________BVT9300">[4]ANALIS!#REF!</definedName>
    <definedName name="_________BVT950" localSheetId="2">[4]ANALIS!#REF!</definedName>
    <definedName name="_________BVT950">[4]ANALIS!#REF!</definedName>
    <definedName name="_________BVT975" localSheetId="2">[4]ANALIS!#REF!</definedName>
    <definedName name="_________BVT975">[4]ANALIS!#REF!</definedName>
    <definedName name="_________DAT1">[4]ANALIS!$FJ$4631</definedName>
    <definedName name="_________dir2">[38]Mushala!$C$17</definedName>
    <definedName name="_________DIV1" localSheetId="4">#REF!</definedName>
    <definedName name="_________DIV10" localSheetId="4">#REF!</definedName>
    <definedName name="_________DIV10000">'[39]Kuantitas &amp; Harga'!$I$30</definedName>
    <definedName name="_________DIV11" localSheetId="4">#REF!</definedName>
    <definedName name="_________DIV12" localSheetId="4">'[66]Kuantitas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'[73]BAHAN 2007'!#REF!</definedName>
    <definedName name="_________EEE01" localSheetId="4">#REF!</definedName>
    <definedName name="_________EEE01">[41]Peralatan!$AZ$8</definedName>
    <definedName name="_________EEE02" localSheetId="4">#REF!</definedName>
    <definedName name="_________EEE02">[41]Peralatan!$AZ$9</definedName>
    <definedName name="_________EEE03" localSheetId="4">#REF!</definedName>
    <definedName name="_________EEE03">[41]Peralatan!$AZ$10</definedName>
    <definedName name="_________EEE04" localSheetId="4">[44]sewa!#REF!</definedName>
    <definedName name="_________EEE04">[41]Peralatan!$AZ$11</definedName>
    <definedName name="_________EEE05" localSheetId="4">#REF!</definedName>
    <definedName name="_________EEE05">[41]Peralatan!$AZ$12</definedName>
    <definedName name="_________EEE06" localSheetId="4">#REF!</definedName>
    <definedName name="_________EEE06">[41]Peralatan!$AZ$13</definedName>
    <definedName name="_________EEE07" localSheetId="4">#REF!</definedName>
    <definedName name="_________EEE07">[41]Peralatan!$AZ$14</definedName>
    <definedName name="_________EEE08" localSheetId="4">[27]Peralatan!#REF!</definedName>
    <definedName name="_________EEE08">[41]Peralatan!$AZ$15</definedName>
    <definedName name="_________EEE09" localSheetId="4">#REF!</definedName>
    <definedName name="_________EEE09">[41]Peralatan!$AZ$16</definedName>
    <definedName name="_________EEE10" localSheetId="4">#REF!</definedName>
    <definedName name="_________EEE10">[41]Peralatan!$AZ$17</definedName>
    <definedName name="_________EEE11" localSheetId="4">#REF!</definedName>
    <definedName name="_________EEE11">[41]Peralatan!$AZ$18</definedName>
    <definedName name="_________EEE12" localSheetId="4">#REF!</definedName>
    <definedName name="_________EEE12">[41]Peralatan!$AZ$19</definedName>
    <definedName name="_________EEE13" localSheetId="4">#REF!</definedName>
    <definedName name="_________EEE13">[41]Peralatan!$AZ$20</definedName>
    <definedName name="_________EEE14" localSheetId="4">[44]sewa!#REF!</definedName>
    <definedName name="_________EEE14">[41]Peralatan!$AZ$21</definedName>
    <definedName name="_________EEE15" localSheetId="4">#REF!</definedName>
    <definedName name="_________EEE15">[41]Peralatan!$AZ$22</definedName>
    <definedName name="_________EEE16" localSheetId="4">#REF!</definedName>
    <definedName name="_________EEE16">[41]Peralatan!$AZ$23</definedName>
    <definedName name="_________EEE17" localSheetId="4">#REF!</definedName>
    <definedName name="_________EEE17">[41]Peralatan!$AZ$24</definedName>
    <definedName name="_________EEE18" localSheetId="4">#REF!</definedName>
    <definedName name="_________EEE18">[41]Peralatan!$AZ$25</definedName>
    <definedName name="_________EEE19" localSheetId="4">#REF!</definedName>
    <definedName name="_________EEE19">[41]Peralatan!$AZ$26</definedName>
    <definedName name="_________EEE20" localSheetId="4">#REF!</definedName>
    <definedName name="_________EEE20">[41]Peralatan!$AZ$27</definedName>
    <definedName name="_________EEE21" localSheetId="4">[27]Peralatan!#REF!</definedName>
    <definedName name="_________EEE21">[41]Peralatan!$AZ$28</definedName>
    <definedName name="_________EEE22" localSheetId="4">#REF!</definedName>
    <definedName name="_________EEE22">[41]Peralatan!$AZ$29</definedName>
    <definedName name="_________EEE23" localSheetId="4">#REF!</definedName>
    <definedName name="_________EEE23">[41]Peralatan!$AZ$30</definedName>
    <definedName name="_________EEE24" localSheetId="4">#REF!</definedName>
    <definedName name="_________EEE24">[41]Peralatan!$AZ$31</definedName>
    <definedName name="_________EEE25" localSheetId="4">#REF!</definedName>
    <definedName name="_________EEE25">[41]Peralatan!$AZ$32</definedName>
    <definedName name="_________EEE26" localSheetId="4">#REF!</definedName>
    <definedName name="_________EEE26">[41]Peralatan!$AZ$33</definedName>
    <definedName name="_________EEE27" localSheetId="4">[44]sewa!#REF!</definedName>
    <definedName name="_________EEE27">[41]Peralatan!$AZ$34</definedName>
    <definedName name="_________EEE28" localSheetId="4">[44]sewa!#REF!</definedName>
    <definedName name="_________EEE28">[41]Peralatan!$AZ$35</definedName>
    <definedName name="_________EEE29" localSheetId="4">[44]sewa!#REF!</definedName>
    <definedName name="_________EEE29">[41]Peralatan!$AZ$36</definedName>
    <definedName name="_________EEE30" localSheetId="4">[27]Peralatan!#REF!</definedName>
    <definedName name="_________EEE30">[41]Peralatan!$AZ$37</definedName>
    <definedName name="_________EEE31" localSheetId="4">#REF!</definedName>
    <definedName name="_________EEE31">[41]Peralatan!$AZ$38</definedName>
    <definedName name="_________EEE32" localSheetId="4">[27]Peralatan!#REF!</definedName>
    <definedName name="_________EEE32">[41]Peralatan!$AZ$39</definedName>
    <definedName name="_________EEE33" localSheetId="4">[44]sewa!#REF!</definedName>
    <definedName name="_________EEE33">[41]Peralatan!$AZ$40</definedName>
    <definedName name="_________eng3">[22]UPAH!#REF!</definedName>
    <definedName name="_________eng4">[22]UPAH!#REF!</definedName>
    <definedName name="_________EQU031">[53]ANL_ALAT!#REF!</definedName>
    <definedName name="_________EQU032">[53]ANL_ALAT!#REF!</definedName>
    <definedName name="_________EQU033">[53]ANL_ALAT!#REF!</definedName>
    <definedName name="_________EQU040">[53]ANL_ALAT!#REF!</definedName>
    <definedName name="_________EQU051">[53]ANL_ALAT!#REF!</definedName>
    <definedName name="_________EQU052">[53]ANL_ALAT!#REF!</definedName>
    <definedName name="_________EQU053">[53]ANL_ALAT!#REF!</definedName>
    <definedName name="_________EQU080">[53]ANL_ALAT!#REF!</definedName>
    <definedName name="_________EQU081">[53]ANL_ALAT!#REF!</definedName>
    <definedName name="_________EQU082">[53]ANL_ALAT!#REF!</definedName>
    <definedName name="_________EQU083">[53]ANL_ALAT!#REF!</definedName>
    <definedName name="_________EQU084">[53]ANL_ALAT!#REF!</definedName>
    <definedName name="_________EQU087">[53]ANL_ALAT!#REF!</definedName>
    <definedName name="_________EQU088">[53]ANL_ALAT!#REF!</definedName>
    <definedName name="_________EQU089">[53]ANL_ALAT!#REF!</definedName>
    <definedName name="_________EQU130">[53]ANL_ALAT!#REF!</definedName>
    <definedName name="_________EQU152">[53]ANL_ALAT!#REF!</definedName>
    <definedName name="_________EQU153">[53]ANL_ALAT!#REF!</definedName>
    <definedName name="_________EQU154">[53]ANL_ALAT!#REF!</definedName>
    <definedName name="_________EQU155">[53]ANL_ALAT!#REF!</definedName>
    <definedName name="_________EQU156">[53]ANL_ALAT!#REF!</definedName>
    <definedName name="_________EQU157">[53]ANL_ALAT!#REF!</definedName>
    <definedName name="_________EQU172">[53]ANL_ALAT!#REF!</definedName>
    <definedName name="_________EQU182">[53]ANL_ALAT!#REF!</definedName>
    <definedName name="_________EQU191">[53]ANL_ALAT!#REF!</definedName>
    <definedName name="_________EQU192">[53]ANL_ALAT!#REF!</definedName>
    <definedName name="_________EQU211">[53]ANL_ALAT!#REF!</definedName>
    <definedName name="_________EQU212">[53]ANL_ALAT!#REF!</definedName>
    <definedName name="_________EQU213">[53]ANL_ALAT!#REF!</definedName>
    <definedName name="_________EQU221">[53]ANL_ALAT!#REF!</definedName>
    <definedName name="_________EQU222">[53]ANL_ALAT!#REF!</definedName>
    <definedName name="_________EQU223">[53]ANL_ALAT!#REF!</definedName>
    <definedName name="_________EQU224">[53]ANL_ALAT!#REF!</definedName>
    <definedName name="_________EQU225">[53]ANL_ALAT!#REF!</definedName>
    <definedName name="_________EQU226">[53]ANL_ALAT!#REF!</definedName>
    <definedName name="_________EQU231">[53]ANL_ALAT!#REF!</definedName>
    <definedName name="_________EQU232">[53]ANL_ALAT!#REF!</definedName>
    <definedName name="_________EQU251">[53]ANL_ALAT!#REF!</definedName>
    <definedName name="_________EQU252">[53]ANL_ALAT!#REF!</definedName>
    <definedName name="_________EQU253">[53]ANL_ALAT!#REF!</definedName>
    <definedName name="_________EQU341">[53]ANL_ALAT!#REF!</definedName>
    <definedName name="_________EQU342">[53]ANL_ALAT!#REF!</definedName>
    <definedName name="_________EQU401">[53]ANL_ALAT!#REF!</definedName>
    <definedName name="_________gip1">[22]UPAH!#REF!</definedName>
    <definedName name="_________gip12" localSheetId="4">#REF!</definedName>
    <definedName name="_________HAL1">[41]L4c!$A$1:$J$42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[38]Mushala!$C$18</definedName>
    <definedName name="_________kb1" localSheetId="4">'[67]Upah, Bahan, Alat'!#REF!</definedName>
    <definedName name="_________KB4" localSheetId="4">#REF!</definedName>
    <definedName name="_________KD013" localSheetId="4">[53]ANALISA!#REF!</definedName>
    <definedName name="_________KD018" localSheetId="4">[53]ANALISA!#REF!</definedName>
    <definedName name="_________KD026" localSheetId="4">[53]ANALISA!#REF!</definedName>
    <definedName name="_________KD028" localSheetId="4">[53]ANALISA!#REF!</definedName>
    <definedName name="_________KD043" localSheetId="4">[53]ANALISA!#REF!</definedName>
    <definedName name="_________KD064">[53]ANALISA!#REF!</definedName>
    <definedName name="_________KD065">[53]ANALISA!#REF!</definedName>
    <definedName name="_________KD067">[53]ANALISA!#REF!</definedName>
    <definedName name="_________KD068">[53]ANALISA!#REF!</definedName>
    <definedName name="_________KD102">[53]ANALISA!#REF!</definedName>
    <definedName name="_________KD103">[53]ANALISA!#REF!</definedName>
    <definedName name="_________KD104">[53]ANALISA!#REF!</definedName>
    <definedName name="_________KD108">[53]ANALISA!#REF!</definedName>
    <definedName name="_________KD129">[53]ANALISA!#REF!</definedName>
    <definedName name="_________KD136">[53]ANALISA!#REF!</definedName>
    <definedName name="_________KD137">[53]ANALISA!#REF!</definedName>
    <definedName name="_________KD138">[53]ANALISA!#REF!</definedName>
    <definedName name="_________kon2" localSheetId="4">'[68]R-MP2-98'!#REF!</definedName>
    <definedName name="_________kon3" localSheetId="4">'[68]R-MP2-98'!#REF!</definedName>
    <definedName name="_________kon4" localSheetId="4">'[68]R-MP2-98'!#REF!</definedName>
    <definedName name="_________kon5" localSheetId="4">'[69]R-MP'!#REF!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[15]UPAH!#REF!</definedName>
    <definedName name="_________kt2">[15]UPAH!#REF!</definedName>
    <definedName name="_________kt3">[15]UPAH!#REF!</definedName>
    <definedName name="_________LAB112">[53]UPAH!#REF!</definedName>
    <definedName name="_________LAB113">[53]UPAH!#REF!</definedName>
    <definedName name="_________LAB114">[53]UPAH!#REF!</definedName>
    <definedName name="_________LAB115">[53]UPAH!#REF!</definedName>
    <definedName name="_________LAB116">[53]UPAH!#REF!</definedName>
    <definedName name="_________LAB117">[53]UPAH!#REF!</definedName>
    <definedName name="_________LAB118">[53]UPAH!#REF!</definedName>
    <definedName name="_________LAB119">[53]UPAH!#REF!</definedName>
    <definedName name="_________LAB120">[53]UPAH!#REF!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'[21]ANALISA (2)'!$Q$1336</definedName>
    <definedName name="_________MAT048">'[55]Harga Pipa'!#REF!</definedName>
    <definedName name="_________MAT049">'[55]Harga Pipa'!#REF!</definedName>
    <definedName name="_________MAT100">'[55]Harga Pipa'!#REF!</definedName>
    <definedName name="_________MAT105">'[55]Harga Pipa'!#REF!</definedName>
    <definedName name="_________MAT106">'[55]Harga Pipa'!#REF!</definedName>
    <definedName name="_________MAT111">'[55]Harga Pipa'!#REF!</definedName>
    <definedName name="_________MAT112">'[55]Harga Pipa'!#REF!</definedName>
    <definedName name="_________MAT116">'[55]Harga Pipa'!#REF!</definedName>
    <definedName name="_________MAT122">'[55]Harga Pipa'!#REF!</definedName>
    <definedName name="_________MAT123">'[55]Harga Pipa'!#REF!</definedName>
    <definedName name="_________MAT124">'[55]Harga Pipa'!#REF!</definedName>
    <definedName name="_________MAT125">'[55]Harga Pipa'!#REF!</definedName>
    <definedName name="_________MAT126">'[55]Harga Pipa'!#REF!</definedName>
    <definedName name="_________MAT177">'[55]Harga Pipa'!#REF!</definedName>
    <definedName name="_________MAT187">'[55]Harga Pipa'!#REF!</definedName>
    <definedName name="_________MAT190">'[55]Harga Pipa'!#REF!</definedName>
    <definedName name="_________MAT191">'[55]Harga Pipa'!#REF!</definedName>
    <definedName name="_________MAT193">'[55]Harga Pipa'!#REF!</definedName>
    <definedName name="_________MAT195">'[55]Harga Pipa'!#REF!</definedName>
    <definedName name="_________MAT204">'[55]Harga Pipa'!#REF!</definedName>
    <definedName name="_________MAT205">'[55]Harga Pipa'!#REF!</definedName>
    <definedName name="_________MAT206">'[55]Harga Pipa'!#REF!</definedName>
    <definedName name="_________MAT207">'[55]Harga Pipa'!#REF!</definedName>
    <definedName name="_________MAT208">'[55]Harga Pipa'!#REF!</definedName>
    <definedName name="_________MAT209">'[55]Harga Pipa'!#REF!</definedName>
    <definedName name="_________MAT210">'[55]Harga Pipa'!#REF!</definedName>
    <definedName name="_________MAT211">'[55]Harga Pipa'!#REF!</definedName>
    <definedName name="_________MAT212">'[55]Harga Pipa'!#REF!</definedName>
    <definedName name="_________MAT214">'[55]Harga Pipa'!#REF!</definedName>
    <definedName name="_________MAT215">'[55]Harga Pipa'!#REF!</definedName>
    <definedName name="_________MAT219">'[55]Harga Pipa'!#REF!</definedName>
    <definedName name="_________MAT231">'[55]Harga Pipa'!#REF!</definedName>
    <definedName name="_________MAT232">'[55]Harga Pipa'!#REF!</definedName>
    <definedName name="_________MAT238">'[55]Harga Pipa'!#REF!</definedName>
    <definedName name="_________MAT239">'[55]Harga Pipa'!#REF!</definedName>
    <definedName name="_________MAT246">'[55]Harga Pipa'!#REF!</definedName>
    <definedName name="_________MAT247">'[55]Harga Pipa'!#REF!</definedName>
    <definedName name="_________MAT248">'[55]Harga Pipa'!#REF!</definedName>
    <definedName name="_________MAT257">'[55]Harga Pipa'!#REF!</definedName>
    <definedName name="_________MAT262">'[55]Harga Pipa'!#REF!</definedName>
    <definedName name="_________MAT263">'[55]Harga Pipa'!#REF!</definedName>
    <definedName name="_________MAT265">'[55]Harga Pipa'!#REF!</definedName>
    <definedName name="_________MAT267">'[55]Harga Pipa'!#REF!</definedName>
    <definedName name="_________MAT269">'[55]Harga Pipa'!#REF!</definedName>
    <definedName name="_________MAT272">'[55]Harga Pipa'!#REF!</definedName>
    <definedName name="_________MAT286">'[55]Harga Pipa'!#REF!</definedName>
    <definedName name="_________MAT287">'[55]Harga Pipa'!#REF!</definedName>
    <definedName name="_________MAT288">'[55]Harga Pipa'!#REF!</definedName>
    <definedName name="_________MAT294">'[55]Harga Pipa'!#REF!</definedName>
    <definedName name="_________MAT295">'[55]Harga Pipa'!#REF!</definedName>
    <definedName name="_________MAT296">'[55]Harga Pipa'!#REF!</definedName>
    <definedName name="_________MAT297">'[55]Harga Pipa'!#REF!</definedName>
    <definedName name="_________MAT298">'[55]Harga Pipa'!#REF!</definedName>
    <definedName name="_________MAT299">'[55]Harga Pipa'!#REF!</definedName>
    <definedName name="_________MAT300">'[55]Harga Pipa'!#REF!</definedName>
    <definedName name="_________MAT301">'[55]Harga Pipa'!#REF!</definedName>
    <definedName name="_________MAT302">'[55]Harga Pipa'!#REF!</definedName>
    <definedName name="_________MAT303">'[55]Harga Pipa'!#REF!</definedName>
    <definedName name="_________MAT304">'[55]Harga Pipa'!#REF!</definedName>
    <definedName name="_________MAT306">'[55]Harga Pipa'!#REF!</definedName>
    <definedName name="_________MAT308">'[55]Harga Pipa'!#REF!</definedName>
    <definedName name="_________MAT309">'[55]Harga Pipa'!#REF!</definedName>
    <definedName name="_________MAT313">'[55]Harga Pipa'!#REF!</definedName>
    <definedName name="_________MAT314">'[55]Harga Pipa'!#REF!</definedName>
    <definedName name="_________MAT315">'[55]Harga Pipa'!#REF!</definedName>
    <definedName name="_________MAT316">'[55]Harga Pipa'!#REF!</definedName>
    <definedName name="_________MAT317">'[55]Harga Pipa'!#REF!</definedName>
    <definedName name="_________MAT318">'[55]Harga Pipa'!#REF!</definedName>
    <definedName name="_________MAT319">'[55]Harga Pipa'!#REF!</definedName>
    <definedName name="_________MAT320">'[55]Harga Pipa'!#REF!</definedName>
    <definedName name="_________MAT321">'[55]Harga Pipa'!#REF!</definedName>
    <definedName name="_________MAT322">'[55]Harga Pipa'!#REF!</definedName>
    <definedName name="_________MC1">'[70]RUMUS PENERIMAAN KAS'!$C$58</definedName>
    <definedName name="_________MC10">'[70]RUMUS PENERIMAAN KAS'!$DY$58</definedName>
    <definedName name="_________MC2">'[70]RUMUS PENERIMAAN KAS'!$Q$58</definedName>
    <definedName name="_________MC3">'[70]RUMUS PENERIMAAN KAS'!$AE$58</definedName>
    <definedName name="_________MC4">'[70]RUMUS PENERIMAAN KAS'!$AS$58</definedName>
    <definedName name="_________MC5">'[70]RUMUS PENERIMAAN KAS'!$BG$58</definedName>
    <definedName name="_________MC6">'[70]RUMUS PENERIMAAN KAS'!$BU$58</definedName>
    <definedName name="_________MC7">'[70]RUMUS PENERIMAAN KAS'!$CI$58</definedName>
    <definedName name="_________MC8">'[70]RUMUS PENERIMAAN KAS'!$CW$58</definedName>
    <definedName name="_________MC9">'[70]RUMUS PENERIMAAN KAS'!$DK$58</definedName>
    <definedName name="_________MDE02" localSheetId="4">[27]Peralatan!#REF!</definedName>
    <definedName name="_________MDE03" localSheetId="4">[27]Peralatan!#REF!</definedName>
    <definedName name="_________MDE04" localSheetId="4">[27]Peralatan!#REF!</definedName>
    <definedName name="_________MDE06" localSheetId="4">[27]Peralatan!#REF!</definedName>
    <definedName name="_________MDE07" localSheetId="4">[27]Peralatan!#REF!</definedName>
    <definedName name="_________MDE08" localSheetId="4">[27]Peralatan!#REF!</definedName>
    <definedName name="_________MDE10" localSheetId="4">[27]Peralatan!#REF!</definedName>
    <definedName name="_________MDE11" localSheetId="4">[27]Peralatan!#REF!</definedName>
    <definedName name="_________MDE13" localSheetId="4">[27]Peralatan!#REF!</definedName>
    <definedName name="_________MDE15" localSheetId="4">[27]Peralatan!#REF!</definedName>
    <definedName name="_________MDE17" localSheetId="4">[27]Peralatan!#REF!</definedName>
    <definedName name="_________MDE19" localSheetId="4">[27]Peralatan!#REF!</definedName>
    <definedName name="_________MDE21" localSheetId="4">[27]Peralatan!#REF!</definedName>
    <definedName name="_________MDE22">[51]Peralatan!$BR$447</definedName>
    <definedName name="_________MDE23" localSheetId="4">[27]Peralatan!#REF!</definedName>
    <definedName name="_________MDE25" localSheetId="4">[27]Peralatan!#REF!</definedName>
    <definedName name="_________MDE27" localSheetId="4">[27]Peralatan!#REF!</definedName>
    <definedName name="_________MDE29" localSheetId="4">[27]Peralatan!#REF!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[44]UPAH!#REF!</definedName>
    <definedName name="_________MMM02" localSheetId="4">[44]UPAH!#REF!</definedName>
    <definedName name="_________MMM03" localSheetId="4">[44]UPAH!#REF!</definedName>
    <definedName name="_________MMM04" localSheetId="4">[44]UPAH!#REF!</definedName>
    <definedName name="_________MMM05">[44]UPAH!#REF!</definedName>
    <definedName name="_________MMM06">[44]UPAH!#REF!</definedName>
    <definedName name="_________MMM07">[44]UPAH!#REF!</definedName>
    <definedName name="_________MMM08">[44]UPAH!#REF!</definedName>
    <definedName name="_________MMM09">[44]UPAH!#REF!</definedName>
    <definedName name="_________MMM10">[44]UPAH!#REF!</definedName>
    <definedName name="_________MMM11">[44]UPAH!#REF!</definedName>
    <definedName name="_________MMM12">[44]UPAH!#REF!</definedName>
    <definedName name="_________MMM13">[44]UPAH!#REF!</definedName>
    <definedName name="_________MMM14">[44]UPAH!#REF!</definedName>
    <definedName name="_________MMM15">[44]UPAH!#REF!</definedName>
    <definedName name="_________MMM16">[44]UPAH!#REF!</definedName>
    <definedName name="_________MMM17">[44]UPAH!#REF!</definedName>
    <definedName name="_________MMM18">[44]UPAH!#REF!</definedName>
    <definedName name="_________MMM19">[44]UPAH!#REF!</definedName>
    <definedName name="_________MMM20">[44]UPAH!#REF!</definedName>
    <definedName name="_________MMM21">[44]UPAH!#REF!</definedName>
    <definedName name="_________MMM22">[44]UPAH!#REF!</definedName>
    <definedName name="_________MMM23">[44]UPAH!#REF!</definedName>
    <definedName name="_________MMM24">[44]UPAH!#REF!</definedName>
    <definedName name="_________MMM25">[44]UPAH!#REF!</definedName>
    <definedName name="_________MMM26">[44]UPAH!#REF!</definedName>
    <definedName name="_________MMM27">[44]UPAH!#REF!</definedName>
    <definedName name="_________MMM28">[44]UPAH!#REF!</definedName>
    <definedName name="_________MMM29">[44]UPAH!#REF!</definedName>
    <definedName name="_________MMM30">[44]UPAH!#REF!</definedName>
    <definedName name="_________MMM31">[44]UPAH!#REF!</definedName>
    <definedName name="_________MMM32">[44]UPAH!#REF!</definedName>
    <definedName name="_________MMM33">[44]UPAH!#REF!</definedName>
    <definedName name="_________MMM34">[44]UPAH!#REF!</definedName>
    <definedName name="_________MMM35">[44]UPAH!#REF!</definedName>
    <definedName name="_________MMM36">[44]UPAH!#REF!</definedName>
    <definedName name="_________MMM37">[44]UPAH!#REF!</definedName>
    <definedName name="_________MMM38">[44]UPAH!#REF!</definedName>
    <definedName name="_________MMM39">[44]UPAH!#REF!</definedName>
    <definedName name="_________MMM40">[44]UPAH!#REF!</definedName>
    <definedName name="_________MMM41">[44]UPAH!#REF!</definedName>
    <definedName name="_________MMM411">[44]UPAH!#REF!</definedName>
    <definedName name="_________MMM42">'[48]Basic Price'!#REF!</definedName>
    <definedName name="_________MMM43">[44]UPAH!#REF!</definedName>
    <definedName name="_________MMM44">[44]UPAH!#REF!</definedName>
    <definedName name="_________MMM45">[44]UPAH!#REF!</definedName>
    <definedName name="_________MMM46">[44]UPAH!#REF!</definedName>
    <definedName name="_________MMM47">[44]UPAH!#REF!</definedName>
    <definedName name="_________MMM48">[44]UPAH!#REF!</definedName>
    <definedName name="_________MMM49">'[48]Basic Price'!#REF!</definedName>
    <definedName name="_________MMM50">[44]UPAH!#REF!</definedName>
    <definedName name="_________MMM51">[44]UPAH!#REF!</definedName>
    <definedName name="_________MMM52">'[48]Basic Price'!#REF!</definedName>
    <definedName name="_________MMM53">'[48]Basic Price'!#REF!</definedName>
    <definedName name="_________MMM54">'[48]Basic Price'!#REF!</definedName>
    <definedName name="_________nyy10">[22]UPAH!#REF!</definedName>
    <definedName name="_________nyy25">[22]UPAH!#REF!</definedName>
    <definedName name="_________PA1">'[21]ANALISA (2)'!$Q$1258</definedName>
    <definedName name="_________PA18">'[21]ANALISA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[22]UPAH!#REF!</definedName>
    <definedName name="_________pvc112" localSheetId="4">#REF!</definedName>
    <definedName name="_________pvc2" localSheetId="4">[22]UPAH!#REF!</definedName>
    <definedName name="_________pvc3" localSheetId="4">[22]UPAH!#REF!</definedName>
    <definedName name="_________pvc4" localSheetId="4">[22]UPAH!#REF!</definedName>
    <definedName name="_________Rp1">[36]BAHP!$M$29</definedName>
    <definedName name="_________Rp2">[71]BAHP!$M$31</definedName>
    <definedName name="_________Rp3">[71]BAHP!$M$33</definedName>
    <definedName name="_________sak1">[22]UPAH!#REF!</definedName>
    <definedName name="_________sak2">[22]UPAH!#REF!</definedName>
    <definedName name="_________sak3">[22]UPAH!#REF!</definedName>
    <definedName name="_________sl14" localSheetId="4">'[58]DAFTAR HARGA &amp; UPAH OK'!$H$86</definedName>
    <definedName name="_________sl14">'[58]DAFTAR HARGA &amp; UPAH OK'!$H$86</definedName>
    <definedName name="_________sl20" localSheetId="4">'[58]DAFTAR HARGA &amp; UPAH OK'!$H$87</definedName>
    <definedName name="_________sl20">'[58]DAFTAR HARGA &amp; UPAH OK'!$H$87</definedName>
    <definedName name="_________spl7">[22]ANALISA!#REF!</definedName>
    <definedName name="_________tee34" localSheetId="4">'[72]RAB (OK)'!#REF!</definedName>
    <definedName name="_________tgl2">[38]Mushala!$C$15</definedName>
    <definedName name="_________tl20" localSheetId="4">'[58]DAFTAR HARGA &amp; UPAH OK'!$H$88</definedName>
    <definedName name="_________tl20">'[58]DAFTAR HARGA &amp; UPAH OK'!$H$88</definedName>
    <definedName name="_________tl40" localSheetId="4">'[58]DAFTAR HARGA &amp; UPAH OK'!$H$89</definedName>
    <definedName name="_________tl40">'[58]DAFTAR HARGA &amp; UPAH OK'!$H$89</definedName>
    <definedName name="_________TOT010">'[53]RAB KERJA'!#REF!</definedName>
    <definedName name="_________TOT011">'[53]RAB KERJA'!#REF!</definedName>
    <definedName name="_________TUL175" localSheetId="2">[4]ANALIS!#REF!</definedName>
    <definedName name="_________TUL175">[4]ANALIS!#REF!</definedName>
    <definedName name="_________WAS100" localSheetId="2">[4]ANALIS!#REF!</definedName>
    <definedName name="_________WAS100">[4]ANALIS!#REF!</definedName>
    <definedName name="_________WAS25" localSheetId="2">[4]ANALIS!#REF!</definedName>
    <definedName name="_________WAS25">[4]ANALIS!#REF!</definedName>
    <definedName name="_________WAS40" localSheetId="2">[4]ANALIS!#REF!</definedName>
    <definedName name="_________WAS40">[4]ANALIS!#REF!</definedName>
    <definedName name="_________WAS50" localSheetId="2">[4]ANALIS!#REF!</definedName>
    <definedName name="_________WAS50">[4]ANALIS!#REF!</definedName>
    <definedName name="_________WAS75" localSheetId="2">[4]ANALIS!#REF!</definedName>
    <definedName name="_________WAS75">[4]ANALIS!#REF!</definedName>
    <definedName name="________adt34">[59]alat!$J$16</definedName>
    <definedName name="________adt810">[59]alat!$J$17</definedName>
    <definedName name="________agt3" localSheetId="4">[65]uRAIAN!#REF!</definedName>
    <definedName name="________agt4" localSheetId="4">[65]uRAIAN!#REF!</definedName>
    <definedName name="________agt5" localSheetId="4">[65]uRAIAN!#REF!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[60]DivVII!$G$50</definedName>
    <definedName name="________BVT1040" localSheetId="2">[4]ANALIS!#REF!</definedName>
    <definedName name="________BVT1040">[4]ANALIS!#REF!</definedName>
    <definedName name="________BVT4100" localSheetId="2">[4]ANALIS!#REF!</definedName>
    <definedName name="________BVT4100">[4]ANALIS!#REF!</definedName>
    <definedName name="________BVT4150" localSheetId="2">[4]ANALIS!#REF!</definedName>
    <definedName name="________BVT4150">[4]ANALIS!#REF!</definedName>
    <definedName name="________BVT4200" localSheetId="2">[4]ANALIS!#REF!</definedName>
    <definedName name="________BVT4200">[4]ANALIS!#REF!</definedName>
    <definedName name="________BVT4250" localSheetId="2">[4]ANALIS!#REF!</definedName>
    <definedName name="________BVT4250">[4]ANALIS!#REF!</definedName>
    <definedName name="________BVT4300" localSheetId="2">[4]ANALIS!#REF!</definedName>
    <definedName name="________BVT4300">[4]ANALIS!#REF!</definedName>
    <definedName name="________BVT450" localSheetId="2">[4]ANALIS!#REF!</definedName>
    <definedName name="________BVT450">[4]ANALIS!#REF!</definedName>
    <definedName name="________BVT475" localSheetId="2">[4]ANALIS!#REF!</definedName>
    <definedName name="________BVT475">[4]ANALIS!#REF!</definedName>
    <definedName name="________BVT640" localSheetId="2">[4]ANALIS!#REF!</definedName>
    <definedName name="________BVT640">[4]ANALIS!#REF!</definedName>
    <definedName name="________BVT9100" localSheetId="2">[4]ANALIS!#REF!</definedName>
    <definedName name="________BVT9100">[4]ANALIS!#REF!</definedName>
    <definedName name="________BVT9150" localSheetId="2">[4]ANALIS!#REF!</definedName>
    <definedName name="________BVT9150">[4]ANALIS!#REF!</definedName>
    <definedName name="________BVT9200" localSheetId="2">[4]ANALIS!#REF!</definedName>
    <definedName name="________BVT9200">[4]ANALIS!#REF!</definedName>
    <definedName name="________BVT9250" localSheetId="2">[4]ANALIS!#REF!</definedName>
    <definedName name="________BVT9250">[4]ANALIS!#REF!</definedName>
    <definedName name="________BVT9300" localSheetId="2">[4]ANALIS!#REF!</definedName>
    <definedName name="________BVT9300">[4]ANALIS!#REF!</definedName>
    <definedName name="________BVT950" localSheetId="2">[4]ANALIS!#REF!</definedName>
    <definedName name="________BVT950">[4]ANALIS!#REF!</definedName>
    <definedName name="________BVT975" localSheetId="2">[4]ANALIS!#REF!</definedName>
    <definedName name="________BVT975">[4]ANALIS!#REF!</definedName>
    <definedName name="________DAT1">[4]ANALIS!$FJ$4631</definedName>
    <definedName name="________dir2">[38]Mushala!$C$17</definedName>
    <definedName name="________DIV1" localSheetId="4">#REF!</definedName>
    <definedName name="________DIV10" localSheetId="4">#REF!</definedName>
    <definedName name="________DIV10000">'[39]Kuantitas &amp; Harga'!$I$30</definedName>
    <definedName name="________DIV11" localSheetId="4">#REF!</definedName>
    <definedName name="________DIV12" localSheetId="4">'[66]Kuantitas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'[73]BAHAN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[44]sewa!#REF!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[27]Peralatan!#REF!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[44]sewa!#REF!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[27]Peralatan!#REF!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[44]sewa!#REF!</definedName>
    <definedName name="________EEE28" localSheetId="4">[44]sewa!#REF!</definedName>
    <definedName name="________EEE29" localSheetId="4">[44]sewa!#REF!</definedName>
    <definedName name="________EEE30" localSheetId="4">[27]Peralatan!#REF!</definedName>
    <definedName name="________EEE31" localSheetId="4">#REF!</definedName>
    <definedName name="________EEE32" localSheetId="4">[27]Peralatan!#REF!</definedName>
    <definedName name="________EEE33" localSheetId="4">[44]sewa!#REF!</definedName>
    <definedName name="________eng3">[22]UPAH!#REF!</definedName>
    <definedName name="________eng4">[22]UPAH!#REF!</definedName>
    <definedName name="________gip1">[22]UPAH!#REF!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[38]Mushala!$C$18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'[67]Upah, Bahan, Alat'!#REF!</definedName>
    <definedName name="________KB4" localSheetId="4">#REF!</definedName>
    <definedName name="________kon2" localSheetId="4">'[68]R-MP2-98'!#REF!</definedName>
    <definedName name="________kon3" localSheetId="4">'[68]R-MP2-98'!#REF!</definedName>
    <definedName name="________kon4" localSheetId="4">'[68]R-MP2-98'!#REF!</definedName>
    <definedName name="________kon5" localSheetId="4">'[69]R-MP'!#REF!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[15]UPAH!#REF!</definedName>
    <definedName name="________kt2">[15]UPAH!#REF!</definedName>
    <definedName name="________kt3">[15]UPAH!#REF!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'[21]ANALISA (2)'!$Q$1336</definedName>
    <definedName name="________MC1">'[70]RUMUS PENERIMAAN KAS'!$C$58</definedName>
    <definedName name="________MC10">'[70]RUMUS PENERIMAAN KAS'!$DY$58</definedName>
    <definedName name="________MC2">'[70]RUMUS PENERIMAAN KAS'!$Q$58</definedName>
    <definedName name="________MC3">'[70]RUMUS PENERIMAAN KAS'!$AE$58</definedName>
    <definedName name="________MC4">'[70]RUMUS PENERIMAAN KAS'!$AS$58</definedName>
    <definedName name="________MC5">'[70]RUMUS PENERIMAAN KAS'!$BG$58</definedName>
    <definedName name="________MC6">'[70]RUMUS PENERIMAAN KAS'!$BU$58</definedName>
    <definedName name="________MC7">'[70]RUMUS PENERIMAAN KAS'!$CI$58</definedName>
    <definedName name="________MC8">'[70]RUMUS PENERIMAAN KAS'!$CW$58</definedName>
    <definedName name="________MC9">'[70]RUMUS PENERIMAAN KAS'!$DK$58</definedName>
    <definedName name="________MDE01">[51]Peralatan!$BR$27</definedName>
    <definedName name="________MDE02" localSheetId="4">[27]Peralatan!#REF!</definedName>
    <definedName name="________MDE02">[51]Peralatan!$BR$47</definedName>
    <definedName name="________MDE03" localSheetId="4">[27]Peralatan!#REF!</definedName>
    <definedName name="________MDE03">[51]Peralatan!$BR$67</definedName>
    <definedName name="________MDE04" localSheetId="4">[27]Peralatan!#REF!</definedName>
    <definedName name="________MDE04">[51]Peralatan!$BR$87</definedName>
    <definedName name="________MDE05">[51]Peralatan!$BR$107</definedName>
    <definedName name="________MDE06" localSheetId="4">[27]Peralatan!#REF!</definedName>
    <definedName name="________MDE06">[51]Peralatan!$BR$127</definedName>
    <definedName name="________MDE07" localSheetId="4">[27]Peralatan!#REF!</definedName>
    <definedName name="________MDE07">[51]Peralatan!$BR$147</definedName>
    <definedName name="________MDE08" localSheetId="4">[27]Peralatan!#REF!</definedName>
    <definedName name="________MDE08">[51]Peralatan!$BR$167</definedName>
    <definedName name="________MDE09">[51]Peralatan!$BR$187</definedName>
    <definedName name="________MDE10" localSheetId="4">[27]Peralatan!#REF!</definedName>
    <definedName name="________MDE10">[51]Peralatan!$BR$207</definedName>
    <definedName name="________MDE11" localSheetId="4">[27]Peralatan!#REF!</definedName>
    <definedName name="________MDE11">[51]Peralatan!$BR$227</definedName>
    <definedName name="________MDE12">[51]Peralatan!$BR$247</definedName>
    <definedName name="________MDE13" localSheetId="4">[27]Peralatan!#REF!</definedName>
    <definedName name="________MDE13">[51]Peralatan!$BR$267</definedName>
    <definedName name="________MDE14">[51]Peralatan!$BR$287</definedName>
    <definedName name="________MDE15" localSheetId="4">[27]Peralatan!#REF!</definedName>
    <definedName name="________MDE15">[51]Peralatan!$BR$307</definedName>
    <definedName name="________MDE16">[51]Peralatan!$BR$327</definedName>
    <definedName name="________MDE17" localSheetId="4">[27]Peralatan!#REF!</definedName>
    <definedName name="________MDE17">[51]Peralatan!$BR$347</definedName>
    <definedName name="________MDE18">[51]Peralatan!$BR$367</definedName>
    <definedName name="________MDE19" localSheetId="4">[27]Peralatan!#REF!</definedName>
    <definedName name="________MDE19">[51]Peralatan!$BR$387</definedName>
    <definedName name="________MDE20">[51]Peralatan!$BR$407</definedName>
    <definedName name="________MDE21" localSheetId="4">[27]Peralatan!#REF!</definedName>
    <definedName name="________MDE21">[51]Peralatan!$BR$427</definedName>
    <definedName name="________MDE23" localSheetId="4">[27]Peralatan!#REF!</definedName>
    <definedName name="________MDE23">[51]Peralatan!$BR$467</definedName>
    <definedName name="________MDE24">[51]Peralatan!$BR$487</definedName>
    <definedName name="________MDE25" localSheetId="4">[27]Peralatan!#REF!</definedName>
    <definedName name="________MDE25">[51]Peralatan!$BR$507</definedName>
    <definedName name="________MDE26">[51]Peralatan!$BR$527</definedName>
    <definedName name="________MDE27" localSheetId="4">[27]Peralatan!#REF!</definedName>
    <definedName name="________MDE27">[51]Peralatan!$BR$547</definedName>
    <definedName name="________MDE28">[51]Peralatan!$BR$567</definedName>
    <definedName name="________MDE29" localSheetId="4">[27]Peralatan!#REF!</definedName>
    <definedName name="________MDE29">[51]Peralatan!$BR$587</definedName>
    <definedName name="________MDE30">[51]Peralatan!$BR$607</definedName>
    <definedName name="________MDE31" localSheetId="4">#REF!</definedName>
    <definedName name="________MDE31">[51]Peralatan!$BR$627</definedName>
    <definedName name="________MDE32" localSheetId="4">#REF!</definedName>
    <definedName name="________MDE32">[51]Peralatan!$BR$647</definedName>
    <definedName name="________MDE33" localSheetId="4">#REF!</definedName>
    <definedName name="________MDE33">[51]Peralatan!$BR$667</definedName>
    <definedName name="________MDE34" localSheetId="4">#REF!</definedName>
    <definedName name="________MDE34">[51]Peralatan!$BR$698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[51]Peralatan!$BR$26</definedName>
    <definedName name="________ME02" localSheetId="4">#REF!</definedName>
    <definedName name="________ME02">[51]Peralatan!$BR$46</definedName>
    <definedName name="________ME03" localSheetId="4">#REF!</definedName>
    <definedName name="________ME03">[51]Peralatan!$BR$66</definedName>
    <definedName name="________ME04" localSheetId="4">#REF!</definedName>
    <definedName name="________ME04">[51]Peralatan!$BR$86</definedName>
    <definedName name="________ME05" localSheetId="4">#REF!</definedName>
    <definedName name="________ME05">[51]Peralatan!$BR$106</definedName>
    <definedName name="________ME06" localSheetId="4">#REF!</definedName>
    <definedName name="________ME06">[51]Peralatan!$BR$126</definedName>
    <definedName name="________ME07" localSheetId="4">#REF!</definedName>
    <definedName name="________ME07">[51]Peralatan!$BR$146</definedName>
    <definedName name="________ME08" localSheetId="4">#REF!</definedName>
    <definedName name="________ME08">[51]Peralatan!$BR$166</definedName>
    <definedName name="________ME09" localSheetId="4">#REF!</definedName>
    <definedName name="________ME09">[51]Peralatan!$BR$186</definedName>
    <definedName name="________ME10" localSheetId="4">#REF!</definedName>
    <definedName name="________ME10">[51]Peralatan!$BR$206</definedName>
    <definedName name="________ME11" localSheetId="4">#REF!</definedName>
    <definedName name="________ME11">[51]Peralatan!$BR$226</definedName>
    <definedName name="________ME12" localSheetId="4">#REF!</definedName>
    <definedName name="________ME12">[51]Peralatan!$BR$246</definedName>
    <definedName name="________ME13" localSheetId="4">#REF!</definedName>
    <definedName name="________ME13">[51]Peralatan!$BR$266</definedName>
    <definedName name="________ME14" localSheetId="4">#REF!</definedName>
    <definedName name="________ME14">[51]Peralatan!$BR$286</definedName>
    <definedName name="________ME15" localSheetId="4">#REF!</definedName>
    <definedName name="________ME15">[51]Peralatan!$BR$306</definedName>
    <definedName name="________ME16" localSheetId="4">#REF!</definedName>
    <definedName name="________ME16">[51]Peralatan!$BR$326</definedName>
    <definedName name="________ME17" localSheetId="4">#REF!</definedName>
    <definedName name="________ME17">[51]Peralatan!$BR$346</definedName>
    <definedName name="________ME18" localSheetId="4">#REF!</definedName>
    <definedName name="________ME18">[51]Peralatan!$BR$366</definedName>
    <definedName name="________ME19" localSheetId="4">#REF!</definedName>
    <definedName name="________ME19">[51]Peralatan!$BR$386</definedName>
    <definedName name="________ME20" localSheetId="4">#REF!</definedName>
    <definedName name="________ME20">[51]Peralatan!$BR$406</definedName>
    <definedName name="________ME21" localSheetId="4">#REF!</definedName>
    <definedName name="________ME21">[51]Peralatan!$BR$426</definedName>
    <definedName name="________ME22" localSheetId="4">#REF!</definedName>
    <definedName name="________ME22">[51]Peralatan!$BR$446</definedName>
    <definedName name="________ME23" localSheetId="4">#REF!</definedName>
    <definedName name="________ME23">[51]Peralatan!$BR$466</definedName>
    <definedName name="________ME24" localSheetId="4">#REF!</definedName>
    <definedName name="________ME24">[51]Peralatan!$BR$486</definedName>
    <definedName name="________ME25" localSheetId="4">#REF!</definedName>
    <definedName name="________ME25">[51]Peralatan!$BR$506</definedName>
    <definedName name="________ME26" localSheetId="4">#REF!</definedName>
    <definedName name="________ME26">[51]Peralatan!$BR$526</definedName>
    <definedName name="________ME27" localSheetId="4">#REF!</definedName>
    <definedName name="________ME27">[51]Peralatan!$BR$546</definedName>
    <definedName name="________ME28" localSheetId="4">#REF!</definedName>
    <definedName name="________ME28">[51]Peralatan!$BR$566</definedName>
    <definedName name="________ME29" localSheetId="4">#REF!</definedName>
    <definedName name="________ME29">[51]Peralatan!$BR$586</definedName>
    <definedName name="________ME30" localSheetId="4">#REF!</definedName>
    <definedName name="________ME30">[51]Peralatan!$BR$606</definedName>
    <definedName name="________ME31" localSheetId="4">#REF!</definedName>
    <definedName name="________ME31">[51]Peralatan!$BR$626</definedName>
    <definedName name="________ME32" localSheetId="4">#REF!</definedName>
    <definedName name="________ME32">[51]Peralatan!$BR$646</definedName>
    <definedName name="________ME33" localSheetId="4">#REF!</definedName>
    <definedName name="________ME33">[51]Peralatan!$BR$666</definedName>
    <definedName name="________ME34" localSheetId="4">#REF!</definedName>
    <definedName name="________ME34">[51]Peralatan!$BR$697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[44]UPAH!#REF!</definedName>
    <definedName name="________MMM02" localSheetId="4">[44]UPAH!#REF!</definedName>
    <definedName name="________MMM03" localSheetId="4">[44]UPAH!#REF!</definedName>
    <definedName name="________MMM04" localSheetId="4">[44]UPAH!#REF!</definedName>
    <definedName name="________MMM05">[44]UPAH!#REF!</definedName>
    <definedName name="________MMM06">[44]UPAH!#REF!</definedName>
    <definedName name="________MMM07">[44]UPAH!#REF!</definedName>
    <definedName name="________MMM08">[44]UPAH!#REF!</definedName>
    <definedName name="________MMM09">[44]UPAH!#REF!</definedName>
    <definedName name="________MMM10">[44]UPAH!#REF!</definedName>
    <definedName name="________MMM11">[44]UPAH!#REF!</definedName>
    <definedName name="________MMM12">[44]UPAH!#REF!</definedName>
    <definedName name="________MMM13">[44]UPAH!#REF!</definedName>
    <definedName name="________MMM14">[44]UPAH!#REF!</definedName>
    <definedName name="________MMM15">[44]UPAH!#REF!</definedName>
    <definedName name="________MMM16">[44]UPAH!#REF!</definedName>
    <definedName name="________MMM17">[44]UPAH!#REF!</definedName>
    <definedName name="________MMM18">[44]UPAH!#REF!</definedName>
    <definedName name="________MMM19">[44]UPAH!#REF!</definedName>
    <definedName name="________MMM20">[44]UPAH!#REF!</definedName>
    <definedName name="________MMM21">[44]UPAH!#REF!</definedName>
    <definedName name="________MMM22">[44]UPAH!#REF!</definedName>
    <definedName name="________MMM23">[44]UPAH!#REF!</definedName>
    <definedName name="________MMM24">[44]UPAH!#REF!</definedName>
    <definedName name="________MMM25">[44]UPAH!#REF!</definedName>
    <definedName name="________MMM26">[44]UPAH!#REF!</definedName>
    <definedName name="________MMM27">[44]UPAH!#REF!</definedName>
    <definedName name="________MMM28">[44]UPAH!#REF!</definedName>
    <definedName name="________MMM29">[44]UPAH!#REF!</definedName>
    <definedName name="________MMM30">[44]UPAH!#REF!</definedName>
    <definedName name="________MMM31">[44]UPAH!#REF!</definedName>
    <definedName name="________MMM32">[44]UPAH!#REF!</definedName>
    <definedName name="________MMM33">[44]UPAH!#REF!</definedName>
    <definedName name="________MMM34">[44]UPAH!#REF!</definedName>
    <definedName name="________MMM35">[44]UPAH!#REF!</definedName>
    <definedName name="________MMM36">[44]UPAH!#REF!</definedName>
    <definedName name="________MMM37">[44]UPAH!#REF!</definedName>
    <definedName name="________MMM38">[44]UPAH!#REF!</definedName>
    <definedName name="________MMM39">[44]UPAH!#REF!</definedName>
    <definedName name="________MMM40">[44]UPAH!#REF!</definedName>
    <definedName name="________MMM41">[44]UPAH!#REF!</definedName>
    <definedName name="________MMM411">[44]UPAH!#REF!</definedName>
    <definedName name="________MMM42">'[48]Basic Price'!#REF!</definedName>
    <definedName name="________MMM43">[44]UPAH!#REF!</definedName>
    <definedName name="________MMM44">[44]UPAH!#REF!</definedName>
    <definedName name="________MMM45">[44]UPAH!#REF!</definedName>
    <definedName name="________MMM46">[44]UPAH!#REF!</definedName>
    <definedName name="________MMM47">[44]UPAH!#REF!</definedName>
    <definedName name="________MMM48">[44]UPAH!#REF!</definedName>
    <definedName name="________MMM49">'[48]Basic Price'!#REF!</definedName>
    <definedName name="________MMM50">[44]UPAH!#REF!</definedName>
    <definedName name="________MMM51">[44]UPAH!#REF!</definedName>
    <definedName name="________MMM52">'[48]Basic Price'!#REF!</definedName>
    <definedName name="________MMM53">'[48]Basic Price'!#REF!</definedName>
    <definedName name="________MMM54">'[48]Basic Price'!#REF!</definedName>
    <definedName name="________nyy10">[22]UPAH!#REF!</definedName>
    <definedName name="________nyy25">[22]UPAH!#REF!</definedName>
    <definedName name="________PA1">'[21]ANALISA (2)'!$Q$1258</definedName>
    <definedName name="________PA18">'[21]ANALISA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[22]UPAH!#REF!</definedName>
    <definedName name="________pvc112" localSheetId="4">#REF!</definedName>
    <definedName name="________pvc2" localSheetId="4">[22]UPAH!#REF!</definedName>
    <definedName name="________pvc3" localSheetId="4">[22]UPAH!#REF!</definedName>
    <definedName name="________pvc4" localSheetId="4">[22]UPAH!#REF!</definedName>
    <definedName name="________Rp1">[36]BAHP!$M$29</definedName>
    <definedName name="________Rp2">[71]BAHP!$M$31</definedName>
    <definedName name="________Rp3">[71]BAHP!$M$33</definedName>
    <definedName name="________sak1">[22]UPAH!#REF!</definedName>
    <definedName name="________sak2">[22]UPAH!#REF!</definedName>
    <definedName name="________sak3">[22]UPAH!#REF!</definedName>
    <definedName name="________sl14" localSheetId="4">'[58]DAFTAR HARGA &amp; UPAH OK'!$H$86</definedName>
    <definedName name="________sl14">'[58]DAFTAR HARGA &amp; UPAH OK'!$H$86</definedName>
    <definedName name="________sl20" localSheetId="4">'[58]DAFTAR HARGA &amp; UPAH OK'!$H$87</definedName>
    <definedName name="________sl20">'[58]DAFTAR HARGA &amp; UPAH OK'!$H$87</definedName>
    <definedName name="________spl7">[22]ANALISA!#REF!</definedName>
    <definedName name="________tee34" localSheetId="4">'[72]RAB (OK)'!#REF!</definedName>
    <definedName name="________tgl2">[38]Mushala!$C$15</definedName>
    <definedName name="________tl20" localSheetId="4">'[58]DAFTAR HARGA &amp; UPAH OK'!$H$88</definedName>
    <definedName name="________tl20">'[58]DAFTAR HARGA &amp; UPAH OK'!$H$88</definedName>
    <definedName name="________tl40" localSheetId="4">'[58]DAFTAR HARGA &amp; UPAH OK'!$H$89</definedName>
    <definedName name="________tl40">'[58]DAFTAR HARGA &amp; UPAH OK'!$H$89</definedName>
    <definedName name="________TUL175" localSheetId="2">[4]ANALIS!#REF!</definedName>
    <definedName name="________TUL175">[4]ANALIS!#REF!</definedName>
    <definedName name="________WAS100" localSheetId="2">[4]ANALIS!#REF!</definedName>
    <definedName name="________WAS100">[4]ANALIS!#REF!</definedName>
    <definedName name="________WAS25" localSheetId="2">[4]ANALIS!#REF!</definedName>
    <definedName name="________WAS25">[4]ANALIS!#REF!</definedName>
    <definedName name="________WAS40" localSheetId="2">[4]ANALIS!#REF!</definedName>
    <definedName name="________WAS40">[4]ANALIS!#REF!</definedName>
    <definedName name="________WAS50" localSheetId="2">[4]ANALIS!#REF!</definedName>
    <definedName name="________WAS50">[4]ANALIS!#REF!</definedName>
    <definedName name="________WAS75" localSheetId="2">[4]ANALIS!#REF!</definedName>
    <definedName name="________WAS75">[4]ANALIS!#REF!</definedName>
    <definedName name="________XA01" localSheetId="2">[37]BOW!#REF!</definedName>
    <definedName name="________XA01">[37]BOW!#REF!</definedName>
    <definedName name="________XA18" localSheetId="2">[37]BOW!#REF!</definedName>
    <definedName name="________XA18">[37]BOW!#REF!</definedName>
    <definedName name="________XAG32" localSheetId="2">[37]BOW!#REF!</definedName>
    <definedName name="________XAG32">[37]BOW!#REF!</definedName>
    <definedName name="________XAG51" localSheetId="2">[37]BOW!#REF!</definedName>
    <definedName name="________XAG51">[37]BOW!#REF!</definedName>
    <definedName name="________xk22" localSheetId="2">[37]Analisa!#REF!</definedName>
    <definedName name="________xk22">[37]Analisa!#REF!</definedName>
    <definedName name="_______adt34">[59]alat!$J$16</definedName>
    <definedName name="_______adt810">[59]alat!$J$17</definedName>
    <definedName name="_______agt3" localSheetId="4">[65]uRAIAN!#REF!</definedName>
    <definedName name="_______agt4" localSheetId="4">[65]uRAIAN!#REF!</definedName>
    <definedName name="_______agt5" localSheetId="4">[65]uRAIAN!#REF!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[60]DivVII!$G$50</definedName>
    <definedName name="_______BVT1040" localSheetId="2">[4]ANALIS!#REF!</definedName>
    <definedName name="_______BVT1040">[4]ANALIS!#REF!</definedName>
    <definedName name="_______BVT4100" localSheetId="2">[4]ANALIS!#REF!</definedName>
    <definedName name="_______BVT4100">[4]ANALIS!#REF!</definedName>
    <definedName name="_______BVT4150" localSheetId="2">[4]ANALIS!#REF!</definedName>
    <definedName name="_______BVT4150">[4]ANALIS!#REF!</definedName>
    <definedName name="_______BVT4200" localSheetId="2">[4]ANALIS!#REF!</definedName>
    <definedName name="_______BVT4200">[4]ANALIS!#REF!</definedName>
    <definedName name="_______BVT4250" localSheetId="2">[4]ANALIS!#REF!</definedName>
    <definedName name="_______BVT4250">[4]ANALIS!#REF!</definedName>
    <definedName name="_______BVT4300" localSheetId="2">[4]ANALIS!#REF!</definedName>
    <definedName name="_______BVT4300">[4]ANALIS!#REF!</definedName>
    <definedName name="_______BVT450" localSheetId="2">[4]ANALIS!#REF!</definedName>
    <definedName name="_______BVT450">[4]ANALIS!#REF!</definedName>
    <definedName name="_______BVT475" localSheetId="2">[4]ANALIS!#REF!</definedName>
    <definedName name="_______BVT475">[4]ANALIS!#REF!</definedName>
    <definedName name="_______BVT640" localSheetId="2">[4]ANALIS!#REF!</definedName>
    <definedName name="_______BVT640">[4]ANALIS!#REF!</definedName>
    <definedName name="_______BVT9100" localSheetId="2">[4]ANALIS!#REF!</definedName>
    <definedName name="_______BVT9100">[4]ANALIS!#REF!</definedName>
    <definedName name="_______BVT9150" localSheetId="2">[4]ANALIS!#REF!</definedName>
    <definedName name="_______BVT9150">[4]ANALIS!#REF!</definedName>
    <definedName name="_______BVT9200" localSheetId="2">[4]ANALIS!#REF!</definedName>
    <definedName name="_______BVT9200">[4]ANALIS!#REF!</definedName>
    <definedName name="_______BVT9250" localSheetId="2">[4]ANALIS!#REF!</definedName>
    <definedName name="_______BVT9250">[4]ANALIS!#REF!</definedName>
    <definedName name="_______BVT9300" localSheetId="2">[4]ANALIS!#REF!</definedName>
    <definedName name="_______BVT9300">[4]ANALIS!#REF!</definedName>
    <definedName name="_______BVT950" localSheetId="2">[4]ANALIS!#REF!</definedName>
    <definedName name="_______BVT950">[4]ANALIS!#REF!</definedName>
    <definedName name="_______BVT975" localSheetId="2">[4]ANALIS!#REF!</definedName>
    <definedName name="_______BVT975">[4]ANALIS!#REF!</definedName>
    <definedName name="_______DAT1">[4]ANALIS!$FJ$4631</definedName>
    <definedName name="_______dir2">[38]Mushala!$C$17</definedName>
    <definedName name="_______DIV1" localSheetId="4">#REF!</definedName>
    <definedName name="_______DIV10" localSheetId="4">#REF!</definedName>
    <definedName name="_______DIV10000">'[39]Kuantitas &amp; Harga'!$I$30</definedName>
    <definedName name="_______DIV11" localSheetId="4">#REF!</definedName>
    <definedName name="_______DIV12" localSheetId="4">'[66]Kuantitas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'[73]BAHAN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[44]sewa!#REF!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[27]Peralatan!#REF!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[44]sewa!#REF!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[27]Peralatan!#REF!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[44]sewa!#REF!</definedName>
    <definedName name="_______EEE28" localSheetId="4">[44]sewa!#REF!</definedName>
    <definedName name="_______EEE29" localSheetId="4">[44]sewa!#REF!</definedName>
    <definedName name="_______EEE30" localSheetId="4">[27]Peralatan!#REF!</definedName>
    <definedName name="_______EEE31" localSheetId="4">#REF!</definedName>
    <definedName name="_______EEE32" localSheetId="4">[27]Peralatan!#REF!</definedName>
    <definedName name="_______EEE33" localSheetId="4">[44]sewa!#REF!</definedName>
    <definedName name="_______eng3">[22]UPAH!#REF!</definedName>
    <definedName name="_______eng4">[22]UPAH!#REF!</definedName>
    <definedName name="_______gip1">[22]UPAH!#REF!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[38]Mushala!$C$18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'[67]Upah, Bahan, Alat'!#REF!</definedName>
    <definedName name="_______kon2" localSheetId="4">'[68]R-MP2-98'!#REF!</definedName>
    <definedName name="_______kon3" localSheetId="4">'[68]R-MP2-98'!#REF!</definedName>
    <definedName name="_______kon4" localSheetId="4">'[68]R-MP2-98'!#REF!</definedName>
    <definedName name="_______kon5" localSheetId="4">'[69]R-MP'!#REF!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[15]UPAH!#REF!</definedName>
    <definedName name="_______kt2">[15]UPAH!#REF!</definedName>
    <definedName name="_______kt3">[15]UPAH!#REF!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'[21]ANALISA (2)'!$Q$1336</definedName>
    <definedName name="_______MC1">'[70]RUMUS PENERIMAAN KAS'!$C$58</definedName>
    <definedName name="_______MC10">'[70]RUMUS PENERIMAAN KAS'!$DY$58</definedName>
    <definedName name="_______MC2">'[70]RUMUS PENERIMAAN KAS'!$Q$58</definedName>
    <definedName name="_______MC3">'[70]RUMUS PENERIMAAN KAS'!$AE$58</definedName>
    <definedName name="_______MC4">'[70]RUMUS PENERIMAAN KAS'!$AS$58</definedName>
    <definedName name="_______MC5">'[70]RUMUS PENERIMAAN KAS'!$BG$58</definedName>
    <definedName name="_______MC6">'[70]RUMUS PENERIMAAN KAS'!$BU$58</definedName>
    <definedName name="_______MC7">'[70]RUMUS PENERIMAAN KAS'!$CI$58</definedName>
    <definedName name="_______MC8">'[70]RUMUS PENERIMAAN KAS'!$CW$58</definedName>
    <definedName name="_______MC9">'[70]RUMUS PENERIMAAN KAS'!$DK$58</definedName>
    <definedName name="_______MDE02" localSheetId="4">[27]Peralatan!#REF!</definedName>
    <definedName name="_______MDE03" localSheetId="4">[27]Peralatan!#REF!</definedName>
    <definedName name="_______MDE04" localSheetId="4">[27]Peralatan!#REF!</definedName>
    <definedName name="_______MDE06" localSheetId="4">[27]Peralatan!#REF!</definedName>
    <definedName name="_______MDE07" localSheetId="4">[27]Peralatan!#REF!</definedName>
    <definedName name="_______MDE08" localSheetId="4">[27]Peralatan!#REF!</definedName>
    <definedName name="_______MDE10" localSheetId="4">[27]Peralatan!#REF!</definedName>
    <definedName name="_______MDE11" localSheetId="4">[27]Peralatan!#REF!</definedName>
    <definedName name="_______MDE13" localSheetId="4">[27]Peralatan!#REF!</definedName>
    <definedName name="_______MDE15" localSheetId="4">[27]Peralatan!#REF!</definedName>
    <definedName name="_______MDE17" localSheetId="4">[27]Peralatan!#REF!</definedName>
    <definedName name="_______MDE19" localSheetId="4">[27]Peralatan!#REF!</definedName>
    <definedName name="_______MDE21" localSheetId="4">[27]Peralatan!#REF!</definedName>
    <definedName name="_______MDE23" localSheetId="4">[27]Peralatan!#REF!</definedName>
    <definedName name="_______MDE25" localSheetId="4">[27]Peralatan!#REF!</definedName>
    <definedName name="_______MDE27" localSheetId="4">[27]Peralatan!#REF!</definedName>
    <definedName name="_______MDE29" localSheetId="4">[27]Peralatan!#REF!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[44]UPAH!#REF!</definedName>
    <definedName name="_______MMM02" localSheetId="4">[44]UPAH!#REF!</definedName>
    <definedName name="_______MMM03" localSheetId="4">[44]UPAH!#REF!</definedName>
    <definedName name="_______MMM04" localSheetId="4">[44]UPAH!#REF!</definedName>
    <definedName name="_______MMM05">[44]UPAH!#REF!</definedName>
    <definedName name="_______MMM06">[44]UPAH!#REF!</definedName>
    <definedName name="_______MMM07">[44]UPAH!#REF!</definedName>
    <definedName name="_______MMM08">[44]UPAH!#REF!</definedName>
    <definedName name="_______MMM09">[44]UPAH!#REF!</definedName>
    <definedName name="_______MMM10">[44]UPAH!#REF!</definedName>
    <definedName name="_______MMM11">[44]UPAH!#REF!</definedName>
    <definedName name="_______MMM12">[44]UPAH!#REF!</definedName>
    <definedName name="_______MMM13">[44]UPAH!#REF!</definedName>
    <definedName name="_______MMM14">[44]UPAH!#REF!</definedName>
    <definedName name="_______MMM15">[44]UPAH!#REF!</definedName>
    <definedName name="_______MMM16">[44]UPAH!#REF!</definedName>
    <definedName name="_______MMM17">[44]UPAH!#REF!</definedName>
    <definedName name="_______MMM18">[44]UPAH!#REF!</definedName>
    <definedName name="_______MMM19">[44]UPAH!#REF!</definedName>
    <definedName name="_______MMM20">[44]UPAH!#REF!</definedName>
    <definedName name="_______MMM21">[44]UPAH!#REF!</definedName>
    <definedName name="_______MMM22">[44]UPAH!#REF!</definedName>
    <definedName name="_______MMM23">[44]UPAH!#REF!</definedName>
    <definedName name="_______MMM24">[44]UPAH!#REF!</definedName>
    <definedName name="_______MMM25">[44]UPAH!#REF!</definedName>
    <definedName name="_______MMM26">[44]UPAH!#REF!</definedName>
    <definedName name="_______MMM27">[44]UPAH!#REF!</definedName>
    <definedName name="_______MMM28">[44]UPAH!#REF!</definedName>
    <definedName name="_______MMM29">[44]UPAH!#REF!</definedName>
    <definedName name="_______MMM30">[44]UPAH!#REF!</definedName>
    <definedName name="_______MMM31">[44]UPAH!#REF!</definedName>
    <definedName name="_______MMM32">[44]UPAH!#REF!</definedName>
    <definedName name="_______MMM33">[44]UPAH!#REF!</definedName>
    <definedName name="_______MMM34">[44]UPAH!#REF!</definedName>
    <definedName name="_______MMM35">[44]UPAH!#REF!</definedName>
    <definedName name="_______MMM36">[44]UPAH!#REF!</definedName>
    <definedName name="_______MMM37">[44]UPAH!#REF!</definedName>
    <definedName name="_______MMM38">[44]UPAH!#REF!</definedName>
    <definedName name="_______MMM39">[44]UPAH!#REF!</definedName>
    <definedName name="_______MMM40">[44]UPAH!#REF!</definedName>
    <definedName name="_______MMM41">[44]UPAH!#REF!</definedName>
    <definedName name="_______MMM411">[44]UPAH!#REF!</definedName>
    <definedName name="_______MMM42">'[48]Basic Price'!#REF!</definedName>
    <definedName name="_______MMM43">[44]UPAH!#REF!</definedName>
    <definedName name="_______MMM44">[44]UPAH!#REF!</definedName>
    <definedName name="_______MMM45">[44]UPAH!#REF!</definedName>
    <definedName name="_______MMM46">[44]UPAH!#REF!</definedName>
    <definedName name="_______MMM47">[44]UPAH!#REF!</definedName>
    <definedName name="_______MMM48">[44]UPAH!#REF!</definedName>
    <definedName name="_______MMM49">'[48]Basic Price'!#REF!</definedName>
    <definedName name="_______MMM50">[44]UPAH!#REF!</definedName>
    <definedName name="_______MMM51">[44]UPAH!#REF!</definedName>
    <definedName name="_______MMM52">'[48]Basic Price'!#REF!</definedName>
    <definedName name="_______MMM53">'[48]Basic Price'!#REF!</definedName>
    <definedName name="_______MMM54">'[48]Basic Price'!#REF!</definedName>
    <definedName name="_______nyy10">[22]UPAH!#REF!</definedName>
    <definedName name="_______nyy25">[22]UPAH!#REF!</definedName>
    <definedName name="_______PA1">'[21]ANALISA (2)'!$Q$1258</definedName>
    <definedName name="_______PA18">'[21]ANALISA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[22]UPAH!#REF!</definedName>
    <definedName name="_______pvc112" localSheetId="4">#REF!</definedName>
    <definedName name="_______pvc2" localSheetId="4">[22]UPAH!#REF!</definedName>
    <definedName name="_______pvc3" localSheetId="4">[22]UPAH!#REF!</definedName>
    <definedName name="_______pvc4" localSheetId="4">[22]UPAH!#REF!</definedName>
    <definedName name="_______Rp1">[36]BAHP!$M$29</definedName>
    <definedName name="_______Rp2">[71]BAHP!$M$31</definedName>
    <definedName name="_______Rp3">[71]BAHP!$M$33</definedName>
    <definedName name="_______sak1">[22]UPAH!#REF!</definedName>
    <definedName name="_______sak2">[22]UPAH!#REF!</definedName>
    <definedName name="_______sak3">[22]UPAH!#REF!</definedName>
    <definedName name="_______sl14" localSheetId="4">'[58]DAFTAR HARGA &amp; UPAH OK'!$H$86</definedName>
    <definedName name="_______sl14">'[58]DAFTAR HARGA &amp; UPAH OK'!$H$86</definedName>
    <definedName name="_______sl20" localSheetId="4">'[58]DAFTAR HARGA &amp; UPAH OK'!$H$87</definedName>
    <definedName name="_______sl20">'[58]DAFTAR HARGA &amp; UPAH OK'!$H$87</definedName>
    <definedName name="_______spl7">[22]ANALISA!#REF!</definedName>
    <definedName name="_______tee34" localSheetId="4">'[72]RAB (OK)'!#REF!</definedName>
    <definedName name="_______tgl2">[38]Mushala!$C$15</definedName>
    <definedName name="_______tl20" localSheetId="4">'[58]DAFTAR HARGA &amp; UPAH OK'!$H$88</definedName>
    <definedName name="_______tl20">'[58]DAFTAR HARGA &amp; UPAH OK'!$H$88</definedName>
    <definedName name="_______tl40" localSheetId="4">'[58]DAFTAR HARGA &amp; UPAH OK'!$H$89</definedName>
    <definedName name="_______tl40">'[58]DAFTAR HARGA &amp; UPAH OK'!$H$89</definedName>
    <definedName name="_______TUL175" localSheetId="2">[4]ANALIS!#REF!</definedName>
    <definedName name="_______TUL175">[4]ANALIS!#REF!</definedName>
    <definedName name="_______WAS100" localSheetId="2">[4]ANALIS!#REF!</definedName>
    <definedName name="_______WAS100">[4]ANALIS!#REF!</definedName>
    <definedName name="_______WAS25" localSheetId="2">[4]ANALIS!#REF!</definedName>
    <definedName name="_______WAS25">[4]ANALIS!#REF!</definedName>
    <definedName name="_______WAS40" localSheetId="2">[4]ANALIS!#REF!</definedName>
    <definedName name="_______WAS40">[4]ANALIS!#REF!</definedName>
    <definedName name="_______WAS50" localSheetId="2">[4]ANALIS!#REF!</definedName>
    <definedName name="_______WAS50">[4]ANALIS!#REF!</definedName>
    <definedName name="_______WAS75" localSheetId="2">[4]ANALIS!#REF!</definedName>
    <definedName name="_______WAS75">[4]ANALIS!#REF!</definedName>
    <definedName name="_______XA01" localSheetId="2">[37]BOW!#REF!</definedName>
    <definedName name="_______XA01">[37]BOW!#REF!</definedName>
    <definedName name="_______XA18" localSheetId="2">[37]BOW!#REF!</definedName>
    <definedName name="_______XA18">[37]BOW!#REF!</definedName>
    <definedName name="_______XAG32" localSheetId="2">[37]BOW!#REF!</definedName>
    <definedName name="_______XAG32">[37]BOW!#REF!</definedName>
    <definedName name="_______XAG51" localSheetId="2">[37]BOW!#REF!</definedName>
    <definedName name="_______XAG51">[37]BOW!#REF!</definedName>
    <definedName name="_______xk22" localSheetId="2">[37]Analisa!#REF!</definedName>
    <definedName name="_______xk22">[37]Analisa!#REF!</definedName>
    <definedName name="______adt34">[59]alat!$J$16</definedName>
    <definedName name="______adt810">[59]alat!$J$17</definedName>
    <definedName name="______agt3" localSheetId="4">[65]uRAIAN!#REF!</definedName>
    <definedName name="______agt4" localSheetId="4">[65]uRAIAN!#REF!</definedName>
    <definedName name="______agt5" localSheetId="4">[65]uRAIAN!#REF!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[60]DivVII!$G$50</definedName>
    <definedName name="______BVT4250" localSheetId="2">[4]ANALIS!#REF!</definedName>
    <definedName name="______BVT4250">[4]ANALIS!#REF!</definedName>
    <definedName name="______BVT4300" localSheetId="2">[4]ANALIS!#REF!</definedName>
    <definedName name="______BVT4300">[4]ANALIS!#REF!</definedName>
    <definedName name="______BVT450" localSheetId="2">[4]ANALIS!#REF!</definedName>
    <definedName name="______BVT450">[4]ANALIS!#REF!</definedName>
    <definedName name="______BVT475" localSheetId="2">[4]ANALIS!#REF!</definedName>
    <definedName name="______BVT475">[4]ANALIS!#REF!</definedName>
    <definedName name="______BVT640" localSheetId="2">[4]ANALIS!#REF!</definedName>
    <definedName name="______BVT640">[4]ANALIS!#REF!</definedName>
    <definedName name="______BVT9100" localSheetId="2">[4]ANALIS!#REF!</definedName>
    <definedName name="______BVT9100">[4]ANALIS!#REF!</definedName>
    <definedName name="______BVT9150" localSheetId="2">[4]ANALIS!#REF!</definedName>
    <definedName name="______BVT9150">[4]ANALIS!#REF!</definedName>
    <definedName name="______BVT9200" localSheetId="2">[4]ANALIS!#REF!</definedName>
    <definedName name="______BVT9200">[4]ANALIS!#REF!</definedName>
    <definedName name="______BVT9250" localSheetId="2">[4]ANALIS!#REF!</definedName>
    <definedName name="______BVT9250">[4]ANALIS!#REF!</definedName>
    <definedName name="______BVT9300" localSheetId="2">[4]ANALIS!#REF!</definedName>
    <definedName name="______BVT9300">[4]ANALIS!#REF!</definedName>
    <definedName name="______BVT950" localSheetId="2">[4]ANALIS!#REF!</definedName>
    <definedName name="______BVT950">[4]ANALIS!#REF!</definedName>
    <definedName name="______BVT975" localSheetId="2">[4]ANALIS!#REF!</definedName>
    <definedName name="______BVT975">[4]ANALIS!#REF!</definedName>
    <definedName name="______DAT1">[4]ANALIS!$FJ$4631</definedName>
    <definedName name="______dir2">[38]Mushala!$C$17</definedName>
    <definedName name="______DIV1" localSheetId="4">#REF!</definedName>
    <definedName name="______DIV10" localSheetId="4">#REF!</definedName>
    <definedName name="______DIV10000">'[39]Kuantitas &amp; Harga'!$I$30</definedName>
    <definedName name="______DIV11" localSheetId="4">#REF!</definedName>
    <definedName name="______DIV12" localSheetId="4">'[25]Kuantitas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'[73]BAHAN 2007'!#REF!</definedName>
    <definedName name="______EEE01" localSheetId="4">#REF!</definedName>
    <definedName name="______EEE01">[61]Peralatan!$AZ$8</definedName>
    <definedName name="______EEE02" localSheetId="4">#REF!</definedName>
    <definedName name="______EEE02">[61]Peralatan!$AZ$9</definedName>
    <definedName name="______EEE03" localSheetId="4">#REF!</definedName>
    <definedName name="______EEE03">[61]Peralatan!$AZ$10</definedName>
    <definedName name="______EEE04" localSheetId="4">[44]sewa!#REF!</definedName>
    <definedName name="______EEE04">[61]Peralatan!$AZ$11</definedName>
    <definedName name="______EEE05" localSheetId="4">#REF!</definedName>
    <definedName name="______EEE05">[61]Peralatan!$AZ$12</definedName>
    <definedName name="______EEE06" localSheetId="4">#REF!</definedName>
    <definedName name="______EEE06">[61]Peralatan!$AZ$13</definedName>
    <definedName name="______EEE07" localSheetId="4">#REF!</definedName>
    <definedName name="______EEE07">[61]Peralatan!$AZ$14</definedName>
    <definedName name="______EEE08" localSheetId="4">[27]Peralatan!#REF!</definedName>
    <definedName name="______EEE08">[61]Peralatan!$AZ$15</definedName>
    <definedName name="______EEE09" localSheetId="4">#REF!</definedName>
    <definedName name="______EEE09">[61]Peralatan!$AZ$16</definedName>
    <definedName name="______EEE10" localSheetId="4">#REF!</definedName>
    <definedName name="______EEE10">[61]Peralatan!$AZ$17</definedName>
    <definedName name="______EEE11" localSheetId="4">#REF!</definedName>
    <definedName name="______EEE11">[61]Peralatan!$AZ$18</definedName>
    <definedName name="______EEE12" localSheetId="4">#REF!</definedName>
    <definedName name="______EEE12">[61]Peralatan!$AZ$19</definedName>
    <definedName name="______EEE13" localSheetId="4">#REF!</definedName>
    <definedName name="______EEE13">[61]Peralatan!$AZ$20</definedName>
    <definedName name="______EEE14" localSheetId="4">[44]sewa!#REF!</definedName>
    <definedName name="______EEE14">[61]Peralatan!$AZ$21</definedName>
    <definedName name="______EEE15" localSheetId="4">#REF!</definedName>
    <definedName name="______EEE15">[61]Peralatan!$AZ$22</definedName>
    <definedName name="______EEE16" localSheetId="4">#REF!</definedName>
    <definedName name="______EEE16">[61]Peralatan!$AZ$23</definedName>
    <definedName name="______EEE17" localSheetId="4">#REF!</definedName>
    <definedName name="______EEE17">[61]Peralatan!$AZ$24</definedName>
    <definedName name="______EEE18" localSheetId="4">#REF!</definedName>
    <definedName name="______EEE18">[61]Peralatan!$AZ$25</definedName>
    <definedName name="______EEE19" localSheetId="4">#REF!</definedName>
    <definedName name="______EEE19">[61]Peralatan!$AZ$26</definedName>
    <definedName name="______EEE20" localSheetId="4">#REF!</definedName>
    <definedName name="______EEE20">[40]Peralatan!$AZ$27</definedName>
    <definedName name="______EEE21" localSheetId="4">[27]Peralatan!#REF!</definedName>
    <definedName name="______EEE21">[61]Peralatan!$AZ$28</definedName>
    <definedName name="______EEE22" localSheetId="4">#REF!</definedName>
    <definedName name="______EEE22">[61]Peralatan!$AZ$29</definedName>
    <definedName name="______EEE23" localSheetId="4">#REF!</definedName>
    <definedName name="______EEE23">[61]Peralatan!$AZ$30</definedName>
    <definedName name="______EEE24" localSheetId="4">#REF!</definedName>
    <definedName name="______EEE24">[61]Peralatan!$AZ$31</definedName>
    <definedName name="______EEE25" localSheetId="4">#REF!</definedName>
    <definedName name="______EEE25">[61]Peralatan!$AZ$32</definedName>
    <definedName name="______EEE26" localSheetId="4">#REF!</definedName>
    <definedName name="______EEE26">[61]Peralatan!$AZ$33</definedName>
    <definedName name="______EEE27" localSheetId="4">[44]sewa!#REF!</definedName>
    <definedName name="______EEE27">[61]Peralatan!$AZ$34</definedName>
    <definedName name="______EEE28" localSheetId="4">[44]sewa!#REF!</definedName>
    <definedName name="______EEE28">[61]Peralatan!$AZ$35</definedName>
    <definedName name="______EEE29" localSheetId="4">[44]sewa!#REF!</definedName>
    <definedName name="______EEE29">[61]Peralatan!$AZ$36</definedName>
    <definedName name="______EEE30" localSheetId="4">[27]Peralatan!#REF!</definedName>
    <definedName name="______EEE30">[61]Peralatan!$AZ$37</definedName>
    <definedName name="______EEE31" localSheetId="4">#REF!</definedName>
    <definedName name="______EEE31">[61]Peralatan!$AZ$38</definedName>
    <definedName name="______EEE32" localSheetId="4">[27]Peralatan!#REF!</definedName>
    <definedName name="______EEE32">[61]Peralatan!$AZ$39</definedName>
    <definedName name="______EEE33" localSheetId="4">[44]sewa!#REF!</definedName>
    <definedName name="______EEE33">[61]Peralatan!$AZ$40</definedName>
    <definedName name="______eng3">[22]UPAH!#REF!</definedName>
    <definedName name="______eng4">[22]UPAH!#REF!</definedName>
    <definedName name="______EQU031">[53]ANL_ALAT!#REF!</definedName>
    <definedName name="______EQU032">[53]ANL_ALAT!#REF!</definedName>
    <definedName name="______EQU033">[53]ANL_ALAT!#REF!</definedName>
    <definedName name="______EQU040">[53]ANL_ALAT!#REF!</definedName>
    <definedName name="______EQU051">[53]ANL_ALAT!#REF!</definedName>
    <definedName name="______EQU052">[53]ANL_ALAT!#REF!</definedName>
    <definedName name="______EQU053">[53]ANL_ALAT!#REF!</definedName>
    <definedName name="______EQU080">[53]ANL_ALAT!#REF!</definedName>
    <definedName name="______EQU081">[53]ANL_ALAT!#REF!</definedName>
    <definedName name="______EQU082">[53]ANL_ALAT!#REF!</definedName>
    <definedName name="______EQU083">[53]ANL_ALAT!#REF!</definedName>
    <definedName name="______EQU084">[53]ANL_ALAT!#REF!</definedName>
    <definedName name="______EQU087">[53]ANL_ALAT!#REF!</definedName>
    <definedName name="______EQU088">[53]ANL_ALAT!#REF!</definedName>
    <definedName name="______EQU089">[53]ANL_ALAT!#REF!</definedName>
    <definedName name="______EQU130">[53]ANL_ALAT!#REF!</definedName>
    <definedName name="______EQU152">[53]ANL_ALAT!#REF!</definedName>
    <definedName name="______EQU153">[53]ANL_ALAT!#REF!</definedName>
    <definedName name="______EQU154">[53]ANL_ALAT!#REF!</definedName>
    <definedName name="______EQU155">[53]ANL_ALAT!#REF!</definedName>
    <definedName name="______EQU156">[53]ANL_ALAT!#REF!</definedName>
    <definedName name="______EQU157">[53]ANL_ALAT!#REF!</definedName>
    <definedName name="______EQU172">[53]ANL_ALAT!#REF!</definedName>
    <definedName name="______EQU182">[53]ANL_ALAT!#REF!</definedName>
    <definedName name="______EQU191">[53]ANL_ALAT!#REF!</definedName>
    <definedName name="______EQU192">[53]ANL_ALAT!#REF!</definedName>
    <definedName name="______EQU211">[53]ANL_ALAT!#REF!</definedName>
    <definedName name="______EQU212">[53]ANL_ALAT!#REF!</definedName>
    <definedName name="______EQU213">[53]ANL_ALAT!#REF!</definedName>
    <definedName name="______EQU221">[53]ANL_ALAT!#REF!</definedName>
    <definedName name="______EQU222">[53]ANL_ALAT!#REF!</definedName>
    <definedName name="______EQU223">[53]ANL_ALAT!#REF!</definedName>
    <definedName name="______EQU224">[53]ANL_ALAT!#REF!</definedName>
    <definedName name="______EQU225">[53]ANL_ALAT!#REF!</definedName>
    <definedName name="______EQU226">[53]ANL_ALAT!#REF!</definedName>
    <definedName name="______EQU231">[53]ANL_ALAT!#REF!</definedName>
    <definedName name="______EQU232">[53]ANL_ALAT!#REF!</definedName>
    <definedName name="______EQU251">[53]ANL_ALAT!#REF!</definedName>
    <definedName name="______EQU252">[53]ANL_ALAT!#REF!</definedName>
    <definedName name="______EQU253">[53]ANL_ALAT!#REF!</definedName>
    <definedName name="______EQU341">[53]ANL_ALAT!#REF!</definedName>
    <definedName name="______EQU342">[53]ANL_ALAT!#REF!</definedName>
    <definedName name="______EQU401">[53]ANL_ALAT!#REF!</definedName>
    <definedName name="______gip1">[22]UPAH!#REF!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[38]Mushala!$C$18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'[28]Upah, Bahan, Alat'!#REF!</definedName>
    <definedName name="______KB4" localSheetId="4">#REF!</definedName>
    <definedName name="______KD013" localSheetId="4">[53]ANALISA!#REF!</definedName>
    <definedName name="______KD018" localSheetId="4">[53]ANALISA!#REF!</definedName>
    <definedName name="______KD026" localSheetId="4">[53]ANALISA!#REF!</definedName>
    <definedName name="______KD028" localSheetId="4">[53]ANALISA!#REF!</definedName>
    <definedName name="______KD043" localSheetId="4">[53]ANALISA!#REF!</definedName>
    <definedName name="______KD064">[53]ANALISA!#REF!</definedName>
    <definedName name="______KD065">[53]ANALISA!#REF!</definedName>
    <definedName name="______KD067">[53]ANALISA!#REF!</definedName>
    <definedName name="______KD068">[53]ANALISA!#REF!</definedName>
    <definedName name="______KD102">[53]ANALISA!#REF!</definedName>
    <definedName name="______KD103">[53]ANALISA!#REF!</definedName>
    <definedName name="______KD104">[53]ANALISA!#REF!</definedName>
    <definedName name="______KD108">[53]ANALISA!#REF!</definedName>
    <definedName name="______KD129">[53]ANALISA!#REF!</definedName>
    <definedName name="______KD136">[53]ANALISA!#REF!</definedName>
    <definedName name="______KD137">[53]ANALISA!#REF!</definedName>
    <definedName name="______KD138">[53]ANALISA!#REF!</definedName>
    <definedName name="______kon2" localSheetId="4">'[68]R-MP2-98'!#REF!</definedName>
    <definedName name="______kon3" localSheetId="4">'[68]R-MP2-98'!#REF!</definedName>
    <definedName name="______kon4" localSheetId="4">'[68]R-MP2-98'!#REF!</definedName>
    <definedName name="______kon5" localSheetId="4">'[69]R-MP'!#REF!</definedName>
    <definedName name="______kt1">[15]UPAH!#REF!</definedName>
    <definedName name="______kt2">[15]UPAH!#REF!</definedName>
    <definedName name="______kt3">[15]UPAH!#REF!</definedName>
    <definedName name="______LAB112">[53]UPAH!#REF!</definedName>
    <definedName name="______LAB113">[53]UPAH!#REF!</definedName>
    <definedName name="______LAB114">[53]UPAH!#REF!</definedName>
    <definedName name="______LAB115">[53]UPAH!#REF!</definedName>
    <definedName name="______LAB116">[53]UPAH!#REF!</definedName>
    <definedName name="______LAB117">[53]UPAH!#REF!</definedName>
    <definedName name="______LAB118">[53]UPAH!#REF!</definedName>
    <definedName name="______LAB119">[53]UPAH!#REF!</definedName>
    <definedName name="______LAB120">[53]UPAH!#REF!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'[21]ANALISA (2)'!$Q$1336</definedName>
    <definedName name="______MAT048">'[55]Harga Pipa'!#REF!</definedName>
    <definedName name="______MAT049">'[55]Harga Pipa'!#REF!</definedName>
    <definedName name="______MAT100">'[55]Harga Pipa'!#REF!</definedName>
    <definedName name="______MAT105">'[55]Harga Pipa'!#REF!</definedName>
    <definedName name="______MAT106">'[55]Harga Pipa'!#REF!</definedName>
    <definedName name="______MAT111">'[55]Harga Pipa'!#REF!</definedName>
    <definedName name="______MAT112">'[55]Harga Pipa'!#REF!</definedName>
    <definedName name="______MAT116">'[55]Harga Pipa'!#REF!</definedName>
    <definedName name="______MAT122">'[55]Harga Pipa'!#REF!</definedName>
    <definedName name="______MAT123">'[55]Harga Pipa'!#REF!</definedName>
    <definedName name="______MAT124">'[55]Harga Pipa'!#REF!</definedName>
    <definedName name="______MAT125">'[55]Harga Pipa'!#REF!</definedName>
    <definedName name="______MAT126">'[55]Harga Pipa'!#REF!</definedName>
    <definedName name="______MAT177">'[55]Harga Pipa'!#REF!</definedName>
    <definedName name="______MAT187">'[55]Harga Pipa'!#REF!</definedName>
    <definedName name="______MAT190">'[55]Harga Pipa'!#REF!</definedName>
    <definedName name="______MAT191">'[55]Harga Pipa'!#REF!</definedName>
    <definedName name="______MAT193">'[55]Harga Pipa'!#REF!</definedName>
    <definedName name="______MAT195">'[55]Harga Pipa'!#REF!</definedName>
    <definedName name="______MAT204">'[55]Harga Pipa'!#REF!</definedName>
    <definedName name="______MAT205">'[55]Harga Pipa'!#REF!</definedName>
    <definedName name="______MAT206">'[55]Harga Pipa'!#REF!</definedName>
    <definedName name="______MAT207">'[55]Harga Pipa'!#REF!</definedName>
    <definedName name="______MAT208">'[55]Harga Pipa'!#REF!</definedName>
    <definedName name="______MAT209">'[55]Harga Pipa'!#REF!</definedName>
    <definedName name="______MAT210">'[55]Harga Pipa'!#REF!</definedName>
    <definedName name="______MAT211">'[55]Harga Pipa'!#REF!</definedName>
    <definedName name="______MAT212">'[55]Harga Pipa'!#REF!</definedName>
    <definedName name="______MAT214">'[55]Harga Pipa'!#REF!</definedName>
    <definedName name="______MAT215">'[55]Harga Pipa'!#REF!</definedName>
    <definedName name="______MAT219">'[55]Harga Pipa'!#REF!</definedName>
    <definedName name="______MAT231">'[55]Harga Pipa'!#REF!</definedName>
    <definedName name="______MAT232">'[55]Harga Pipa'!#REF!</definedName>
    <definedName name="______MAT238">'[55]Harga Pipa'!#REF!</definedName>
    <definedName name="______MAT239">'[55]Harga Pipa'!#REF!</definedName>
    <definedName name="______MAT246">'[55]Harga Pipa'!#REF!</definedName>
    <definedName name="______MAT247">'[55]Harga Pipa'!#REF!</definedName>
    <definedName name="______MAT248">'[55]Harga Pipa'!#REF!</definedName>
    <definedName name="______MAT257">'[55]Harga Pipa'!#REF!</definedName>
    <definedName name="______MAT262">'[55]Harga Pipa'!#REF!</definedName>
    <definedName name="______MAT263">'[55]Harga Pipa'!#REF!</definedName>
    <definedName name="______MAT265">'[55]Harga Pipa'!#REF!</definedName>
    <definedName name="______MAT267">'[55]Harga Pipa'!#REF!</definedName>
    <definedName name="______MAT269">'[55]Harga Pipa'!#REF!</definedName>
    <definedName name="______MAT272">'[55]Harga Pipa'!#REF!</definedName>
    <definedName name="______MAT286">'[55]Harga Pipa'!#REF!</definedName>
    <definedName name="______MAT287">'[55]Harga Pipa'!#REF!</definedName>
    <definedName name="______MAT288">'[55]Harga Pipa'!#REF!</definedName>
    <definedName name="______MAT294">'[55]Harga Pipa'!#REF!</definedName>
    <definedName name="______MAT295">'[55]Harga Pipa'!#REF!</definedName>
    <definedName name="______MAT296">'[55]Harga Pipa'!#REF!</definedName>
    <definedName name="______MAT297">'[55]Harga Pipa'!#REF!</definedName>
    <definedName name="______MAT298">'[55]Harga Pipa'!#REF!</definedName>
    <definedName name="______MAT299">'[55]Harga Pipa'!#REF!</definedName>
    <definedName name="______MAT300">'[55]Harga Pipa'!#REF!</definedName>
    <definedName name="______MAT301">'[55]Harga Pipa'!#REF!</definedName>
    <definedName name="______MAT302">'[55]Harga Pipa'!#REF!</definedName>
    <definedName name="______MAT303">'[55]Harga Pipa'!#REF!</definedName>
    <definedName name="______MAT304">'[55]Harga Pipa'!#REF!</definedName>
    <definedName name="______MAT306">'[55]Harga Pipa'!#REF!</definedName>
    <definedName name="______MAT308">'[55]Harga Pipa'!#REF!</definedName>
    <definedName name="______MAT309">'[55]Harga Pipa'!#REF!</definedName>
    <definedName name="______MAT313">'[55]Harga Pipa'!#REF!</definedName>
    <definedName name="______MAT314">'[55]Harga Pipa'!#REF!</definedName>
    <definedName name="______MAT315">'[55]Harga Pipa'!#REF!</definedName>
    <definedName name="______MAT316">'[55]Harga Pipa'!#REF!</definedName>
    <definedName name="______MAT317">'[55]Harga Pipa'!#REF!</definedName>
    <definedName name="______MAT318">'[55]Harga Pipa'!#REF!</definedName>
    <definedName name="______MAT319">'[55]Harga Pipa'!#REF!</definedName>
    <definedName name="______MAT320">'[55]Harga Pipa'!#REF!</definedName>
    <definedName name="______MAT321">'[55]Harga Pipa'!#REF!</definedName>
    <definedName name="______MAT322">'[55]Harga Pipa'!#REF!</definedName>
    <definedName name="______MC1">'[70]RUMUS PENERIMAAN KAS'!$C$58</definedName>
    <definedName name="______MC10">'[70]RUMUS PENERIMAAN KAS'!$DY$58</definedName>
    <definedName name="______MC2">'[70]RUMUS PENERIMAAN KAS'!$Q$58</definedName>
    <definedName name="______MC3">'[70]RUMUS PENERIMAAN KAS'!$AE$58</definedName>
    <definedName name="______MC4">'[70]RUMUS PENERIMAAN KAS'!$AS$58</definedName>
    <definedName name="______MC5">'[70]RUMUS PENERIMAAN KAS'!$BG$58</definedName>
    <definedName name="______MC6">'[70]RUMUS PENERIMAAN KAS'!$BU$58</definedName>
    <definedName name="______MC7">'[70]RUMUS PENERIMAAN KAS'!$CI$58</definedName>
    <definedName name="______MC8">'[70]RUMUS PENERIMAAN KAS'!$CW$58</definedName>
    <definedName name="______MC9">'[70]RUMUS PENERIMAAN KAS'!$DK$58</definedName>
    <definedName name="______MDE02" localSheetId="4">[27]Peralatan!#REF!</definedName>
    <definedName name="______MDE03" localSheetId="4">[27]Peralatan!#REF!</definedName>
    <definedName name="______MDE04" localSheetId="4">[27]Peralatan!#REF!</definedName>
    <definedName name="______MDE06" localSheetId="4">[27]Peralatan!#REF!</definedName>
    <definedName name="______MDE07" localSheetId="4">[27]Peralatan!#REF!</definedName>
    <definedName name="______MDE08" localSheetId="4">[27]Peralatan!#REF!</definedName>
    <definedName name="______MDE10" localSheetId="4">[27]Peralatan!#REF!</definedName>
    <definedName name="______MDE11" localSheetId="4">[27]Peralatan!#REF!</definedName>
    <definedName name="______MDE13" localSheetId="4">[27]Peralatan!#REF!</definedName>
    <definedName name="______MDE15" localSheetId="4">[27]Peralatan!#REF!</definedName>
    <definedName name="______MDE17" localSheetId="4">[27]Peralatan!#REF!</definedName>
    <definedName name="______MDE19" localSheetId="4">[27]Peralatan!#REF!</definedName>
    <definedName name="______MDE21" localSheetId="4">[27]Peralatan!#REF!</definedName>
    <definedName name="______MDE22">[51]Peralatan!$BR$447</definedName>
    <definedName name="______MDE23" localSheetId="4">[27]Peralatan!#REF!</definedName>
    <definedName name="______MDE25" localSheetId="4">[27]Peralatan!#REF!</definedName>
    <definedName name="______MDE27" localSheetId="4">[27]Peralatan!#REF!</definedName>
    <definedName name="______MDE29" localSheetId="4">[27]Peralatan!#REF!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[44]UPAH!#REF!</definedName>
    <definedName name="______MMM02" localSheetId="4">[44]UPAH!#REF!</definedName>
    <definedName name="______MMM03" localSheetId="4">[44]UPAH!#REF!</definedName>
    <definedName name="______MMM04" localSheetId="4">[44]UPAH!#REF!</definedName>
    <definedName name="______MMM05">[44]UPAH!#REF!</definedName>
    <definedName name="______MMM06">[44]UPAH!#REF!</definedName>
    <definedName name="______MMM07">[44]UPAH!#REF!</definedName>
    <definedName name="______MMM08">[44]UPAH!#REF!</definedName>
    <definedName name="______MMM09">[44]UPAH!#REF!</definedName>
    <definedName name="______MMM10">[44]UPAH!#REF!</definedName>
    <definedName name="______MMM11">[44]UPAH!#REF!</definedName>
    <definedName name="______MMM12">[44]UPAH!#REF!</definedName>
    <definedName name="______MMM13">[44]UPAH!#REF!</definedName>
    <definedName name="______MMM14">[44]UPAH!#REF!</definedName>
    <definedName name="______MMM15">[44]UPAH!#REF!</definedName>
    <definedName name="______MMM16">[44]UPAH!#REF!</definedName>
    <definedName name="______MMM17">[44]UPAH!#REF!</definedName>
    <definedName name="______MMM18">[44]UPAH!#REF!</definedName>
    <definedName name="______MMM19">[44]UPAH!#REF!</definedName>
    <definedName name="______MMM20">[44]UPAH!#REF!</definedName>
    <definedName name="______MMM21">[44]UPAH!#REF!</definedName>
    <definedName name="______MMM22">[44]UPAH!#REF!</definedName>
    <definedName name="______MMM23">[44]UPAH!#REF!</definedName>
    <definedName name="______MMM24">[44]UPAH!#REF!</definedName>
    <definedName name="______MMM25">[44]UPAH!#REF!</definedName>
    <definedName name="______MMM26">[44]UPAH!#REF!</definedName>
    <definedName name="______MMM27">[44]UPAH!#REF!</definedName>
    <definedName name="______MMM28">[44]UPAH!#REF!</definedName>
    <definedName name="______MMM29">[44]UPAH!#REF!</definedName>
    <definedName name="______MMM30">[44]UPAH!#REF!</definedName>
    <definedName name="______MMM31">[44]UPAH!#REF!</definedName>
    <definedName name="______MMM32">[44]UPAH!#REF!</definedName>
    <definedName name="______MMM33">[44]UPAH!#REF!</definedName>
    <definedName name="______MMM34">[44]UPAH!#REF!</definedName>
    <definedName name="______MMM35">[44]UPAH!#REF!</definedName>
    <definedName name="______MMM36">[44]UPAH!#REF!</definedName>
    <definedName name="______MMM37">[44]UPAH!#REF!</definedName>
    <definedName name="______MMM38">[44]UPAH!#REF!</definedName>
    <definedName name="______MMM39">[44]UPAH!#REF!</definedName>
    <definedName name="______MMM40">[44]UPAH!#REF!</definedName>
    <definedName name="______MMM41">[44]UPAH!#REF!</definedName>
    <definedName name="______MMM411">[44]UPAH!#REF!</definedName>
    <definedName name="______MMM42">'[48]Basic Price'!#REF!</definedName>
    <definedName name="______MMM43">[44]UPAH!#REF!</definedName>
    <definedName name="______MMM44">[44]UPAH!#REF!</definedName>
    <definedName name="______MMM45">[44]UPAH!#REF!</definedName>
    <definedName name="______MMM46">[44]UPAH!#REF!</definedName>
    <definedName name="______MMM47">[44]UPAH!#REF!</definedName>
    <definedName name="______MMM48">[44]UPAH!#REF!</definedName>
    <definedName name="______MMM49">'[48]Basic Price'!#REF!</definedName>
    <definedName name="______MMM50">[44]UPAH!#REF!</definedName>
    <definedName name="______MMM51">[44]UPAH!#REF!</definedName>
    <definedName name="______MMM52">'[48]Basic Price'!#REF!</definedName>
    <definedName name="______MMM53">'[48]Basic Price'!#REF!</definedName>
    <definedName name="______MMM54">'[48]Basic Price'!#REF!</definedName>
    <definedName name="______nyy10">[22]UPAH!#REF!</definedName>
    <definedName name="______nyy25">[22]UPAH!#REF!</definedName>
    <definedName name="______PA1">'[21]ANALISA (2)'!$Q$1258</definedName>
    <definedName name="______PA18">'[21]ANALISA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[22]UPAH!#REF!</definedName>
    <definedName name="______pvc112" localSheetId="4">#REF!</definedName>
    <definedName name="______pvc2" localSheetId="4">[22]UPAH!#REF!</definedName>
    <definedName name="______pvc3" localSheetId="4">[22]UPAH!#REF!</definedName>
    <definedName name="______pvc4" localSheetId="4">[22]UPAH!#REF!</definedName>
    <definedName name="______Rp1">[36]BAHP!$M$29</definedName>
    <definedName name="______Rp2">[71]BAHP!$M$31</definedName>
    <definedName name="______Rp3">[71]BAHP!$M$33</definedName>
    <definedName name="______sak1">[22]UPAH!#REF!</definedName>
    <definedName name="______sak2">[22]UPAH!#REF!</definedName>
    <definedName name="______sak3">[22]UPAH!#REF!</definedName>
    <definedName name="______sl14" localSheetId="4">'[58]DAFTAR HARGA &amp; UPAH OK'!$H$86</definedName>
    <definedName name="______sl14">'[58]DAFTAR HARGA &amp; UPAH OK'!$H$86</definedName>
    <definedName name="______sl20" localSheetId="4">'[58]DAFTAR HARGA &amp; UPAH OK'!$H$87</definedName>
    <definedName name="______sl20">'[58]DAFTAR HARGA &amp; UPAH OK'!$H$87</definedName>
    <definedName name="______spl7">[22]ANALISA!#REF!</definedName>
    <definedName name="______tee34" localSheetId="4">'[72]RAB (OK)'!#REF!</definedName>
    <definedName name="______tgl2">[38]Mushala!$C$15</definedName>
    <definedName name="______tl20" localSheetId="4">'[58]DAFTAR HARGA &amp; UPAH OK'!$H$88</definedName>
    <definedName name="______tl20">'[58]DAFTAR HARGA &amp; UPAH OK'!$H$88</definedName>
    <definedName name="______tl40" localSheetId="4">'[58]DAFTAR HARGA &amp; UPAH OK'!$H$89</definedName>
    <definedName name="______tl40">'[58]DAFTAR HARGA &amp; UPAH OK'!$H$89</definedName>
    <definedName name="______TOT010">'[53]RAB KERJA'!#REF!</definedName>
    <definedName name="______TOT011">'[53]RAB KERJA'!#REF!</definedName>
    <definedName name="______TUL175" localSheetId="2">[4]ANALIS!#REF!</definedName>
    <definedName name="______TUL175">[4]ANALIS!#REF!</definedName>
    <definedName name="______WAS100" localSheetId="2">[4]ANALIS!#REF!</definedName>
    <definedName name="______WAS100">[4]ANALIS!#REF!</definedName>
    <definedName name="______WAS25" localSheetId="2">[4]ANALIS!#REF!</definedName>
    <definedName name="______WAS25">[4]ANALIS!#REF!</definedName>
    <definedName name="______WAS40" localSheetId="2">[4]ANALIS!#REF!</definedName>
    <definedName name="______WAS40">[4]ANALIS!#REF!</definedName>
    <definedName name="______WAS50" localSheetId="2">[4]ANALIS!#REF!</definedName>
    <definedName name="______WAS50">[4]ANALIS!#REF!</definedName>
    <definedName name="______WAS75" localSheetId="2">[4]ANALIS!#REF!</definedName>
    <definedName name="______WAS75">[4]ANALIS!#REF!</definedName>
    <definedName name="______XA01">[74]BOW!#REF!</definedName>
    <definedName name="______XA18">[74]BOW!#REF!</definedName>
    <definedName name="______XAG32">[74]BOW!#REF!</definedName>
    <definedName name="______XAG51">[74]BOW!#REF!</definedName>
    <definedName name="______xk22">[74]Analisa!#REF!</definedName>
    <definedName name="_____adt34">[59]alat!$J$16</definedName>
    <definedName name="_____adt810">[59]alat!$J$17</definedName>
    <definedName name="_____agt3" localSheetId="4">[65]uRAIAN!#REF!</definedName>
    <definedName name="_____agt4" localSheetId="4">[65]uRAIAN!#REF!</definedName>
    <definedName name="_____agt5" localSheetId="4">[65]uRAIAN!#REF!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[60]DivVII!$G$50</definedName>
    <definedName name="_____BVT1040" localSheetId="2">[4]ANALIS!#REF!</definedName>
    <definedName name="_____BVT1040">[4]ANALIS!#REF!</definedName>
    <definedName name="_____BVT4100" localSheetId="2">[4]ANALIS!#REF!</definedName>
    <definedName name="_____BVT4100">[4]ANALIS!#REF!</definedName>
    <definedName name="_____BVT4150" localSheetId="2">[4]ANALIS!#REF!</definedName>
    <definedName name="_____BVT4150">[4]ANALIS!#REF!</definedName>
    <definedName name="_____BVT4200" localSheetId="2">[4]ANALIS!#REF!</definedName>
    <definedName name="_____BVT4200">[4]ANALIS!#REF!</definedName>
    <definedName name="_____BVT4250" localSheetId="2">[4]ANALIS!#REF!</definedName>
    <definedName name="_____BVT4250">[4]ANALIS!#REF!</definedName>
    <definedName name="_____BVT4300" localSheetId="2">[4]ANALIS!#REF!</definedName>
    <definedName name="_____BVT4300">[4]ANALIS!#REF!</definedName>
    <definedName name="_____BVT450" localSheetId="2">[4]ANALIS!#REF!</definedName>
    <definedName name="_____BVT450">[4]ANALIS!#REF!</definedName>
    <definedName name="_____BVT475" localSheetId="2">[4]ANALIS!#REF!</definedName>
    <definedName name="_____BVT475">[4]ANALIS!#REF!</definedName>
    <definedName name="_____BVT640" localSheetId="2">[4]ANALIS!#REF!</definedName>
    <definedName name="_____BVT640">[4]ANALIS!#REF!</definedName>
    <definedName name="_____BVT9100" localSheetId="2">[4]ANALIS!#REF!</definedName>
    <definedName name="_____BVT9100">[4]ANALIS!#REF!</definedName>
    <definedName name="_____BVT9150" localSheetId="2">[4]ANALIS!#REF!</definedName>
    <definedName name="_____BVT9150">[4]ANALIS!#REF!</definedName>
    <definedName name="_____BVT9200" localSheetId="2">[4]ANALIS!#REF!</definedName>
    <definedName name="_____BVT9200">[4]ANALIS!#REF!</definedName>
    <definedName name="_____BVT9250" localSheetId="2">[4]ANALIS!#REF!</definedName>
    <definedName name="_____BVT9250">[4]ANALIS!#REF!</definedName>
    <definedName name="_____BVT9300" localSheetId="2">[4]ANALIS!#REF!</definedName>
    <definedName name="_____BVT9300">[4]ANALIS!#REF!</definedName>
    <definedName name="_____BVT950" localSheetId="2">[4]ANALIS!#REF!</definedName>
    <definedName name="_____BVT950">[4]ANALIS!#REF!</definedName>
    <definedName name="_____BVT975" localSheetId="2">[4]ANALIS!#REF!</definedName>
    <definedName name="_____BVT975">[4]ANALIS!#REF!</definedName>
    <definedName name="_____DAT1">[4]ANALIS!$FJ$4631</definedName>
    <definedName name="_____dir2">[38]Mushala!$C$17</definedName>
    <definedName name="_____DIV1" localSheetId="4">#REF!</definedName>
    <definedName name="_____DIV10" localSheetId="4">#REF!</definedName>
    <definedName name="_____DIV10000">[39]MENU!$I$30</definedName>
    <definedName name="_____DIV12" localSheetId="4">'[66]Kuantitas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'[73]BAHAN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[44]sewa!#REF!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[27]Peralatan!#REF!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[44]sewa!#REF!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[27]Peralatan!#REF!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[44]sewa!#REF!</definedName>
    <definedName name="_____EEE28" localSheetId="4">[44]sewa!#REF!</definedName>
    <definedName name="_____EEE29" localSheetId="4">[44]sewa!#REF!</definedName>
    <definedName name="_____EEE30" localSheetId="4">[27]Peralatan!#REF!</definedName>
    <definedName name="_____EEE31" localSheetId="4">#REF!</definedName>
    <definedName name="_____EEE32" localSheetId="4">[27]Peralatan!#REF!</definedName>
    <definedName name="_____EEE33" localSheetId="4">[44]sewa!#REF!</definedName>
    <definedName name="_____eng3">[22]UPAH!#REF!</definedName>
    <definedName name="_____eng4">[22]UPAH!#REF!</definedName>
    <definedName name="_____EQU031">[53]ANL_ALAT!#REF!</definedName>
    <definedName name="_____EQU032">[53]ANL_ALAT!#REF!</definedName>
    <definedName name="_____EQU033">[53]ANL_ALAT!#REF!</definedName>
    <definedName name="_____EQU040">[53]ANL_ALAT!#REF!</definedName>
    <definedName name="_____EQU051">[53]ANL_ALAT!#REF!</definedName>
    <definedName name="_____EQU052">[53]ANL_ALAT!#REF!</definedName>
    <definedName name="_____EQU053">[53]ANL_ALAT!#REF!</definedName>
    <definedName name="_____EQU080">[53]ANL_ALAT!#REF!</definedName>
    <definedName name="_____EQU081">[53]ANL_ALAT!#REF!</definedName>
    <definedName name="_____EQU082">[53]ANL_ALAT!#REF!</definedName>
    <definedName name="_____EQU083">[53]ANL_ALAT!#REF!</definedName>
    <definedName name="_____EQU084">[53]ANL_ALAT!#REF!</definedName>
    <definedName name="_____EQU087">[53]ANL_ALAT!#REF!</definedName>
    <definedName name="_____EQU088">[53]ANL_ALAT!#REF!</definedName>
    <definedName name="_____EQU089">[53]ANL_ALAT!#REF!</definedName>
    <definedName name="_____EQU130">[53]ANL_ALAT!#REF!</definedName>
    <definedName name="_____EQU152">[53]ANL_ALAT!#REF!</definedName>
    <definedName name="_____EQU153">[53]ANL_ALAT!#REF!</definedName>
    <definedName name="_____EQU154">[53]ANL_ALAT!#REF!</definedName>
    <definedName name="_____EQU155">[53]ANL_ALAT!#REF!</definedName>
    <definedName name="_____EQU156">[53]ANL_ALAT!#REF!</definedName>
    <definedName name="_____EQU157">[53]ANL_ALAT!#REF!</definedName>
    <definedName name="_____EQU172">[53]ANL_ALAT!#REF!</definedName>
    <definedName name="_____EQU182">[53]ANL_ALAT!#REF!</definedName>
    <definedName name="_____EQU191">[53]ANL_ALAT!#REF!</definedName>
    <definedName name="_____EQU192">[53]ANL_ALAT!#REF!</definedName>
    <definedName name="_____EQU211">[53]ANL_ALAT!#REF!</definedName>
    <definedName name="_____EQU212">[53]ANL_ALAT!#REF!</definedName>
    <definedName name="_____EQU213">[53]ANL_ALAT!#REF!</definedName>
    <definedName name="_____EQU221">[53]ANL_ALAT!#REF!</definedName>
    <definedName name="_____EQU222">[53]ANL_ALAT!#REF!</definedName>
    <definedName name="_____EQU223">[53]ANL_ALAT!#REF!</definedName>
    <definedName name="_____EQU224">[53]ANL_ALAT!#REF!</definedName>
    <definedName name="_____EQU225">[53]ANL_ALAT!#REF!</definedName>
    <definedName name="_____EQU226">[53]ANL_ALAT!#REF!</definedName>
    <definedName name="_____EQU231">[53]ANL_ALAT!#REF!</definedName>
    <definedName name="_____EQU232">[53]ANL_ALAT!#REF!</definedName>
    <definedName name="_____EQU251">[53]ANL_ALAT!#REF!</definedName>
    <definedName name="_____EQU252">[53]ANL_ALAT!#REF!</definedName>
    <definedName name="_____EQU253">[53]ANL_ALAT!#REF!</definedName>
    <definedName name="_____EQU341">[53]ANL_ALAT!#REF!</definedName>
    <definedName name="_____EQU342">[53]ANL_ALAT!#REF!</definedName>
    <definedName name="_____EQU401">[53]ANL_ALAT!#REF!</definedName>
    <definedName name="_____gip1">[22]UPAH!#REF!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[38]Mushala!$C$18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'[67]Upah, Bahan, Alat'!#REF!</definedName>
    <definedName name="_____KB4" localSheetId="4">#REF!</definedName>
    <definedName name="_____KD013" localSheetId="4">[53]ANALISA!#REF!</definedName>
    <definedName name="_____KD018" localSheetId="4">[53]ANALISA!#REF!</definedName>
    <definedName name="_____KD026" localSheetId="4">[53]ANALISA!#REF!</definedName>
    <definedName name="_____KD028" localSheetId="4">[53]ANALISA!#REF!</definedName>
    <definedName name="_____KD043" localSheetId="4">[53]ANALISA!#REF!</definedName>
    <definedName name="_____KD064">[53]ANALISA!#REF!</definedName>
    <definedName name="_____KD065">[53]ANALISA!#REF!</definedName>
    <definedName name="_____KD067">[53]ANALISA!#REF!</definedName>
    <definedName name="_____KD068">[53]ANALISA!#REF!</definedName>
    <definedName name="_____KD102">[53]ANALISA!#REF!</definedName>
    <definedName name="_____KD103">[53]ANALISA!#REF!</definedName>
    <definedName name="_____KD104">[53]ANALISA!#REF!</definedName>
    <definedName name="_____KD108">[53]ANALISA!#REF!</definedName>
    <definedName name="_____KD129">[53]ANALISA!#REF!</definedName>
    <definedName name="_____KD136">[53]ANALISA!#REF!</definedName>
    <definedName name="_____KD137">[53]ANALISA!#REF!</definedName>
    <definedName name="_____KD138">[53]ANALISA!#REF!</definedName>
    <definedName name="_____kon2" localSheetId="4">'[68]R-MP2-98'!#REF!</definedName>
    <definedName name="_____kon3" localSheetId="4">'[68]R-MP2-98'!#REF!</definedName>
    <definedName name="_____kon4" localSheetId="4">'[68]R-MP2-98'!#REF!</definedName>
    <definedName name="_____kon5" localSheetId="4">'[69]R-MP'!#REF!</definedName>
    <definedName name="_____kt1">[15]UPAH!#REF!</definedName>
    <definedName name="_____kt2">[15]UPAH!#REF!</definedName>
    <definedName name="_____kt3">[15]UPAH!#REF!</definedName>
    <definedName name="_____LAB112">[53]UPAH!#REF!</definedName>
    <definedName name="_____LAB113">[53]UPAH!#REF!</definedName>
    <definedName name="_____LAB114">[53]UPAH!#REF!</definedName>
    <definedName name="_____LAB115">[53]UPAH!#REF!</definedName>
    <definedName name="_____LAB116">[53]UPAH!#REF!</definedName>
    <definedName name="_____LAB117">[53]UPAH!#REF!</definedName>
    <definedName name="_____LAB118">[53]UPAH!#REF!</definedName>
    <definedName name="_____LAB119">[53]UPAH!#REF!</definedName>
    <definedName name="_____LAB120">[53]UPAH!#REF!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'[21]ANALISA (2)'!$Q$1336</definedName>
    <definedName name="_____MAT048">'[55]Harga Pipa'!#REF!</definedName>
    <definedName name="_____MAT049">'[55]Harga Pipa'!#REF!</definedName>
    <definedName name="_____MAT100">'[55]Harga Pipa'!#REF!</definedName>
    <definedName name="_____MAT105">'[55]Harga Pipa'!#REF!</definedName>
    <definedName name="_____MAT106">'[55]Harga Pipa'!#REF!</definedName>
    <definedName name="_____MAT111">'[55]Harga Pipa'!#REF!</definedName>
    <definedName name="_____MAT112">'[55]Harga Pipa'!#REF!</definedName>
    <definedName name="_____MAT116">'[55]Harga Pipa'!#REF!</definedName>
    <definedName name="_____MAT122">'[55]Harga Pipa'!#REF!</definedName>
    <definedName name="_____MAT123">'[55]Harga Pipa'!#REF!</definedName>
    <definedName name="_____MAT124">'[55]Harga Pipa'!#REF!</definedName>
    <definedName name="_____MAT125">'[55]Harga Pipa'!#REF!</definedName>
    <definedName name="_____MAT126">'[55]Harga Pipa'!#REF!</definedName>
    <definedName name="_____MAT177">'[55]Harga Pipa'!#REF!</definedName>
    <definedName name="_____MAT187">'[55]Harga Pipa'!#REF!</definedName>
    <definedName name="_____MAT190">'[55]Harga Pipa'!#REF!</definedName>
    <definedName name="_____MAT191">'[55]Harga Pipa'!#REF!</definedName>
    <definedName name="_____MAT193">'[55]Harga Pipa'!#REF!</definedName>
    <definedName name="_____MAT195">'[55]Harga Pipa'!#REF!</definedName>
    <definedName name="_____MAT204">'[55]Harga Pipa'!#REF!</definedName>
    <definedName name="_____MAT205">'[55]Harga Pipa'!#REF!</definedName>
    <definedName name="_____MAT206">'[55]Harga Pipa'!#REF!</definedName>
    <definedName name="_____MAT207">'[55]Harga Pipa'!#REF!</definedName>
    <definedName name="_____MAT208">'[55]Harga Pipa'!#REF!</definedName>
    <definedName name="_____MAT209">'[55]Harga Pipa'!#REF!</definedName>
    <definedName name="_____MAT210">'[55]Harga Pipa'!#REF!</definedName>
    <definedName name="_____MAT211">'[55]Harga Pipa'!#REF!</definedName>
    <definedName name="_____MAT212">'[55]Harga Pipa'!#REF!</definedName>
    <definedName name="_____MAT214">'[55]Harga Pipa'!#REF!</definedName>
    <definedName name="_____MAT215">'[55]Harga Pipa'!#REF!</definedName>
    <definedName name="_____MAT219">'[55]Harga Pipa'!#REF!</definedName>
    <definedName name="_____MAT231">'[55]Harga Pipa'!#REF!</definedName>
    <definedName name="_____MAT232">'[55]Harga Pipa'!#REF!</definedName>
    <definedName name="_____MAT238">'[55]Harga Pipa'!#REF!</definedName>
    <definedName name="_____MAT239">'[55]Harga Pipa'!#REF!</definedName>
    <definedName name="_____MAT246">'[55]Harga Pipa'!#REF!</definedName>
    <definedName name="_____MAT247">'[55]Harga Pipa'!#REF!</definedName>
    <definedName name="_____MAT248">'[55]Harga Pipa'!#REF!</definedName>
    <definedName name="_____MAT257">'[55]Harga Pipa'!#REF!</definedName>
    <definedName name="_____MAT262">'[55]Harga Pipa'!#REF!</definedName>
    <definedName name="_____MAT263">'[55]Harga Pipa'!#REF!</definedName>
    <definedName name="_____MAT265">'[55]Harga Pipa'!#REF!</definedName>
    <definedName name="_____MAT267">'[55]Harga Pipa'!#REF!</definedName>
    <definedName name="_____MAT269">'[55]Harga Pipa'!#REF!</definedName>
    <definedName name="_____MAT272">'[55]Harga Pipa'!#REF!</definedName>
    <definedName name="_____MAT286">'[55]Harga Pipa'!#REF!</definedName>
    <definedName name="_____MAT287">'[55]Harga Pipa'!#REF!</definedName>
    <definedName name="_____MAT288">'[55]Harga Pipa'!#REF!</definedName>
    <definedName name="_____MAT294">'[55]Harga Pipa'!#REF!</definedName>
    <definedName name="_____MAT295">'[55]Harga Pipa'!#REF!</definedName>
    <definedName name="_____MAT296">'[55]Harga Pipa'!#REF!</definedName>
    <definedName name="_____MAT297">'[55]Harga Pipa'!#REF!</definedName>
    <definedName name="_____MAT298">'[55]Harga Pipa'!#REF!</definedName>
    <definedName name="_____MAT299">'[55]Harga Pipa'!#REF!</definedName>
    <definedName name="_____MAT300">'[55]Harga Pipa'!#REF!</definedName>
    <definedName name="_____MAT301">'[55]Harga Pipa'!#REF!</definedName>
    <definedName name="_____MAT302">'[55]Harga Pipa'!#REF!</definedName>
    <definedName name="_____MAT303">'[55]Harga Pipa'!#REF!</definedName>
    <definedName name="_____MAT304">'[55]Harga Pipa'!#REF!</definedName>
    <definedName name="_____MAT306">'[55]Harga Pipa'!#REF!</definedName>
    <definedName name="_____MAT308">'[55]Harga Pipa'!#REF!</definedName>
    <definedName name="_____MAT309">'[55]Harga Pipa'!#REF!</definedName>
    <definedName name="_____MAT313">'[55]Harga Pipa'!#REF!</definedName>
    <definedName name="_____MAT314">'[55]Harga Pipa'!#REF!</definedName>
    <definedName name="_____MAT315">'[55]Harga Pipa'!#REF!</definedName>
    <definedName name="_____MAT316">'[55]Harga Pipa'!#REF!</definedName>
    <definedName name="_____MAT317">'[55]Harga Pipa'!#REF!</definedName>
    <definedName name="_____MAT318">'[55]Harga Pipa'!#REF!</definedName>
    <definedName name="_____MAT319">'[55]Harga Pipa'!#REF!</definedName>
    <definedName name="_____MAT320">'[55]Harga Pipa'!#REF!</definedName>
    <definedName name="_____MAT321">'[55]Harga Pipa'!#REF!</definedName>
    <definedName name="_____MAT322">'[55]Harga Pipa'!#REF!</definedName>
    <definedName name="_____MC1">'[70]RUMUS PENERIMAAN KAS'!$C$58</definedName>
    <definedName name="_____MC10">'[70]RUMUS PENERIMAAN KAS'!$DY$58</definedName>
    <definedName name="_____MC2">'[70]RUMUS PENERIMAAN KAS'!$Q$58</definedName>
    <definedName name="_____MC3">'[70]RUMUS PENERIMAAN KAS'!$AE$58</definedName>
    <definedName name="_____MC4">'[70]RUMUS PENERIMAAN KAS'!$AS$58</definedName>
    <definedName name="_____MC5">'[70]RUMUS PENERIMAAN KAS'!$BG$58</definedName>
    <definedName name="_____MC6">'[70]RUMUS PENERIMAAN KAS'!$BU$58</definedName>
    <definedName name="_____MC7">'[70]RUMUS PENERIMAAN KAS'!$CI$58</definedName>
    <definedName name="_____MC8">'[70]RUMUS PENERIMAAN KAS'!$CW$58</definedName>
    <definedName name="_____MC9">'[70]RUMUS PENERIMAAN KAS'!$DK$58</definedName>
    <definedName name="_____MDE02" localSheetId="4">[27]Peralatan!#REF!</definedName>
    <definedName name="_____MDE03" localSheetId="4">[27]Peralatan!#REF!</definedName>
    <definedName name="_____MDE04" localSheetId="4">[27]Peralatan!#REF!</definedName>
    <definedName name="_____MDE06" localSheetId="4">[27]Peralatan!#REF!</definedName>
    <definedName name="_____MDE07" localSheetId="4">[27]Peralatan!#REF!</definedName>
    <definedName name="_____MDE08" localSheetId="4">[27]Peralatan!#REF!</definedName>
    <definedName name="_____MDE10" localSheetId="4">[27]Peralatan!#REF!</definedName>
    <definedName name="_____MDE11" localSheetId="4">[27]Peralatan!#REF!</definedName>
    <definedName name="_____MDE13" localSheetId="4">[27]Peralatan!#REF!</definedName>
    <definedName name="_____MDE15" localSheetId="4">[27]Peralatan!#REF!</definedName>
    <definedName name="_____MDE17" localSheetId="4">[27]Peralatan!#REF!</definedName>
    <definedName name="_____MDE19" localSheetId="4">[27]Peralatan!#REF!</definedName>
    <definedName name="_____MDE21" localSheetId="4">[27]Peralatan!#REF!</definedName>
    <definedName name="_____MDE23" localSheetId="4">[27]Peralatan!#REF!</definedName>
    <definedName name="_____MDE25" localSheetId="4">[27]Peralatan!#REF!</definedName>
    <definedName name="_____MDE27" localSheetId="4">[27]Peralatan!#REF!</definedName>
    <definedName name="_____MDE29" localSheetId="4">[27]Peralatan!#REF!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'[75]ANALISA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[44]UPAH!#REF!</definedName>
    <definedName name="_____MMM02" localSheetId="4">[44]UPAH!#REF!</definedName>
    <definedName name="_____MMM03" localSheetId="4">[44]UPAH!#REF!</definedName>
    <definedName name="_____MMM04" localSheetId="4">[44]UPAH!#REF!</definedName>
    <definedName name="_____MMM05">[44]UPAH!#REF!</definedName>
    <definedName name="_____MMM06">[44]UPAH!#REF!</definedName>
    <definedName name="_____MMM07">[44]UPAH!#REF!</definedName>
    <definedName name="_____MMM08">[44]UPAH!#REF!</definedName>
    <definedName name="_____MMM09">[44]UPAH!#REF!</definedName>
    <definedName name="_____MMM10">[44]UPAH!#REF!</definedName>
    <definedName name="_____MMM11">[44]UPAH!#REF!</definedName>
    <definedName name="_____MMM12">[44]UPAH!#REF!</definedName>
    <definedName name="_____MMM13">[44]UPAH!#REF!</definedName>
    <definedName name="_____MMM14">[44]UPAH!#REF!</definedName>
    <definedName name="_____MMM15">[44]UPAH!#REF!</definedName>
    <definedName name="_____MMM16">[44]UPAH!#REF!</definedName>
    <definedName name="_____MMM17">[44]UPAH!#REF!</definedName>
    <definedName name="_____MMM18">[44]UPAH!#REF!</definedName>
    <definedName name="_____MMM19">[44]UPAH!#REF!</definedName>
    <definedName name="_____MMM20">[44]UPAH!#REF!</definedName>
    <definedName name="_____MMM21">[44]UPAH!#REF!</definedName>
    <definedName name="_____MMM22">[44]UPAH!#REF!</definedName>
    <definedName name="_____MMM23">[44]UPAH!#REF!</definedName>
    <definedName name="_____MMM24">[44]UPAH!#REF!</definedName>
    <definedName name="_____MMM25">[44]UPAH!#REF!</definedName>
    <definedName name="_____MMM26">[44]UPAH!#REF!</definedName>
    <definedName name="_____MMM27">[44]UPAH!#REF!</definedName>
    <definedName name="_____MMM28">[44]UPAH!#REF!</definedName>
    <definedName name="_____MMM29">[44]UPAH!#REF!</definedName>
    <definedName name="_____MMM30">[44]UPAH!#REF!</definedName>
    <definedName name="_____MMM31">[44]UPAH!#REF!</definedName>
    <definedName name="_____MMM32">[44]UPAH!#REF!</definedName>
    <definedName name="_____MMM33">[44]UPAH!#REF!</definedName>
    <definedName name="_____MMM34">[44]UPAH!#REF!</definedName>
    <definedName name="_____MMM35">[44]UPAH!#REF!</definedName>
    <definedName name="_____MMM36">[44]UPAH!#REF!</definedName>
    <definedName name="_____MMM37">[44]UPAH!#REF!</definedName>
    <definedName name="_____MMM38">[44]UPAH!#REF!</definedName>
    <definedName name="_____MMM39">[44]UPAH!#REF!</definedName>
    <definedName name="_____MMM40">[44]UPAH!#REF!</definedName>
    <definedName name="_____MMM41">[44]UPAH!#REF!</definedName>
    <definedName name="_____MMM411">[44]UPAH!#REF!</definedName>
    <definedName name="_____MMM42">'[48]Basic Price'!#REF!</definedName>
    <definedName name="_____MMM43">[44]UPAH!#REF!</definedName>
    <definedName name="_____MMM44">[44]UPAH!#REF!</definedName>
    <definedName name="_____MMM45">[44]UPAH!#REF!</definedName>
    <definedName name="_____MMM46">[44]UPAH!#REF!</definedName>
    <definedName name="_____MMM47">[44]UPAH!#REF!</definedName>
    <definedName name="_____MMM48">[44]UPAH!#REF!</definedName>
    <definedName name="_____MMM49">'[48]Basic Price'!#REF!</definedName>
    <definedName name="_____MMM50">[44]UPAH!#REF!</definedName>
    <definedName name="_____MMM51">[44]UPAH!#REF!</definedName>
    <definedName name="_____MMM52">'[48]Basic Price'!#REF!</definedName>
    <definedName name="_____MMM53">'[48]Basic Price'!#REF!</definedName>
    <definedName name="_____MMM54">'[48]Basic Price'!#REF!</definedName>
    <definedName name="_____nyy10">[22]UPAH!#REF!</definedName>
    <definedName name="_____nyy25">[22]UPAH!#REF!</definedName>
    <definedName name="_____PA1">'[21]ANALISA (2)'!$Q$1258</definedName>
    <definedName name="_____PA18">'[21]ANALISA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[22]UPAH!#REF!</definedName>
    <definedName name="_____pvc112" localSheetId="4">#REF!</definedName>
    <definedName name="_____pvc2" localSheetId="4">[22]UPAH!#REF!</definedName>
    <definedName name="_____pvc3" localSheetId="4">[22]UPAH!#REF!</definedName>
    <definedName name="_____pvc4" localSheetId="4">[22]UPAH!#REF!</definedName>
    <definedName name="_____Rp1">[36]BAHP!$M$29</definedName>
    <definedName name="_____Rp2">[71]BAHP!$M$31</definedName>
    <definedName name="_____Rp3">[71]BAHP!$M$33</definedName>
    <definedName name="_____sak1">[22]UPAH!#REF!</definedName>
    <definedName name="_____sak2">[22]UPAH!#REF!</definedName>
    <definedName name="_____sak3">[22]UPAH!#REF!</definedName>
    <definedName name="_____SE1">[76]MENU!$H$50</definedName>
    <definedName name="_____sl14" localSheetId="4">'[58]DAFTAR HARGA &amp; UPAH OK'!$H$86</definedName>
    <definedName name="_____sl14">'[58]DAFTAR HARGA &amp; UPAH OK'!$H$86</definedName>
    <definedName name="_____sl20" localSheetId="4">'[58]DAFTAR HARGA &amp; UPAH OK'!$H$87</definedName>
    <definedName name="_____sl20">'[58]DAFTAR HARGA &amp; UPAH OK'!$H$87</definedName>
    <definedName name="_____spl7">[22]ANALISA!#REF!</definedName>
    <definedName name="_____tee34" localSheetId="4">'[72]RAB (OK)'!#REF!</definedName>
    <definedName name="_____tgl2">[38]Mushala!$C$15</definedName>
    <definedName name="_____tl20" localSheetId="4">'[58]DAFTAR HARGA &amp; UPAH OK'!$H$88</definedName>
    <definedName name="_____tl20">'[58]DAFTAR HARGA &amp; UPAH OK'!$H$88</definedName>
    <definedName name="_____tl40" localSheetId="4">'[58]DAFTAR HARGA &amp; UPAH OK'!$H$89</definedName>
    <definedName name="_____tl40">'[58]DAFTAR HARGA &amp; UPAH OK'!$H$89</definedName>
    <definedName name="_____TOT010">'[53]RAB KERJA'!#REF!</definedName>
    <definedName name="_____TOT011">'[53]RAB KERJA'!#REF!</definedName>
    <definedName name="_____TUL175" localSheetId="2">[4]ANALIS!#REF!</definedName>
    <definedName name="_____TUL175">[4]ANALIS!#REF!</definedName>
    <definedName name="_____WAS100" localSheetId="2">[4]ANALIS!#REF!</definedName>
    <definedName name="_____WAS100">[4]ANALIS!#REF!</definedName>
    <definedName name="_____WAS25" localSheetId="2">[4]ANALIS!#REF!</definedName>
    <definedName name="_____WAS25">[4]ANALIS!#REF!</definedName>
    <definedName name="_____WAS40" localSheetId="2">[4]ANALIS!#REF!</definedName>
    <definedName name="_____WAS40">[4]ANALIS!#REF!</definedName>
    <definedName name="_____WAS50" localSheetId="2">[4]ANALIS!#REF!</definedName>
    <definedName name="_____WAS50">[4]ANALIS!#REF!</definedName>
    <definedName name="_____WAS75" localSheetId="2">[4]ANALIS!#REF!</definedName>
    <definedName name="_____WAS75">[4]ANALIS!#REF!</definedName>
    <definedName name="_____XA01">[74]BOW!#REF!</definedName>
    <definedName name="_____XA18">[74]BOW!#REF!</definedName>
    <definedName name="_____XAG32">[74]BOW!#REF!</definedName>
    <definedName name="_____XAG51">[74]BOW!#REF!</definedName>
    <definedName name="_____xk22">[74]Analisa!#REF!</definedName>
    <definedName name="____adt34">[59]alat!$J$16</definedName>
    <definedName name="____adt810">[59]alat!$J$17</definedName>
    <definedName name="____agt3">[19]uRAIAN!#REF!</definedName>
    <definedName name="____agt4">[19]uRAIAN!#REF!</definedName>
    <definedName name="____agt5">[19]uRAIAN!#REF!</definedName>
    <definedName name="____ANG41" localSheetId="4">#REF!</definedName>
    <definedName name="____ANG53" localSheetId="4">#REF!</definedName>
    <definedName name="____ANI2" localSheetId="4">#REF!</definedName>
    <definedName name="____ank275">[60]DivVII!$G$50</definedName>
    <definedName name="____BVT4250" localSheetId="2">[4]ANALIS!#REF!</definedName>
    <definedName name="____BVT4250">[4]ANALIS!#REF!</definedName>
    <definedName name="____BVT4300" localSheetId="2">[4]ANALIS!#REF!</definedName>
    <definedName name="____BVT4300">[4]ANALIS!#REF!</definedName>
    <definedName name="____BVT450" localSheetId="2">[4]ANALIS!#REF!</definedName>
    <definedName name="____BVT450">[4]ANALIS!#REF!</definedName>
    <definedName name="____BVT475" localSheetId="2">[4]ANALIS!#REF!</definedName>
    <definedName name="____BVT475">[4]ANALIS!#REF!</definedName>
    <definedName name="____BVT640" localSheetId="2">[4]ANALIS!#REF!</definedName>
    <definedName name="____BVT640">[4]ANALIS!#REF!</definedName>
    <definedName name="____BVT9100" localSheetId="2">[4]ANALIS!#REF!</definedName>
    <definedName name="____BVT9100">[4]ANALIS!#REF!</definedName>
    <definedName name="____BVT9150" localSheetId="2">[4]ANALIS!#REF!</definedName>
    <definedName name="____BVT9150">[4]ANALIS!#REF!</definedName>
    <definedName name="____BVT9200" localSheetId="2">[4]ANALIS!#REF!</definedName>
    <definedName name="____BVT9200">[4]ANALIS!#REF!</definedName>
    <definedName name="____BVT9250" localSheetId="2">[4]ANALIS!#REF!</definedName>
    <definedName name="____BVT9250">[4]ANALIS!#REF!</definedName>
    <definedName name="____BVT9300" localSheetId="2">[4]ANALIS!#REF!</definedName>
    <definedName name="____BVT9300">[4]ANALIS!#REF!</definedName>
    <definedName name="____BVT950" localSheetId="2">[4]ANALIS!#REF!</definedName>
    <definedName name="____BVT950">[4]ANALIS!#REF!</definedName>
    <definedName name="____BVT975" localSheetId="2">[4]ANALIS!#REF!</definedName>
    <definedName name="____BVT975">[4]ANALIS!#REF!</definedName>
    <definedName name="____DAT1">[4]ANALIS!$FJ$4631</definedName>
    <definedName name="____dir2">[77]Mushala!$C$17</definedName>
    <definedName name="____DIV1" localSheetId="4">#REF!</definedName>
    <definedName name="____DIV10" localSheetId="4">#REF!</definedName>
    <definedName name="____DIV10000">[78]MENU!$I$30</definedName>
    <definedName name="____DIV11" localSheetId="4">#REF!</definedName>
    <definedName name="____DIV12" localSheetId="4">'[34]Kuantitas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'[73]BAHAN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[44]sewa!#REF!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[27]Peralatan!#REF!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[44]sewa!#REF!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[27]Peralatan!#REF!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[44]sewa!#REF!</definedName>
    <definedName name="____EEE28" localSheetId="4">[44]sewa!#REF!</definedName>
    <definedName name="____EEE29" localSheetId="4">[44]sewa!#REF!</definedName>
    <definedName name="____EEE30" localSheetId="4">[27]Peralatan!#REF!</definedName>
    <definedName name="____EEE31" localSheetId="4">#REF!</definedName>
    <definedName name="____EEE32" localSheetId="4">[27]Peralatan!#REF!</definedName>
    <definedName name="____EEE33" localSheetId="4">[44]sewa!#REF!</definedName>
    <definedName name="____ENG3" localSheetId="4">#REF!</definedName>
    <definedName name="____ENG4" localSheetId="4">#REF!</definedName>
    <definedName name="____EQU031" localSheetId="4">[53]ANL_ALAT!#REF!</definedName>
    <definedName name="____EQU032" localSheetId="4">[53]ANL_ALAT!#REF!</definedName>
    <definedName name="____EQU033" localSheetId="4">[53]ANL_ALAT!#REF!</definedName>
    <definedName name="____EQU040" localSheetId="4">[53]ANL_ALAT!#REF!</definedName>
    <definedName name="____EQU051">[53]ANL_ALAT!#REF!</definedName>
    <definedName name="____EQU052">[53]ANL_ALAT!#REF!</definedName>
    <definedName name="____EQU053">[53]ANL_ALAT!#REF!</definedName>
    <definedName name="____EQU080">[53]ANL_ALAT!#REF!</definedName>
    <definedName name="____EQU081">[53]ANL_ALAT!#REF!</definedName>
    <definedName name="____EQU082">[53]ANL_ALAT!#REF!</definedName>
    <definedName name="____EQU083">[53]ANL_ALAT!#REF!</definedName>
    <definedName name="____EQU084">[53]ANL_ALAT!#REF!</definedName>
    <definedName name="____EQU087">[53]ANL_ALAT!#REF!</definedName>
    <definedName name="____EQU088">[53]ANL_ALAT!#REF!</definedName>
    <definedName name="____EQU089">[53]ANL_ALAT!#REF!</definedName>
    <definedName name="____EQU130">[53]ANL_ALAT!#REF!</definedName>
    <definedName name="____EQU152">[53]ANL_ALAT!#REF!</definedName>
    <definedName name="____EQU153">[53]ANL_ALAT!#REF!</definedName>
    <definedName name="____EQU154">[53]ANL_ALAT!#REF!</definedName>
    <definedName name="____EQU155">[53]ANL_ALAT!#REF!</definedName>
    <definedName name="____EQU156">[53]ANL_ALAT!#REF!</definedName>
    <definedName name="____EQU157">[53]ANL_ALAT!#REF!</definedName>
    <definedName name="____EQU172">[53]ANL_ALAT!#REF!</definedName>
    <definedName name="____EQU182">[53]ANL_ALAT!#REF!</definedName>
    <definedName name="____EQU191">[53]ANL_ALAT!#REF!</definedName>
    <definedName name="____EQU192">[53]ANL_ALAT!#REF!</definedName>
    <definedName name="____EQU211">[53]ANL_ALAT!#REF!</definedName>
    <definedName name="____EQU212">[53]ANL_ALAT!#REF!</definedName>
    <definedName name="____EQU213">[53]ANL_ALAT!#REF!</definedName>
    <definedName name="____EQU221">[53]ANL_ALAT!#REF!</definedName>
    <definedName name="____EQU222">[53]ANL_ALAT!#REF!</definedName>
    <definedName name="____EQU223">[53]ANL_ALAT!#REF!</definedName>
    <definedName name="____EQU224">[53]ANL_ALAT!#REF!</definedName>
    <definedName name="____EQU225">[53]ANL_ALAT!#REF!</definedName>
    <definedName name="____EQU226">[53]ANL_ALAT!#REF!</definedName>
    <definedName name="____EQU231">[53]ANL_ALAT!#REF!</definedName>
    <definedName name="____EQU232">[53]ANL_ALAT!#REF!</definedName>
    <definedName name="____EQU251">[53]ANL_ALAT!#REF!</definedName>
    <definedName name="____EQU252">[53]ANL_ALAT!#REF!</definedName>
    <definedName name="____EQU253">[53]ANL_ALAT!#REF!</definedName>
    <definedName name="____EQU341">[53]ANL_ALAT!#REF!</definedName>
    <definedName name="____EQU342">[53]ANL_ALAT!#REF!</definedName>
    <definedName name="____EQU401">[53]ANL_ALAT!#REF!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[77]Mushala!$C$18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'[35]Upah, Bahan, Alat'!#REF!</definedName>
    <definedName name="____KB4" localSheetId="4">#REF!</definedName>
    <definedName name="____KD013" localSheetId="4">[53]ANALISA!#REF!</definedName>
    <definedName name="____KD018" localSheetId="4">[53]ANALISA!#REF!</definedName>
    <definedName name="____KD026" localSheetId="4">[53]ANALISA!#REF!</definedName>
    <definedName name="____KD028" localSheetId="4">[53]ANALISA!#REF!</definedName>
    <definedName name="____KD043" localSheetId="4">[53]ANALISA!#REF!</definedName>
    <definedName name="____KD064">[53]ANALISA!#REF!</definedName>
    <definedName name="____KD065">[53]ANALISA!#REF!</definedName>
    <definedName name="____KD067">[53]ANALISA!#REF!</definedName>
    <definedName name="____KD068">[53]ANALISA!#REF!</definedName>
    <definedName name="____KD102">[53]ANALISA!#REF!</definedName>
    <definedName name="____KD103">[53]ANALISA!#REF!</definedName>
    <definedName name="____KD104">[53]ANALISA!#REF!</definedName>
    <definedName name="____KD108">[53]ANALISA!#REF!</definedName>
    <definedName name="____KD129">[53]ANALISA!#REF!</definedName>
    <definedName name="____KD136">[53]ANALISA!#REF!</definedName>
    <definedName name="____KD137">[53]ANALISA!#REF!</definedName>
    <definedName name="____KD138">[53]ANALISA!#REF!</definedName>
    <definedName name="____kon2">'[23]R-MP2-98'!#REF!</definedName>
    <definedName name="____kon3">'[23]R-MP2-98'!#REF!</definedName>
    <definedName name="____kon4">'[23]R-MP2-98'!#REF!</definedName>
    <definedName name="____kon5">'[18]R-MP'!#REF!</definedName>
    <definedName name="____kt1">[15]UPAH!#REF!</definedName>
    <definedName name="____kt2">[15]UPAH!#REF!</definedName>
    <definedName name="____kt3">[15]UPAH!#REF!</definedName>
    <definedName name="____LAB112">[53]UPAH!#REF!</definedName>
    <definedName name="____LAB113">[53]UPAH!#REF!</definedName>
    <definedName name="____LAB114">[53]UPAH!#REF!</definedName>
    <definedName name="____LAB115">[53]UPAH!#REF!</definedName>
    <definedName name="____LAB116">[53]UPAH!#REF!</definedName>
    <definedName name="____LAB117">[53]UPAH!#REF!</definedName>
    <definedName name="____LAB118">[53]UPAH!#REF!</definedName>
    <definedName name="____LAB119">[53]UPAH!#REF!</definedName>
    <definedName name="____LAB120">[53]UPAH!#REF!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'[9]UPAH BAHAN'!#REF!</definedName>
    <definedName name="____MA18">'[11]ANALISA (2)'!$Q$1336</definedName>
    <definedName name="____MAT048">'[55]Harga Pipa'!#REF!</definedName>
    <definedName name="____MAT049">'[55]Harga Pipa'!#REF!</definedName>
    <definedName name="____MAT100">'[55]Harga Pipa'!#REF!</definedName>
    <definedName name="____MAT105">'[55]Harga Pipa'!#REF!</definedName>
    <definedName name="____MAT106">'[55]Harga Pipa'!#REF!</definedName>
    <definedName name="____MAT111">'[55]Harga Pipa'!#REF!</definedName>
    <definedName name="____MAT112">'[55]Harga Pipa'!#REF!</definedName>
    <definedName name="____MAT116">'[55]Harga Pipa'!#REF!</definedName>
    <definedName name="____MAT122">'[55]Harga Pipa'!#REF!</definedName>
    <definedName name="____MAT123">'[55]Harga Pipa'!#REF!</definedName>
    <definedName name="____MAT124">'[55]Harga Pipa'!#REF!</definedName>
    <definedName name="____MAT125">'[55]Harga Pipa'!#REF!</definedName>
    <definedName name="____MAT126">'[55]Harga Pipa'!#REF!</definedName>
    <definedName name="____MAT177">'[55]Harga Pipa'!#REF!</definedName>
    <definedName name="____MAT187">'[55]Harga Pipa'!#REF!</definedName>
    <definedName name="____MAT190">'[55]Harga Pipa'!#REF!</definedName>
    <definedName name="____MAT191">'[55]Harga Pipa'!#REF!</definedName>
    <definedName name="____MAT193">'[55]Harga Pipa'!#REF!</definedName>
    <definedName name="____MAT195">'[55]Harga Pipa'!#REF!</definedName>
    <definedName name="____MAT204">'[55]Harga Pipa'!#REF!</definedName>
    <definedName name="____MAT205">'[55]Harga Pipa'!#REF!</definedName>
    <definedName name="____MAT206">'[55]Harga Pipa'!#REF!</definedName>
    <definedName name="____MAT207">'[55]Harga Pipa'!#REF!</definedName>
    <definedName name="____MAT208">'[55]Harga Pipa'!#REF!</definedName>
    <definedName name="____MAT209">'[55]Harga Pipa'!#REF!</definedName>
    <definedName name="____MAT210">'[55]Harga Pipa'!#REF!</definedName>
    <definedName name="____MAT211">'[55]Harga Pipa'!#REF!</definedName>
    <definedName name="____MAT212">'[55]Harga Pipa'!#REF!</definedName>
    <definedName name="____MAT214">'[55]Harga Pipa'!#REF!</definedName>
    <definedName name="____MAT215">'[55]Harga Pipa'!#REF!</definedName>
    <definedName name="____MAT219">'[55]Harga Pipa'!#REF!</definedName>
    <definedName name="____MAT231">'[55]Harga Pipa'!#REF!</definedName>
    <definedName name="____MAT232">'[55]Harga Pipa'!#REF!</definedName>
    <definedName name="____MAT238">'[55]Harga Pipa'!#REF!</definedName>
    <definedName name="____MAT239">'[55]Harga Pipa'!#REF!</definedName>
    <definedName name="____MAT246">'[55]Harga Pipa'!#REF!</definedName>
    <definedName name="____MAT247">'[55]Harga Pipa'!#REF!</definedName>
    <definedName name="____MAT248">'[55]Harga Pipa'!#REF!</definedName>
    <definedName name="____MAT257">'[55]Harga Pipa'!#REF!</definedName>
    <definedName name="____MAT262">'[55]Harga Pipa'!#REF!</definedName>
    <definedName name="____MAT263">'[55]Harga Pipa'!#REF!</definedName>
    <definedName name="____MAT265">'[55]Harga Pipa'!#REF!</definedName>
    <definedName name="____MAT267">'[55]Harga Pipa'!#REF!</definedName>
    <definedName name="____MAT269">'[55]Harga Pipa'!#REF!</definedName>
    <definedName name="____MAT272">'[55]Harga Pipa'!#REF!</definedName>
    <definedName name="____MAT286">'[55]Harga Pipa'!#REF!</definedName>
    <definedName name="____MAT287">'[55]Harga Pipa'!#REF!</definedName>
    <definedName name="____MAT288">'[55]Harga Pipa'!#REF!</definedName>
    <definedName name="____MAT294">'[55]Harga Pipa'!#REF!</definedName>
    <definedName name="____MAT295">'[55]Harga Pipa'!#REF!</definedName>
    <definedName name="____MAT296">'[55]Harga Pipa'!#REF!</definedName>
    <definedName name="____MAT297">'[55]Harga Pipa'!#REF!</definedName>
    <definedName name="____MAT298">'[55]Harga Pipa'!#REF!</definedName>
    <definedName name="____MAT299">'[55]Harga Pipa'!#REF!</definedName>
    <definedName name="____MAT300">'[55]Harga Pipa'!#REF!</definedName>
    <definedName name="____MAT301">'[55]Harga Pipa'!#REF!</definedName>
    <definedName name="____MAT302">'[55]Harga Pipa'!#REF!</definedName>
    <definedName name="____MAT303">'[55]Harga Pipa'!#REF!</definedName>
    <definedName name="____MAT304">'[55]Harga Pipa'!#REF!</definedName>
    <definedName name="____MAT306">'[55]Harga Pipa'!#REF!</definedName>
    <definedName name="____MAT308">'[55]Harga Pipa'!#REF!</definedName>
    <definedName name="____MAT309">'[55]Harga Pipa'!#REF!</definedName>
    <definedName name="____MAT313">'[55]Harga Pipa'!#REF!</definedName>
    <definedName name="____MAT314">'[55]Harga Pipa'!#REF!</definedName>
    <definedName name="____MAT315">'[55]Harga Pipa'!#REF!</definedName>
    <definedName name="____MAT316">'[55]Harga Pipa'!#REF!</definedName>
    <definedName name="____MAT317">'[55]Harga Pipa'!#REF!</definedName>
    <definedName name="____MAT318">'[55]Harga Pipa'!#REF!</definedName>
    <definedName name="____MAT319">'[55]Harga Pipa'!#REF!</definedName>
    <definedName name="____MAT320">'[55]Harga Pipa'!#REF!</definedName>
    <definedName name="____MAT321">'[55]Harga Pipa'!#REF!</definedName>
    <definedName name="____MAT322">'[55]Harga Pipa'!#REF!</definedName>
    <definedName name="____MC1">'[70]RUMUS PENERIMAAN KAS'!$C$58</definedName>
    <definedName name="____MC10">'[70]RUMUS PENERIMAAN KAS'!$DY$58</definedName>
    <definedName name="____MC2">'[70]RUMUS PENERIMAAN KAS'!$Q$58</definedName>
    <definedName name="____MC3">'[70]RUMUS PENERIMAAN KAS'!$AE$58</definedName>
    <definedName name="____MC4">'[70]RUMUS PENERIMAAN KAS'!$AS$58</definedName>
    <definedName name="____MC5">'[70]RUMUS PENERIMAAN KAS'!$BG$58</definedName>
    <definedName name="____MC6">'[70]RUMUS PENERIMAAN KAS'!$BU$58</definedName>
    <definedName name="____MC7">'[70]RUMUS PENERIMAAN KAS'!$CI$58</definedName>
    <definedName name="____MC8">'[70]RUMUS PENERIMAAN KAS'!$CW$58</definedName>
    <definedName name="____MC9">'[70]RUMUS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'[75]ANALISA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[44]UPAH!#REF!</definedName>
    <definedName name="____MMM02" localSheetId="4">[44]UPAH!#REF!</definedName>
    <definedName name="____MMM03">'[9]UPAH BAHAN'!$F$43</definedName>
    <definedName name="____MMM04">'[9]UPAH BAHAN'!$F$44</definedName>
    <definedName name="____MMM05">[44]UPAH!#REF!</definedName>
    <definedName name="____MMM06">'[9]UPAH BAHAN'!#REF!</definedName>
    <definedName name="____MMM07">[44]UPAH!#REF!</definedName>
    <definedName name="____MMM08">[44]UPAH!#REF!</definedName>
    <definedName name="____MMM09">[44]UPAH!#REF!</definedName>
    <definedName name="____MMM10">[44]UPAH!#REF!</definedName>
    <definedName name="____MMM11">[44]UPAH!#REF!</definedName>
    <definedName name="____MMM12">[44]UPAH!#REF!</definedName>
    <definedName name="____MMM13">[44]UPAH!#REF!</definedName>
    <definedName name="____MMM14">[44]UPAH!#REF!</definedName>
    <definedName name="____MMM15">'[9]UPAH BAHAN'!#REF!</definedName>
    <definedName name="____MMM16">[44]UPAH!#REF!</definedName>
    <definedName name="____MMM17">'[9]UPAH BAHAN'!#REF!</definedName>
    <definedName name="____MMM18">[44]UPAH!#REF!</definedName>
    <definedName name="____MMM19">[44]UPAH!#REF!</definedName>
    <definedName name="____MMM20">[44]UPAH!#REF!</definedName>
    <definedName name="____MMM21">[44]UPAH!#REF!</definedName>
    <definedName name="____MMM22">[44]UPAH!#REF!</definedName>
    <definedName name="____MMM23">'[9]UPAH BAHAN'!#REF!</definedName>
    <definedName name="____MMM24">[44]UPAH!#REF!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'[48]Basic Price'!#REF!</definedName>
    <definedName name="____MMM43">'[9]UPAH BAHAN'!#REF!</definedName>
    <definedName name="____MMM44">[44]UPAH!#REF!</definedName>
    <definedName name="____MMM45">'[9]UPAH BAHAN'!#REF!</definedName>
    <definedName name="____MMM46">'[9]UPAH BAHAN'!#REF!</definedName>
    <definedName name="____MMM47">'[9]UPAH BAHAN'!#REF!</definedName>
    <definedName name="____MMM48">[44]UPAH!#REF!</definedName>
    <definedName name="____MMM49">'[9]UPAH BAHAN'!#REF!</definedName>
    <definedName name="____MMM50">'[9]UPAH BAHAN'!#REF!</definedName>
    <definedName name="____MMM51">[44]UPAH!#REF!</definedName>
    <definedName name="____MMM52">'[9]UPAH BAHAN'!#REF!</definedName>
    <definedName name="____MMM53">'[9]UPAH BAHAN'!#REF!</definedName>
    <definedName name="____MMM54">'[9]UPAH BAHAN'!#REF!</definedName>
    <definedName name="____NYY10" localSheetId="4">#REF!</definedName>
    <definedName name="____NYY25" localSheetId="4">#REF!</definedName>
    <definedName name="____PA1">'[11]ANALISA (2)'!$Q$1258</definedName>
    <definedName name="____PA18">'[11]ANALISA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[15]UPAH!#REF!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[42]BAHP!$M$29</definedName>
    <definedName name="____Rp1">[42]BAHP!$M$29</definedName>
    <definedName name="____Rp2" localSheetId="4">[56]BAHP!$M$31</definedName>
    <definedName name="____Rp2">[57]BAHP!$M$31</definedName>
    <definedName name="____Rp3" localSheetId="4">[56]BAHP!$M$33</definedName>
    <definedName name="____Rp3">[57]BAHP!$M$33</definedName>
    <definedName name="____SAK2" localSheetId="4">#REF!</definedName>
    <definedName name="____SAK3" localSheetId="4">#REF!</definedName>
    <definedName name="____SE1">[79]MENU!$H$48</definedName>
    <definedName name="____sl14" localSheetId="4">'[58]DAFTAR HARGA &amp; UPAH OK'!$H$86</definedName>
    <definedName name="____sl14">'[58]DAFTAR HARGA &amp; UPAH OK'!$H$86</definedName>
    <definedName name="____sl20" localSheetId="4">'[58]DAFTAR HARGA &amp; UPAH OK'!$H$87</definedName>
    <definedName name="____sl20">'[58]DAFTAR HARGA &amp; UPAH OK'!$H$87</definedName>
    <definedName name="____spl7">[22]ANALISA!#REF!</definedName>
    <definedName name="____tee34">'[12]RAB (OK)'!#REF!</definedName>
    <definedName name="____tgl2">[77]Mushala!$C$15</definedName>
    <definedName name="____tl20" localSheetId="4">'[58]DAFTAR HARGA &amp; UPAH OK'!$H$88</definedName>
    <definedName name="____tl20">'[58]DAFTAR HARGA &amp; UPAH OK'!$H$88</definedName>
    <definedName name="____tl40" localSheetId="4">'[58]DAFTAR HARGA &amp; UPAH OK'!$H$89</definedName>
    <definedName name="____tl40">'[58]DAFTAR HARGA &amp; UPAH OK'!$H$89</definedName>
    <definedName name="____TOT010">'[53]RAB KERJA'!#REF!</definedName>
    <definedName name="____TOT011">'[53]RAB KERJA'!#REF!</definedName>
    <definedName name="____TUL175" localSheetId="2">[4]ANALIS!#REF!</definedName>
    <definedName name="____TUL175">[4]ANALIS!#REF!</definedName>
    <definedName name="____WAS100" localSheetId="2">[4]ANALIS!#REF!</definedName>
    <definedName name="____WAS100">[4]ANALIS!#REF!</definedName>
    <definedName name="____WAS25" localSheetId="2">[4]ANALIS!#REF!</definedName>
    <definedName name="____WAS25">[4]ANALIS!#REF!</definedName>
    <definedName name="____WAS40" localSheetId="2">[4]ANALIS!#REF!</definedName>
    <definedName name="____WAS40">[4]ANALIS!#REF!</definedName>
    <definedName name="____WAS50" localSheetId="2">[4]ANALIS!#REF!</definedName>
    <definedName name="____WAS50">[4]ANALIS!#REF!</definedName>
    <definedName name="____WAS75" localSheetId="2">[4]ANALIS!#REF!</definedName>
    <definedName name="____WAS75">[4]ANALIS!#REF!</definedName>
    <definedName name="____WC1" localSheetId="4">#REF!</definedName>
    <definedName name="____XA01" localSheetId="2">[37]BOW!#REF!</definedName>
    <definedName name="____XA01">[37]BOW!#REF!</definedName>
    <definedName name="____XA18" localSheetId="2">[37]BOW!#REF!</definedName>
    <definedName name="____XA18">[37]BOW!#REF!</definedName>
    <definedName name="____XAG32" localSheetId="2">[37]BOW!#REF!</definedName>
    <definedName name="____XAG32">[37]BOW!#REF!</definedName>
    <definedName name="____XAG51" localSheetId="2">[37]BOW!#REF!</definedName>
    <definedName name="____XAG51">[37]BOW!#REF!</definedName>
    <definedName name="____xk22" localSheetId="2">[37]Analisa!#REF!</definedName>
    <definedName name="____xk22">[37]Analisa!#REF!</definedName>
    <definedName name="___adt34">[59]alat!$J$16</definedName>
    <definedName name="___adt810">[59]alat!$J$17</definedName>
    <definedName name="___ANG41" localSheetId="4">#REF!</definedName>
    <definedName name="___ANG53" localSheetId="4">#REF!</definedName>
    <definedName name="___ANI2" localSheetId="4">#REF!</definedName>
    <definedName name="___ank275">[60]DivVII!$G$50</definedName>
    <definedName name="___BVT1040" localSheetId="2">[4]ANALIS!#REF!</definedName>
    <definedName name="___BVT1040">[4]ANALIS!#REF!</definedName>
    <definedName name="___BVT4100" localSheetId="2">[4]ANALIS!#REF!</definedName>
    <definedName name="___BVT4100">[4]ANALIS!#REF!</definedName>
    <definedName name="___BVT4150" localSheetId="2">[4]ANALIS!#REF!</definedName>
    <definedName name="___BVT4150">[4]ANALIS!#REF!</definedName>
    <definedName name="___BVT4200" localSheetId="2">[4]ANALIS!#REF!</definedName>
    <definedName name="___BVT4200">[4]ANALIS!#REF!</definedName>
    <definedName name="___BVT4250" localSheetId="2">[4]ANALIS!#REF!</definedName>
    <definedName name="___BVT4250">[4]ANALIS!#REF!</definedName>
    <definedName name="___BVT4300" localSheetId="2">[4]ANALIS!#REF!</definedName>
    <definedName name="___BVT4300">[4]ANALIS!#REF!</definedName>
    <definedName name="___BVT450" localSheetId="2">[4]ANALIS!#REF!</definedName>
    <definedName name="___BVT450">[4]ANALIS!#REF!</definedName>
    <definedName name="___BVT475" localSheetId="2">[4]ANALIS!#REF!</definedName>
    <definedName name="___BVT475">[4]ANALIS!#REF!</definedName>
    <definedName name="___BVT640" localSheetId="2">[4]ANALIS!#REF!</definedName>
    <definedName name="___BVT640">[4]ANALIS!#REF!</definedName>
    <definedName name="___BVT9100" localSheetId="2">[4]ANALIS!#REF!</definedName>
    <definedName name="___BVT9100">[4]ANALIS!#REF!</definedName>
    <definedName name="___BVT9150" localSheetId="2">[4]ANALIS!#REF!</definedName>
    <definedName name="___BVT9150">[4]ANALIS!#REF!</definedName>
    <definedName name="___BVT9200" localSheetId="2">[4]ANALIS!#REF!</definedName>
    <definedName name="___BVT9200">[4]ANALIS!#REF!</definedName>
    <definedName name="___BVT9250" localSheetId="2">[4]ANALIS!#REF!</definedName>
    <definedName name="___BVT9250">[4]ANALIS!#REF!</definedName>
    <definedName name="___BVT9300" localSheetId="2">[4]ANALIS!#REF!</definedName>
    <definedName name="___BVT9300">[4]ANALIS!#REF!</definedName>
    <definedName name="___BVT950" localSheetId="2">[4]ANALIS!#REF!</definedName>
    <definedName name="___BVT950">[4]ANALIS!#REF!</definedName>
    <definedName name="___BVT975" localSheetId="2">[4]ANALIS!#REF!</definedName>
    <definedName name="___BVT975">[4]ANALIS!#REF!</definedName>
    <definedName name="___DAT1">[4]ANALIS!$FJ$4631</definedName>
    <definedName name="___dir2">[77]Mushala!$C$17</definedName>
    <definedName name="___DIV1" localSheetId="4">#REF!</definedName>
    <definedName name="___DIV10" localSheetId="4">#REF!</definedName>
    <definedName name="___DIV10000">[78]MENU!$I$30</definedName>
    <definedName name="___DIV12" localSheetId="4">'[34]Kuantitas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'[73]BAHAN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[44]sewa!#REF!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[27]Peralatan!#REF!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[44]sewa!#REF!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[27]Peralatan!#REF!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[44]sewa!#REF!</definedName>
    <definedName name="___EEE28" localSheetId="4">[44]sewa!#REF!</definedName>
    <definedName name="___EEE29" localSheetId="4">[44]sewa!#REF!</definedName>
    <definedName name="___EEE30" localSheetId="4">[27]Peralatan!#REF!</definedName>
    <definedName name="___EEE31" localSheetId="4">#REF!</definedName>
    <definedName name="___EEE32" localSheetId="4">[27]Peralatan!#REF!</definedName>
    <definedName name="___EEE33" localSheetId="4">[44]sewa!#REF!</definedName>
    <definedName name="___ENG3" localSheetId="4">#REF!</definedName>
    <definedName name="___ENG4" localSheetId="4">#REF!</definedName>
    <definedName name="___EQU031" localSheetId="4">[53]ANL_ALAT!#REF!</definedName>
    <definedName name="___EQU032" localSheetId="4">[53]ANL_ALAT!#REF!</definedName>
    <definedName name="___EQU033" localSheetId="4">[53]ANL_ALAT!#REF!</definedName>
    <definedName name="___EQU040" localSheetId="4">[53]ANL_ALAT!#REF!</definedName>
    <definedName name="___EQU051">[53]ANL_ALAT!#REF!</definedName>
    <definedName name="___EQU052">[53]ANL_ALAT!#REF!</definedName>
    <definedName name="___EQU053">[53]ANL_ALAT!#REF!</definedName>
    <definedName name="___EQU080">[53]ANL_ALAT!#REF!</definedName>
    <definedName name="___EQU081">[53]ANL_ALAT!#REF!</definedName>
    <definedName name="___EQU082">[53]ANL_ALAT!#REF!</definedName>
    <definedName name="___EQU083">[53]ANL_ALAT!#REF!</definedName>
    <definedName name="___EQU084">[53]ANL_ALAT!#REF!</definedName>
    <definedName name="___EQU087">[53]ANL_ALAT!#REF!</definedName>
    <definedName name="___EQU088">[53]ANL_ALAT!#REF!</definedName>
    <definedName name="___EQU089">[53]ANL_ALAT!#REF!</definedName>
    <definedName name="___EQU130">[53]ANL_ALAT!#REF!</definedName>
    <definedName name="___EQU152">[53]ANL_ALAT!#REF!</definedName>
    <definedName name="___EQU153">[53]ANL_ALAT!#REF!</definedName>
    <definedName name="___EQU154">[53]ANL_ALAT!#REF!</definedName>
    <definedName name="___EQU155">[53]ANL_ALAT!#REF!</definedName>
    <definedName name="___EQU156">[53]ANL_ALAT!#REF!</definedName>
    <definedName name="___EQU157">[53]ANL_ALAT!#REF!</definedName>
    <definedName name="___EQU172">[53]ANL_ALAT!#REF!</definedName>
    <definedName name="___EQU182">[53]ANL_ALAT!#REF!</definedName>
    <definedName name="___EQU191">[53]ANL_ALAT!#REF!</definedName>
    <definedName name="___EQU192">[53]ANL_ALAT!#REF!</definedName>
    <definedName name="___EQU211">[53]ANL_ALAT!#REF!</definedName>
    <definedName name="___EQU212">[53]ANL_ALAT!#REF!</definedName>
    <definedName name="___EQU213">[53]ANL_ALAT!#REF!</definedName>
    <definedName name="___EQU221">[53]ANL_ALAT!#REF!</definedName>
    <definedName name="___EQU222">[53]ANL_ALAT!#REF!</definedName>
    <definedName name="___EQU223">[53]ANL_ALAT!#REF!</definedName>
    <definedName name="___EQU224">[53]ANL_ALAT!#REF!</definedName>
    <definedName name="___EQU225">[53]ANL_ALAT!#REF!</definedName>
    <definedName name="___EQU226">[53]ANL_ALAT!#REF!</definedName>
    <definedName name="___EQU231">[53]ANL_ALAT!#REF!</definedName>
    <definedName name="___EQU232">[53]ANL_ALAT!#REF!</definedName>
    <definedName name="___EQU251">[53]ANL_ALAT!#REF!</definedName>
    <definedName name="___EQU252">[53]ANL_ALAT!#REF!</definedName>
    <definedName name="___EQU253">[53]ANL_ALAT!#REF!</definedName>
    <definedName name="___EQU341">[53]ANL_ALAT!#REF!</definedName>
    <definedName name="___EQU342">[53]ANL_ALAT!#REF!</definedName>
    <definedName name="___EQU401">[53]ANL_ALAT!#REF!</definedName>
    <definedName name="___frm74">[29]NP!$L$1322:$V$1382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[77]Mushala!$C$18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'[35]Upah, Bahan, Alat'!#REF!</definedName>
    <definedName name="___KB4" localSheetId="4">#REF!</definedName>
    <definedName name="___KD013" localSheetId="4">[53]ANALISA!#REF!</definedName>
    <definedName name="___KD018" localSheetId="4">[53]ANALISA!#REF!</definedName>
    <definedName name="___KD026" localSheetId="4">[53]ANALISA!#REF!</definedName>
    <definedName name="___KD028" localSheetId="4">[53]ANALISA!#REF!</definedName>
    <definedName name="___KD043" localSheetId="4">[53]ANALISA!#REF!</definedName>
    <definedName name="___KD064">[53]ANALISA!#REF!</definedName>
    <definedName name="___KD065">[53]ANALISA!#REF!</definedName>
    <definedName name="___KD067">[53]ANALISA!#REF!</definedName>
    <definedName name="___KD068">[53]ANALISA!#REF!</definedName>
    <definedName name="___KD102">[53]ANALISA!#REF!</definedName>
    <definedName name="___KD103">[53]ANALISA!#REF!</definedName>
    <definedName name="___KD104">[53]ANALISA!#REF!</definedName>
    <definedName name="___KD108">[53]ANALISA!#REF!</definedName>
    <definedName name="___KD129">[53]ANALISA!#REF!</definedName>
    <definedName name="___KD136">[53]ANALISA!#REF!</definedName>
    <definedName name="___KD137">[53]ANALISA!#REF!</definedName>
    <definedName name="___KD138">[53]ANALISA!#REF!</definedName>
    <definedName name="___kon2">'[23]R-MP2-98'!#REF!</definedName>
    <definedName name="___kon3">'[23]R-MP2-98'!#REF!</definedName>
    <definedName name="___kon4">'[23]R-MP2-98'!#REF!</definedName>
    <definedName name="___kon5">'[18]R-MP'!#REF!</definedName>
    <definedName name="___kt1">[15]UPAH!#REF!</definedName>
    <definedName name="___kt2">[15]UPAH!#REF!</definedName>
    <definedName name="___kt3">[15]UPAH!#REF!</definedName>
    <definedName name="___LAB112">[53]UPAH!#REF!</definedName>
    <definedName name="___LAB113">[53]UPAH!#REF!</definedName>
    <definedName name="___LAB114">[53]UPAH!#REF!</definedName>
    <definedName name="___LAB115">[53]UPAH!#REF!</definedName>
    <definedName name="___LAB116">[53]UPAH!#REF!</definedName>
    <definedName name="___LAB117">[53]UPAH!#REF!</definedName>
    <definedName name="___LAB118">[53]UPAH!#REF!</definedName>
    <definedName name="___LAB119">[53]UPAH!#REF!</definedName>
    <definedName name="___LAB120">[53]UPAH!#REF!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'[9]UPAH BAHAN'!#REF!</definedName>
    <definedName name="___MA18">'[11]ANALISA (2)'!$Q$1336</definedName>
    <definedName name="___MAT048">'[55]Harga Pipa'!#REF!</definedName>
    <definedName name="___MAT049">'[55]Harga Pipa'!#REF!</definedName>
    <definedName name="___MAT100">'[55]Harga Pipa'!#REF!</definedName>
    <definedName name="___MAT105">'[55]Harga Pipa'!#REF!</definedName>
    <definedName name="___MAT106">'[55]Harga Pipa'!#REF!</definedName>
    <definedName name="___MAT111">'[55]Harga Pipa'!#REF!</definedName>
    <definedName name="___MAT112">'[55]Harga Pipa'!#REF!</definedName>
    <definedName name="___MAT116">'[55]Harga Pipa'!#REF!</definedName>
    <definedName name="___MAT122">'[55]Harga Pipa'!#REF!</definedName>
    <definedName name="___MAT123">'[55]Harga Pipa'!#REF!</definedName>
    <definedName name="___MAT124">'[55]Harga Pipa'!#REF!</definedName>
    <definedName name="___MAT125">'[55]Harga Pipa'!#REF!</definedName>
    <definedName name="___MAT126">'[55]Harga Pipa'!#REF!</definedName>
    <definedName name="___MAT177">'[55]Harga Pipa'!#REF!</definedName>
    <definedName name="___MAT187">'[55]Harga Pipa'!#REF!</definedName>
    <definedName name="___MAT190">'[55]Harga Pipa'!#REF!</definedName>
    <definedName name="___MAT191">'[55]Harga Pipa'!#REF!</definedName>
    <definedName name="___MAT193">'[55]Harga Pipa'!#REF!</definedName>
    <definedName name="___MAT195">'[55]Harga Pipa'!#REF!</definedName>
    <definedName name="___MAT204">'[55]Harga Pipa'!#REF!</definedName>
    <definedName name="___MAT205">'[55]Harga Pipa'!#REF!</definedName>
    <definedName name="___MAT206">'[55]Harga Pipa'!#REF!</definedName>
    <definedName name="___MAT207">'[55]Harga Pipa'!#REF!</definedName>
    <definedName name="___MAT208">'[55]Harga Pipa'!#REF!</definedName>
    <definedName name="___MAT209">'[55]Harga Pipa'!#REF!</definedName>
    <definedName name="___MAT210">'[55]Harga Pipa'!#REF!</definedName>
    <definedName name="___MAT211">'[55]Harga Pipa'!#REF!</definedName>
    <definedName name="___MAT212">'[55]Harga Pipa'!#REF!</definedName>
    <definedName name="___MAT214">'[55]Harga Pipa'!#REF!</definedName>
    <definedName name="___MAT215">'[55]Harga Pipa'!#REF!</definedName>
    <definedName name="___MAT219">'[55]Harga Pipa'!#REF!</definedName>
    <definedName name="___MAT231">'[55]Harga Pipa'!#REF!</definedName>
    <definedName name="___MAT232">'[55]Harga Pipa'!#REF!</definedName>
    <definedName name="___MAT238">'[55]Harga Pipa'!#REF!</definedName>
    <definedName name="___MAT239">'[55]Harga Pipa'!#REF!</definedName>
    <definedName name="___MAT246">'[55]Harga Pipa'!#REF!</definedName>
    <definedName name="___MAT247">'[55]Harga Pipa'!#REF!</definedName>
    <definedName name="___MAT248">'[55]Harga Pipa'!#REF!</definedName>
    <definedName name="___MAT257">'[55]Harga Pipa'!#REF!</definedName>
    <definedName name="___MAT262">'[55]Harga Pipa'!#REF!</definedName>
    <definedName name="___MAT263">'[55]Harga Pipa'!#REF!</definedName>
    <definedName name="___MAT265">'[55]Harga Pipa'!#REF!</definedName>
    <definedName name="___MAT267">'[55]Harga Pipa'!#REF!</definedName>
    <definedName name="___MAT269">'[55]Harga Pipa'!#REF!</definedName>
    <definedName name="___MAT272">'[55]Harga Pipa'!#REF!</definedName>
    <definedName name="___MAT286">'[55]Harga Pipa'!#REF!</definedName>
    <definedName name="___MAT287">'[55]Harga Pipa'!#REF!</definedName>
    <definedName name="___MAT288">'[55]Harga Pipa'!#REF!</definedName>
    <definedName name="___MAT294">'[55]Harga Pipa'!#REF!</definedName>
    <definedName name="___MAT295">'[55]Harga Pipa'!#REF!</definedName>
    <definedName name="___MAT296">'[55]Harga Pipa'!#REF!</definedName>
    <definedName name="___MAT297">'[55]Harga Pipa'!#REF!</definedName>
    <definedName name="___MAT298">'[55]Harga Pipa'!#REF!</definedName>
    <definedName name="___MAT299">'[55]Harga Pipa'!#REF!</definedName>
    <definedName name="___MAT300">'[55]Harga Pipa'!#REF!</definedName>
    <definedName name="___MAT301">'[55]Harga Pipa'!#REF!</definedName>
    <definedName name="___MAT302">'[55]Harga Pipa'!#REF!</definedName>
    <definedName name="___MAT303">'[55]Harga Pipa'!#REF!</definedName>
    <definedName name="___MAT304">'[55]Harga Pipa'!#REF!</definedName>
    <definedName name="___MAT306">'[55]Harga Pipa'!#REF!</definedName>
    <definedName name="___MAT308">'[55]Harga Pipa'!#REF!</definedName>
    <definedName name="___MAT309">'[55]Harga Pipa'!#REF!</definedName>
    <definedName name="___MAT313">'[55]Harga Pipa'!#REF!</definedName>
    <definedName name="___MAT314">'[55]Harga Pipa'!#REF!</definedName>
    <definedName name="___MAT315">'[55]Harga Pipa'!#REF!</definedName>
    <definedName name="___MAT316">'[55]Harga Pipa'!#REF!</definedName>
    <definedName name="___MAT317">'[55]Harga Pipa'!#REF!</definedName>
    <definedName name="___MAT318">'[55]Harga Pipa'!#REF!</definedName>
    <definedName name="___MAT319">'[55]Harga Pipa'!#REF!</definedName>
    <definedName name="___MAT320">'[55]Harga Pipa'!#REF!</definedName>
    <definedName name="___MAT321">'[55]Harga Pipa'!#REF!</definedName>
    <definedName name="___MAT322">'[55]Harga Pipa'!#REF!</definedName>
    <definedName name="___MC1">'[70]RUMUS PENERIMAAN KAS'!$C$58</definedName>
    <definedName name="___MC10">'[70]RUMUS PENERIMAAN KAS'!$DY$58</definedName>
    <definedName name="___MC2">'[70]RUMUS PENERIMAAN KAS'!$Q$58</definedName>
    <definedName name="___MC3">'[70]RUMUS PENERIMAAN KAS'!$AE$58</definedName>
    <definedName name="___MC4">'[70]RUMUS PENERIMAAN KAS'!$AS$58</definedName>
    <definedName name="___MC5">'[70]RUMUS PENERIMAAN KAS'!$BG$58</definedName>
    <definedName name="___MC6">'[70]RUMUS PENERIMAAN KAS'!$BU$58</definedName>
    <definedName name="___MC7">'[70]RUMUS PENERIMAAN KAS'!$CI$58</definedName>
    <definedName name="___MC8">'[70]RUMUS PENERIMAAN KAS'!$CW$58</definedName>
    <definedName name="___MC9">'[70]RUMUS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'[75]ANALISA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[44]UPAH!#REF!</definedName>
    <definedName name="___MMM02" localSheetId="4">[44]UPAH!#REF!</definedName>
    <definedName name="___MMM03">'[9]UPAH BAHAN'!$F$43</definedName>
    <definedName name="___MMM04">'[9]UPAH BAHAN'!$F$44</definedName>
    <definedName name="___MMM05">[44]UPAH!#REF!</definedName>
    <definedName name="___MMM06">'[9]UPAH BAHAN'!#REF!</definedName>
    <definedName name="___MMM07">[44]UPAH!#REF!</definedName>
    <definedName name="___MMM08">[44]UPAH!#REF!</definedName>
    <definedName name="___MMM09">[44]UPAH!#REF!</definedName>
    <definedName name="___MMM10">[44]UPAH!#REF!</definedName>
    <definedName name="___MMM11">[44]UPAH!#REF!</definedName>
    <definedName name="___MMM12">[44]UPAH!#REF!</definedName>
    <definedName name="___MMM13">[44]UPAH!#REF!</definedName>
    <definedName name="___MMM14">[44]UPAH!#REF!</definedName>
    <definedName name="___MMM15">'[9]UPAH BAHAN'!#REF!</definedName>
    <definedName name="___MMM16">[44]UPAH!#REF!</definedName>
    <definedName name="___MMM17">'[9]UPAH BAHAN'!#REF!</definedName>
    <definedName name="___MMM18">[44]UPAH!#REF!</definedName>
    <definedName name="___MMM19">[44]UPAH!#REF!</definedName>
    <definedName name="___MMM20">[44]UPAH!#REF!</definedName>
    <definedName name="___MMM21">[44]UPAH!#REF!</definedName>
    <definedName name="___MMM22">[44]UPAH!#REF!</definedName>
    <definedName name="___MMM23">'[9]UPAH BAHAN'!#REF!</definedName>
    <definedName name="___MMM24">[44]UPAH!#REF!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'[48]Basic Price'!#REF!</definedName>
    <definedName name="___MMM43">'[9]UPAH BAHAN'!#REF!</definedName>
    <definedName name="___MMM44">[44]UPAH!#REF!</definedName>
    <definedName name="___MMM45">'[9]UPAH BAHAN'!#REF!</definedName>
    <definedName name="___MMM46">'[9]UPAH BAHAN'!#REF!</definedName>
    <definedName name="___MMM47">'[9]UPAH BAHAN'!#REF!</definedName>
    <definedName name="___MMM48">[44]UPAH!#REF!</definedName>
    <definedName name="___MMM49">'[9]UPAH BAHAN'!#REF!</definedName>
    <definedName name="___MMM50">'[9]UPAH BAHAN'!#REF!</definedName>
    <definedName name="___MMM51">[44]UPAH!#REF!</definedName>
    <definedName name="___MMM52">'[9]UPAH BAHAN'!#REF!</definedName>
    <definedName name="___MMM53">'[9]UPAH BAHAN'!#REF!</definedName>
    <definedName name="___MMM54">'[9]UPAH BAHAN'!#REF!</definedName>
    <definedName name="___NYY10" localSheetId="4">#REF!</definedName>
    <definedName name="___NYY25" localSheetId="4">#REF!</definedName>
    <definedName name="___PA1">'[11]ANALISA (2)'!$Q$1258</definedName>
    <definedName name="___PA18">'[11]ANALISA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[15]UPAH!#REF!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[42]BAHP!$M$29</definedName>
    <definedName name="___Rp1">[42]BAHP!$M$29</definedName>
    <definedName name="___Rp2" localSheetId="4">[56]BAHP!$M$31</definedName>
    <definedName name="___Rp2">[57]BAHP!$M$31</definedName>
    <definedName name="___Rp3" localSheetId="4">[56]BAHP!$M$33</definedName>
    <definedName name="___Rp3">[57]BAHP!$M$33</definedName>
    <definedName name="___SAK2" localSheetId="4">#REF!</definedName>
    <definedName name="___SAK3" localSheetId="4">#REF!</definedName>
    <definedName name="___SE1">[79]MENU!$H$48</definedName>
    <definedName name="___sl14" localSheetId="4">'[58]DAFTAR HARGA &amp; UPAH OK'!$H$86</definedName>
    <definedName name="___sl14">'[58]DAFTAR HARGA &amp; UPAH OK'!$H$86</definedName>
    <definedName name="___sl20" localSheetId="4">'[58]DAFTAR HARGA &amp; UPAH OK'!$H$87</definedName>
    <definedName name="___sl20">'[58]DAFTAR HARGA &amp; UPAH OK'!$H$87</definedName>
    <definedName name="___spl7">[22]ANALISA!#REF!</definedName>
    <definedName name="___tee34">'[12]RAB (OK)'!#REF!</definedName>
    <definedName name="___tgl2">[77]Mushala!$C$15</definedName>
    <definedName name="___tl20" localSheetId="4">'[58]DAFTAR HARGA &amp; UPAH OK'!$H$88</definedName>
    <definedName name="___tl20">'[58]DAFTAR HARGA &amp; UPAH OK'!$H$88</definedName>
    <definedName name="___tl40" localSheetId="4">'[58]DAFTAR HARGA &amp; UPAH OK'!$H$89</definedName>
    <definedName name="___tl40">'[58]DAFTAR HARGA &amp; UPAH OK'!$H$89</definedName>
    <definedName name="___TOT010">'[53]RAB KERJA'!#REF!</definedName>
    <definedName name="___TOT011">'[53]RAB KERJA'!#REF!</definedName>
    <definedName name="___TUL175" localSheetId="2">[4]ANALIS!#REF!</definedName>
    <definedName name="___TUL175">[4]ANALIS!#REF!</definedName>
    <definedName name="___WAS100" localSheetId="2">[4]ANALIS!#REF!</definedName>
    <definedName name="___WAS100">[4]ANALIS!#REF!</definedName>
    <definedName name="___WAS25" localSheetId="2">[4]ANALIS!#REF!</definedName>
    <definedName name="___WAS25">[4]ANALIS!#REF!</definedName>
    <definedName name="___WAS40" localSheetId="2">[4]ANALIS!#REF!</definedName>
    <definedName name="___WAS40">[4]ANALIS!#REF!</definedName>
    <definedName name="___WAS50" localSheetId="2">[4]ANALIS!#REF!</definedName>
    <definedName name="___WAS50">[4]ANALIS!#REF!</definedName>
    <definedName name="___WAS75" localSheetId="2">[4]ANALIS!#REF!</definedName>
    <definedName name="___WAS75">[4]ANALIS!#REF!</definedName>
    <definedName name="___WC1" localSheetId="4">#REF!</definedName>
    <definedName name="___XA01" localSheetId="2">[37]BOW!#REF!</definedName>
    <definedName name="___XA01">[37]BOW!#REF!</definedName>
    <definedName name="___XA18" localSheetId="2">[37]BOW!#REF!</definedName>
    <definedName name="___XA18">[37]BOW!#REF!</definedName>
    <definedName name="___XAG32" localSheetId="2">[37]BOW!#REF!</definedName>
    <definedName name="___XAG32">[37]BOW!#REF!</definedName>
    <definedName name="___XAG51" localSheetId="2">[37]BOW!#REF!</definedName>
    <definedName name="___XAG51">[37]BOW!#REF!</definedName>
    <definedName name="___xk22">[74]Analisa!#REF!</definedName>
    <definedName name="__1__123Graph_ACHART_1" hidden="1">'[80]L 1'!$G$26:$V$26</definedName>
    <definedName name="__123Graph_ACHART_1">'[81]L 1'!$G$26:$V$26</definedName>
    <definedName name="__123Graph_B" localSheetId="4" hidden="1">#REF!</definedName>
    <definedName name="__123Graph_C" hidden="1">[82]A!$AG$13:$AG$22</definedName>
    <definedName name="__123Graph_X" localSheetId="4" hidden="1">#REF!</definedName>
    <definedName name="__adt34">[59]alat!$J$16</definedName>
    <definedName name="__adt810">[59]alat!$J$17</definedName>
    <definedName name="__agt3" localSheetId="4">[19]uRAIAN!#REF!</definedName>
    <definedName name="__agt4" localSheetId="4">[19]uRAIAN!#REF!</definedName>
    <definedName name="__ANG41" localSheetId="4">#REF!</definedName>
    <definedName name="__ANG53" localSheetId="4">#REF!</definedName>
    <definedName name="__ANI2" localSheetId="4">#REF!</definedName>
    <definedName name="__ank275">[60]DivVII!$G$50</definedName>
    <definedName name="__BVT1040" localSheetId="2">[4]ANALIS!#REF!</definedName>
    <definedName name="__BVT1040">[4]ANALIS!#REF!</definedName>
    <definedName name="__BVT4100" localSheetId="2">[4]ANALIS!#REF!</definedName>
    <definedName name="__BVT4100">[4]ANALIS!#REF!</definedName>
    <definedName name="__BVT4150" localSheetId="2">[4]ANALIS!#REF!</definedName>
    <definedName name="__BVT4150">[4]ANALIS!#REF!</definedName>
    <definedName name="__BVT4200" localSheetId="2">[4]ANALIS!#REF!</definedName>
    <definedName name="__BVT4200">[4]ANALIS!#REF!</definedName>
    <definedName name="__BVT4250" localSheetId="2">[4]ANALIS!#REF!</definedName>
    <definedName name="__BVT4250">[4]ANALIS!#REF!</definedName>
    <definedName name="__BVT4300" localSheetId="2">[4]ANALIS!#REF!</definedName>
    <definedName name="__BVT4300">[4]ANALIS!#REF!</definedName>
    <definedName name="__BVT450" localSheetId="2">[4]ANALIS!#REF!</definedName>
    <definedName name="__BVT450">[4]ANALIS!#REF!</definedName>
    <definedName name="__BVT475" localSheetId="2">[4]ANALIS!#REF!</definedName>
    <definedName name="__BVT475">[4]ANALIS!#REF!</definedName>
    <definedName name="__BVT640" localSheetId="2">[4]ANALIS!#REF!</definedName>
    <definedName name="__BVT640">[4]ANALIS!#REF!</definedName>
    <definedName name="__BVT9100" localSheetId="2">[4]ANALIS!#REF!</definedName>
    <definedName name="__BVT9100">[4]ANALIS!#REF!</definedName>
    <definedName name="__BVT9150" localSheetId="2">[4]ANALIS!#REF!</definedName>
    <definedName name="__BVT9150">[4]ANALIS!#REF!</definedName>
    <definedName name="__BVT9200" localSheetId="2">[4]ANALIS!#REF!</definedName>
    <definedName name="__BVT9200">[4]ANALIS!#REF!</definedName>
    <definedName name="__BVT9250" localSheetId="2">[4]ANALIS!#REF!</definedName>
    <definedName name="__BVT9250">[4]ANALIS!#REF!</definedName>
    <definedName name="__BVT9300" localSheetId="2">[4]ANALIS!#REF!</definedName>
    <definedName name="__BVT9300">[4]ANALIS!#REF!</definedName>
    <definedName name="__BVT950" localSheetId="2">[4]ANALIS!#REF!</definedName>
    <definedName name="__BVT950">[4]ANALIS!#REF!</definedName>
    <definedName name="__BVT975" localSheetId="2">[4]ANALIS!#REF!</definedName>
    <definedName name="__BVT975">[4]ANALIS!#REF!</definedName>
    <definedName name="__DAT1">[4]ANALIS!$FJ$4631</definedName>
    <definedName name="__dir2">[38]Mushala!$C$17</definedName>
    <definedName name="__DIV1" localSheetId="4">#REF!</definedName>
    <definedName name="__DIV10" localSheetId="4">#REF!</definedName>
    <definedName name="__DIV10000">[39]MENU!$I$30</definedName>
    <definedName name="__DIV12" localSheetId="4">'[34]Kuantitas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'[73]BAHAN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[29]NP!$L$1322:$V$1382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[38]Mushala!$C$18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'[35]Upah, Bahan, Alat'!#REF!</definedName>
    <definedName name="__KB4" localSheetId="4">#REF!</definedName>
    <definedName name="__kon2" localSheetId="4">'[23]R-MP2-98'!#REF!</definedName>
    <definedName name="__kon3" localSheetId="4">'[23]R-MP2-98'!#REF!</definedName>
    <definedName name="__kon4" localSheetId="4">'[23]R-MP2-98'!#REF!</definedName>
    <definedName name="__kon5" localSheetId="4">'[18]R-MP'!#REF!</definedName>
    <definedName name="__kt1" localSheetId="4">[15]UPAH!#REF!</definedName>
    <definedName name="__kt2">[15]UPAH!#REF!</definedName>
    <definedName name="__kt3">[15]UPAH!#REF!</definedName>
    <definedName name="__LAB112">[83]UPAH!#REF!</definedName>
    <definedName name="__LAB113">[83]UPAH!#REF!</definedName>
    <definedName name="__LAB114">[83]UPAH!#REF!</definedName>
    <definedName name="__LAB115">[83]UPAH!#REF!</definedName>
    <definedName name="__LAB116">[83]UPAH!#REF!</definedName>
    <definedName name="__LAB117">[83]UPAH!#REF!</definedName>
    <definedName name="__LAB118">[83]UPAH!#REF!</definedName>
    <definedName name="__LAB119">[83]UPAH!#REF!</definedName>
    <definedName name="__LAB120">[83]UPAH!#REF!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'[9]UPAH BAHAN'!#REF!</definedName>
    <definedName name="__MA18">'[11]ANALISA (2)'!$Q$1336</definedName>
    <definedName name="__mat2">'[84]harga dasar T-M-A'!$B$33:$D$162</definedName>
    <definedName name="__MC1">'[70]RUMUS PENERIMAAN KAS'!$C$58</definedName>
    <definedName name="__MC10">'[70]RUMUS PENERIMAAN KAS'!$DY$58</definedName>
    <definedName name="__MC2">'[70]RUMUS PENERIMAAN KAS'!$Q$58</definedName>
    <definedName name="__MC3">'[70]RUMUS PENERIMAAN KAS'!$AE$58</definedName>
    <definedName name="__MC4">'[70]RUMUS PENERIMAAN KAS'!$AS$58</definedName>
    <definedName name="__MC5">'[70]RUMUS PENERIMAAN KAS'!$BG$58</definedName>
    <definedName name="__MC6">'[70]RUMUS PENERIMAAN KAS'!$BU$58</definedName>
    <definedName name="__MC7">'[70]RUMUS PENERIMAAN KAS'!$CI$58</definedName>
    <definedName name="__MC8">'[70]RUMUS PENERIMAAN KAS'!$CW$58</definedName>
    <definedName name="__MC9">'[70]RUMUS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'[75]ANALISA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'[9]UPAH BAHAN'!$F$43</definedName>
    <definedName name="__MMM04">'[9]UPAH BAHAN'!$F$44</definedName>
    <definedName name="__MMM06">'[9]UPAH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'[9]UPAH BAHAN'!#REF!</definedName>
    <definedName name="__MMM16" localSheetId="4">#REF!</definedName>
    <definedName name="__MMM17" localSheetId="4">'[9]UPAH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'[9]UPAH BAHAN'!#REF!</definedName>
    <definedName name="__MMM24" localSheetId="4">#REF!</definedName>
    <definedName name="__MMM25" localSheetId="4">'[9]UPAH BAHAN'!#REF!</definedName>
    <definedName name="__MMM26" localSheetId="4">'[9]UPAH BAHAN'!#REF!</definedName>
    <definedName name="__MMM27" localSheetId="4">'[9]UPAH BAHAN'!#REF!</definedName>
    <definedName name="__MMM28" localSheetId="4">'[9]UPAH BAHAN'!#REF!</definedName>
    <definedName name="__MMM29" localSheetId="4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NYY10" localSheetId="4">#REF!</definedName>
    <definedName name="__NYY25" localSheetId="4">#REF!</definedName>
    <definedName name="__PA1">'[11]ANALISA (2)'!$Q$1258</definedName>
    <definedName name="__PA18">'[11]ANALISA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[15]UPAH!#REF!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[42]BAHP!$M$29</definedName>
    <definedName name="__Rp1">[42]BAHP!$M$29</definedName>
    <definedName name="__Rp2" localSheetId="4">[56]BAHP!$M$31</definedName>
    <definedName name="__Rp2">[57]BAHP!$M$31</definedName>
    <definedName name="__Rp3" localSheetId="4">[56]BAHP!$M$33</definedName>
    <definedName name="__Rp3">[57]BAHP!$M$33</definedName>
    <definedName name="__SAK2" localSheetId="4">#REF!</definedName>
    <definedName name="__SAK3" localSheetId="4">#REF!</definedName>
    <definedName name="__SE1">[85]MENU!$H$48</definedName>
    <definedName name="__sl14" localSheetId="4">'[58]DAFTAR HARGA &amp; UPAH OK'!$H$86</definedName>
    <definedName name="__sl14">'[58]DAFTAR HARGA &amp; UPAH OK'!$H$86</definedName>
    <definedName name="__sl20" localSheetId="4">'[58]DAFTAR HARGA &amp; UPAH OK'!$H$87</definedName>
    <definedName name="__sl20">'[58]DAFTAR HARGA &amp; UPAH OK'!$H$87</definedName>
    <definedName name="__spl7">[22]ANALISA!#REF!</definedName>
    <definedName name="__TA1">'[86]DATA PROYEK'!$C$5</definedName>
    <definedName name="__tee34">'[12]RAB (OK)'!#REF!</definedName>
    <definedName name="__tgl2">[38]Mushala!$C$15</definedName>
    <definedName name="__tl20" localSheetId="4">'[58]DAFTAR HARGA &amp; UPAH OK'!$H$88</definedName>
    <definedName name="__tl20">'[58]DAFTAR HARGA &amp; UPAH OK'!$H$88</definedName>
    <definedName name="__tl40" localSheetId="4">'[58]DAFTAR HARGA &amp; UPAH OK'!$H$89</definedName>
    <definedName name="__tl40">'[58]DAFTAR HARGA &amp; UPAH OK'!$H$89</definedName>
    <definedName name="__TR1">[87]Vibro_Roller!$E$2:$K$43</definedName>
    <definedName name="__WC1" localSheetId="4">#REF!</definedName>
    <definedName name="_0">[88]Menu!$B$34</definedName>
    <definedName name="_1.2_MOBIL">[3]A!$W$5:$AD$54</definedName>
    <definedName name="_1___123Graph_ACHART_1" hidden="1">'[80]L 1'!$G$26:$V$26</definedName>
    <definedName name="_1__123Graph_ACHART_1" hidden="1">'[80]L 1'!$G$26:$V$26</definedName>
    <definedName name="_10_10">[3]A!$AG$407:$AM$436</definedName>
    <definedName name="_118" localSheetId="2">[4]ANALIS!#REF!</definedName>
    <definedName name="_118">[4]ANALIS!#REF!</definedName>
    <definedName name="_119" localSheetId="2">[4]ANALIS!#REF!</definedName>
    <definedName name="_119">[4]ANALIS!#REF!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 hidden="1">'[80]L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name="_21RIGHT_6" localSheetId="4">#REF!</definedName>
    <definedName name="_25" localSheetId="2">[4]ANALIS!#REF!</definedName>
    <definedName name="_25">[4]ANALIS!#REF!</definedName>
    <definedName name="_26" localSheetId="2">[4]ANALIS!#REF!</definedName>
    <definedName name="_26">[4]ANALIS!#REF!</definedName>
    <definedName name="_27" localSheetId="2">[4]ANALIS!#REF!</definedName>
    <definedName name="_27">[4]ANALIS!#REF!</definedName>
    <definedName name="_28" localSheetId="2">[4]ANALIS!#REF!</definedName>
    <definedName name="_28">[4]ANALIS!#REF!</definedName>
    <definedName name="_29" localSheetId="2">[4]ANALIS!#REF!</definedName>
    <definedName name="_29">[4]ANALIS!#REF!</definedName>
    <definedName name="_2A_2">[3]A!$W$78:$AD$123</definedName>
    <definedName name="_2PRINT_OUTPUT">#REF!</definedName>
    <definedName name="_3__123Graph_ACHART_1" hidden="1">'[80]L 1'!$G$26:$V$26</definedName>
    <definedName name="_38" localSheetId="2">[4]ANALIS!#REF!</definedName>
    <definedName name="_38">[4]ANALIS!#REF!</definedName>
    <definedName name="_39" localSheetId="2">[4]ANALIS!#REF!</definedName>
    <definedName name="_39">[4]ANALIS!#REF!</definedName>
    <definedName name="_3DOWN_3">#REF!</definedName>
    <definedName name="_3PRINT_ALIGN" localSheetId="4">#REF!</definedName>
    <definedName name="_4" localSheetId="2">[4]ANALIS!#REF!</definedName>
    <definedName name="_4">[4]ANALIS!#REF!</definedName>
    <definedName name="_4__123Graph_ACHART_1" hidden="1">'[80]L 1'!$G$26:$V$26</definedName>
    <definedName name="_4_10">[3]A!$AM$140:$IV$8192</definedName>
    <definedName name="_48" localSheetId="2">[4]ANALIS!#REF!</definedName>
    <definedName name="_48">[4]ANALIS!#REF!</definedName>
    <definedName name="_49" localSheetId="2">[4]ANALIS!#REF!</definedName>
    <definedName name="_49">[4]ANALIS!#REF!</definedName>
    <definedName name="_4HOME">#REF!</definedName>
    <definedName name="_59" localSheetId="2">[4]ANALIS!#REF!</definedName>
    <definedName name="_59">[4]ANALIS!#REF!</definedName>
    <definedName name="_5PGDN_2">#REF!</definedName>
    <definedName name="_6" localSheetId="2">[4]ANALIS!#REF!</definedName>
    <definedName name="_6">[4]ANALIS!#REF!</definedName>
    <definedName name="_6_10" localSheetId="4">[3]A!#REF!</definedName>
    <definedName name="_60" localSheetId="2">[4]ANALIS!#REF!</definedName>
    <definedName name="_60">[4]ANALIS!#REF!</definedName>
    <definedName name="_61" localSheetId="2">[4]ANALIS!#REF!</definedName>
    <definedName name="_61">[4]ANALIS!#REF!</definedName>
    <definedName name="_68" localSheetId="2">[4]ANALIS!#REF!</definedName>
    <definedName name="_68">[4]ANALIS!#REF!</definedName>
    <definedName name="_69" localSheetId="2">[4]ANALIS!#REF!</definedName>
    <definedName name="_69">[4]ANALIS!#REF!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[3]A!#REF!</definedName>
    <definedName name="_80" localSheetId="2">[4]ANALIS!#REF!</definedName>
    <definedName name="_80">[4]ANALIS!#REF!</definedName>
    <definedName name="_81" localSheetId="2">[4]ANALIS!#REF!</definedName>
    <definedName name="_81">[4]ANALIS!#REF!</definedName>
    <definedName name="_89" localSheetId="2">[4]ANALIS!#REF!</definedName>
    <definedName name="_89">[4]ANALIS!#REF!</definedName>
    <definedName name="_9_10">[3]A!$AG$290:$IV$8192</definedName>
    <definedName name="_95" localSheetId="2">[4]ANALIS!#REF!</definedName>
    <definedName name="_95">[4]ANALIS!#REF!</definedName>
    <definedName name="_96" localSheetId="2">[4]ANALIS!#REF!</definedName>
    <definedName name="_96">[4]ANALIS!#REF!</definedName>
    <definedName name="_97" localSheetId="2">[4]ANALIS!#REF!</definedName>
    <definedName name="_97">[4]ANALIS!#REF!</definedName>
    <definedName name="_98" localSheetId="2">[4]ANALIS!#REF!</definedName>
    <definedName name="_98">[4]ANALIS!#REF!</definedName>
    <definedName name="_99" localSheetId="2">[4]ANALIS!#REF!</definedName>
    <definedName name="_99">[4]ANALIS!#REF!</definedName>
    <definedName name="_9DOWN_3" localSheetId="4">#REF!</definedName>
    <definedName name="_A">[89]UPAH!$AN$5</definedName>
    <definedName name="_adt01">'[90]alue deah teungoh'!$F$17</definedName>
    <definedName name="_adt02">'[90]alue deah teungoh'!$F$23</definedName>
    <definedName name="_adt03">'[90]alue deah teungoh'!$F$26</definedName>
    <definedName name="_adt04">'[90]alue deah teungoh'!$F$30</definedName>
    <definedName name="_adt05">'[90]alue deah teungoh'!$F$35</definedName>
    <definedName name="_adt06">'[90]alue deah teungoh'!$F$39</definedName>
    <definedName name="_adt07">'[90]alue deah teungoh'!$F$56</definedName>
    <definedName name="_adt08">'[90]alue deah teungoh'!$F$64</definedName>
    <definedName name="_adt09">'[90]alue deah teungoh'!$F$73</definedName>
    <definedName name="_adt10">'[90]alue deah teungoh'!$F$79</definedName>
    <definedName name="_adt11">'[90]alue deah teungoh'!$F$85</definedName>
    <definedName name="_adt12">'[90]alue deah teungoh'!$F$87</definedName>
    <definedName name="_adt13">'[90]alue deah teungoh'!$F$90</definedName>
    <definedName name="_adt14">'[90]alue deah teungoh'!$F$133</definedName>
    <definedName name="_adt15">'[90]alue deah teungoh'!$F$151</definedName>
    <definedName name="_adt16">'[90]alue deah teungoh'!$F$162</definedName>
    <definedName name="_adt17">'[90]alue deah teungoh'!$F$165</definedName>
    <definedName name="_ANE13">#REF!</definedName>
    <definedName name="_ANG41">#REF!</definedName>
    <definedName name="_ANG53">#REF!</definedName>
    <definedName name="_ANI2">#REF!</definedName>
    <definedName name="_ank275">[60]DivVII!$G$50</definedName>
    <definedName name="_B" localSheetId="2">[91]A!#REF!</definedName>
    <definedName name="_B">[91]A!#REF!</definedName>
    <definedName name="_BVT1040" localSheetId="2">[4]ANALIS!#REF!</definedName>
    <definedName name="_BVT1040">[4]ANALIS!#REF!</definedName>
    <definedName name="_BVT4100" localSheetId="2">[4]ANALIS!#REF!</definedName>
    <definedName name="_BVT4100">[4]ANALIS!#REF!</definedName>
    <definedName name="_BVT4150" localSheetId="2">[4]ANALIS!#REF!</definedName>
    <definedName name="_BVT4150">[4]ANALIS!#REF!</definedName>
    <definedName name="_BVT4200" localSheetId="2">[4]ANALIS!#REF!</definedName>
    <definedName name="_BVT4200">[4]ANALIS!#REF!</definedName>
    <definedName name="_BVT4250" localSheetId="2">[4]ANALIS!#REF!</definedName>
    <definedName name="_BVT4250">[4]ANALIS!#REF!</definedName>
    <definedName name="_BVT4300" localSheetId="2">[4]ANALIS!#REF!</definedName>
    <definedName name="_BVT4300">[4]ANALIS!#REF!</definedName>
    <definedName name="_BVT450" localSheetId="2">[4]ANALIS!#REF!</definedName>
    <definedName name="_BVT450">[4]ANALIS!#REF!</definedName>
    <definedName name="_BVT475" localSheetId="2">[4]ANALIS!#REF!</definedName>
    <definedName name="_BVT475">[4]ANALIS!#REF!</definedName>
    <definedName name="_BVT640" localSheetId="2">[4]ANALIS!#REF!</definedName>
    <definedName name="_BVT640">[4]ANALIS!#REF!</definedName>
    <definedName name="_BVT9100" localSheetId="2">[4]ANALIS!#REF!</definedName>
    <definedName name="_BVT9100">[4]ANALIS!#REF!</definedName>
    <definedName name="_BVT9150" localSheetId="2">[4]ANALIS!#REF!</definedName>
    <definedName name="_BVT9150">[4]ANALIS!#REF!</definedName>
    <definedName name="_BVT9200" localSheetId="2">[4]ANALIS!#REF!</definedName>
    <definedName name="_BVT9200">[4]ANALIS!#REF!</definedName>
    <definedName name="_BVT9250" localSheetId="2">[4]ANALIS!#REF!</definedName>
    <definedName name="_BVT9250">[4]ANALIS!#REF!</definedName>
    <definedName name="_BVT9300" localSheetId="2">[4]ANALIS!#REF!</definedName>
    <definedName name="_BVT9300">[4]ANALIS!#REF!</definedName>
    <definedName name="_BVT950" localSheetId="2">[4]ANALIS!#REF!</definedName>
    <definedName name="_BVT950">[4]ANALIS!#REF!</definedName>
    <definedName name="_BVT975" localSheetId="2">[4]ANALIS!#REF!</definedName>
    <definedName name="_BVT975">[4]ANALIS!#REF!</definedName>
    <definedName name="_D" localSheetId="2">[91]A!#REF!</definedName>
    <definedName name="_D">[91]A!#REF!</definedName>
    <definedName name="_DAT1">[4]ANALIS!$FJ$4631</definedName>
    <definedName name="_dir2">[38]Mushala!$C$17</definedName>
    <definedName name="_DIV1">#REF!</definedName>
    <definedName name="_DIV10">#REF!</definedName>
    <definedName name="_DIV10000">[39]MENU!$I$30</definedName>
    <definedName name="_DIV11">#REF!</definedName>
    <definedName name="_DIV12">'[92]Kuantitas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[93]DHSD!$G$37</definedName>
    <definedName name="_dtr8">[93]DHSD!$G$38</definedName>
    <definedName name="_E0400" localSheetId="4">'[73]BAHAN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[53]ANL_ALAT!#REF!</definedName>
    <definedName name="_EQU032" localSheetId="4">[53]ANL_ALAT!#REF!</definedName>
    <definedName name="_EQU033" localSheetId="4">[53]ANL_ALAT!#REF!</definedName>
    <definedName name="_EQU040" localSheetId="4">[53]ANL_ALAT!#REF!</definedName>
    <definedName name="_EQU051">[53]ANL_ALAT!#REF!</definedName>
    <definedName name="_EQU052">[53]ANL_ALAT!#REF!</definedName>
    <definedName name="_EQU053">[53]ANL_ALAT!#REF!</definedName>
    <definedName name="_EQU080">[53]ANL_ALAT!#REF!</definedName>
    <definedName name="_EQU081">[53]ANL_ALAT!#REF!</definedName>
    <definedName name="_EQU082">[53]ANL_ALAT!#REF!</definedName>
    <definedName name="_EQU083">[53]ANL_ALAT!#REF!</definedName>
    <definedName name="_EQU084">[53]ANL_ALAT!#REF!</definedName>
    <definedName name="_EQU087">[53]ANL_ALAT!#REF!</definedName>
    <definedName name="_EQU088">[53]ANL_ALAT!#REF!</definedName>
    <definedName name="_EQU089">[53]ANL_ALAT!#REF!</definedName>
    <definedName name="_EQU130">[53]ANL_ALAT!#REF!</definedName>
    <definedName name="_EQU152">[53]ANL_ALAT!#REF!</definedName>
    <definedName name="_EQU153">[53]ANL_ALAT!#REF!</definedName>
    <definedName name="_EQU154">[53]ANL_ALAT!#REF!</definedName>
    <definedName name="_EQU155">[53]ANL_ALAT!#REF!</definedName>
    <definedName name="_EQU156">[53]ANL_ALAT!#REF!</definedName>
    <definedName name="_EQU157">[53]ANL_ALAT!#REF!</definedName>
    <definedName name="_EQU172">[53]ANL_ALAT!#REF!</definedName>
    <definedName name="_EQU182">[53]ANL_ALAT!#REF!</definedName>
    <definedName name="_EQU191">[53]ANL_ALAT!#REF!</definedName>
    <definedName name="_EQU192">[53]ANL_ALAT!#REF!</definedName>
    <definedName name="_EQU211">[53]ANL_ALAT!#REF!</definedName>
    <definedName name="_EQU212">[53]ANL_ALAT!#REF!</definedName>
    <definedName name="_EQU213">[53]ANL_ALAT!#REF!</definedName>
    <definedName name="_EQU221">[53]ANL_ALAT!#REF!</definedName>
    <definedName name="_EQU222">[53]ANL_ALAT!#REF!</definedName>
    <definedName name="_EQU223">[53]ANL_ALAT!#REF!</definedName>
    <definedName name="_EQU224">[53]ANL_ALAT!#REF!</definedName>
    <definedName name="_EQU225">[53]ANL_ALAT!#REF!</definedName>
    <definedName name="_EQU226">[53]ANL_ALAT!#REF!</definedName>
    <definedName name="_EQU231">[53]ANL_ALAT!#REF!</definedName>
    <definedName name="_EQU232">[53]ANL_ALAT!#REF!</definedName>
    <definedName name="_EQU251">[53]ANL_ALAT!#REF!</definedName>
    <definedName name="_EQU252">[53]ANL_ALAT!#REF!</definedName>
    <definedName name="_EQU253">[53]ANL_ALAT!#REF!</definedName>
    <definedName name="_EQU341">[53]ANL_ALAT!#REF!</definedName>
    <definedName name="_EQU342">[53]ANL_ALAT!#REF!</definedName>
    <definedName name="_EQU401">[53]ANL_ALAT!#REF!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rm74" localSheetId="4">[94]NP!$L$1322:$V$1382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'[88]HARGA DASAR'!$A$2:$K$47</definedName>
    <definedName name="_H7">'[88]Rekap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[38]Mushala!$C$18</definedName>
    <definedName name="_je01">[90]jeulingke!$F$17</definedName>
    <definedName name="_je02">[90]jeulingke!$F$23</definedName>
    <definedName name="_je03">[90]jeulingke!$F$26</definedName>
    <definedName name="_je04">[90]jeulingke!$F$30</definedName>
    <definedName name="_je05">[90]jeulingke!$F$35</definedName>
    <definedName name="_je06">[90]jeulingke!$F$39</definedName>
    <definedName name="_je07">[90]jeulingke!$F$55</definedName>
    <definedName name="_je08">[90]jeulingke!$F$63</definedName>
    <definedName name="_je09">[90]jeulingke!$F$72</definedName>
    <definedName name="_je10">[90]jeulingke!$F$78</definedName>
    <definedName name="_je11">[90]jeulingke!$F$84</definedName>
    <definedName name="_je12">[90]jeulingke!$F$86</definedName>
    <definedName name="_je13">[90]jeulingke!$F$89</definedName>
    <definedName name="_je14">[90]jeulingke!$F$132</definedName>
    <definedName name="_je15">[90]jeulingke!$F$150</definedName>
    <definedName name="_je16">[90]jeulingke!$F$161</definedName>
    <definedName name="_je17">[90]jeulingke!$F$164</definedName>
    <definedName name="_jet01">[95]jeulingke!$G$17</definedName>
    <definedName name="_jet02">[95]jeulingke!$G$20</definedName>
    <definedName name="_jet03">[95]jeulingke!$G$21</definedName>
    <definedName name="_jet04">[95]jeulingke!$G$22</definedName>
    <definedName name="_jet05">[95]jeulingke!$G$23</definedName>
    <definedName name="_JP1" localSheetId="4">#REF!</definedName>
    <definedName name="_JP2" localSheetId="4">#REF!</definedName>
    <definedName name="_JP3" localSheetId="4">#REF!</definedName>
    <definedName name="_kb1">'[96]Upah, Bahan, Alat'!#REF!</definedName>
    <definedName name="_KB4" localSheetId="4">#REF!</definedName>
    <definedName name="_KD013" localSheetId="4">[53]ANALISA!#REF!</definedName>
    <definedName name="_KD018" localSheetId="4">[53]ANALISA!#REF!</definedName>
    <definedName name="_KD026" localSheetId="4">[53]ANALISA!#REF!</definedName>
    <definedName name="_KD028" localSheetId="4">[53]ANALISA!#REF!</definedName>
    <definedName name="_KD064">[53]ANALISA!#REF!</definedName>
    <definedName name="_KD065">[53]ANALISA!#REF!</definedName>
    <definedName name="_KD067">[53]ANALISA!#REF!</definedName>
    <definedName name="_KD068">[53]ANALISA!#REF!</definedName>
    <definedName name="_KD102">[53]ANALISA!#REF!</definedName>
    <definedName name="_KD103">[53]ANALISA!#REF!</definedName>
    <definedName name="_KD104">[53]ANALISA!#REF!</definedName>
    <definedName name="_KD108">[53]ANALISA!#REF!</definedName>
    <definedName name="_KD129">[53]ANALISA!#REF!</definedName>
    <definedName name="_KD136">[53]ANALISA!#REF!</definedName>
    <definedName name="_KD137">[53]ANALISA!#REF!</definedName>
    <definedName name="_KD138">[53]ANALISA!#REF!</definedName>
    <definedName name="_kon2">'[23]R-MP2-98'!#REF!</definedName>
    <definedName name="_kon3">'[23]R-MP2-98'!#REF!</definedName>
    <definedName name="_kon4">'[23]R-MP2-98'!#REF!</definedName>
    <definedName name="_kon5">'[18]R-MP'!#REF!</definedName>
    <definedName name="_kt1">[15]UPAH!#REF!</definedName>
    <definedName name="_kt2">[15]UPAH!#REF!</definedName>
    <definedName name="_kt3">[15]UPAH!#REF!</definedName>
    <definedName name="_LAB112">[53]UPAH!#REF!</definedName>
    <definedName name="_LAB113">[53]UPAH!#REF!</definedName>
    <definedName name="_LAB114">[53]UPAH!#REF!</definedName>
    <definedName name="_LAB115">[53]UPAH!#REF!</definedName>
    <definedName name="_LAB116">[53]UPAH!#REF!</definedName>
    <definedName name="_LAB117">[53]UPAH!#REF!</definedName>
    <definedName name="_LAB118">[53]UPAH!#REF!</definedName>
    <definedName name="_LAB119">[53]UPAH!#REF!</definedName>
    <definedName name="_LAB120">[53]UPAH!#REF!</definedName>
    <definedName name="_lb01">'[90]lambaro skep'!$F$17</definedName>
    <definedName name="_lb02">'[90]lambaro skep'!$F$23</definedName>
    <definedName name="_lb03">'[90]lambaro skep'!$F$26</definedName>
    <definedName name="_lb04">'[90]lambaro skep'!$F$30</definedName>
    <definedName name="_lb05">'[90]lambaro skep'!$F$35</definedName>
    <definedName name="_lb06">'[90]lambaro skep'!$F$39</definedName>
    <definedName name="_lb07">'[90]lambaro skep'!$F$56</definedName>
    <definedName name="_lb08">'[90]lambaro skep'!$F$64</definedName>
    <definedName name="_lb09">'[90]lambaro skep'!$F$73</definedName>
    <definedName name="_lb10">'[90]lambaro skep'!$F$79</definedName>
    <definedName name="_lb11">'[90]lambaro skep'!$F$85</definedName>
    <definedName name="_lb12">'[90]lambaro skep'!$F$87</definedName>
    <definedName name="_lb13">'[90]lambaro skep'!$F$90</definedName>
    <definedName name="_lb14">'[90]lambaro skep'!$F$133</definedName>
    <definedName name="_lb15">'[90]lambaro skep'!$F$151</definedName>
    <definedName name="_lb16">'[90]lambaro skep'!$F$163</definedName>
    <definedName name="_lb17">'[90]lambaro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'[21]ANALISA (2)'!$Q$1336</definedName>
    <definedName name="_MAT048">'[55]Harga Pipa'!#REF!</definedName>
    <definedName name="_MAT049">'[55]Harga Pipa'!#REF!</definedName>
    <definedName name="_MAT100">'[55]Harga Pipa'!#REF!</definedName>
    <definedName name="_MAT105">'[55]Harga Pipa'!#REF!</definedName>
    <definedName name="_MAT106">'[55]Harga Pipa'!#REF!</definedName>
    <definedName name="_MAT111">'[55]Harga Pipa'!#REF!</definedName>
    <definedName name="_MAT112">'[55]Harga Pipa'!#REF!</definedName>
    <definedName name="_MAT116">'[55]Harga Pipa'!#REF!</definedName>
    <definedName name="_MAT122">'[55]Harga Pipa'!#REF!</definedName>
    <definedName name="_MAT123">'[55]Harga Pipa'!#REF!</definedName>
    <definedName name="_MAT124">'[55]Harga Pipa'!#REF!</definedName>
    <definedName name="_MAT125">'[55]Harga Pipa'!#REF!</definedName>
    <definedName name="_MAT126">'[55]Harga Pipa'!#REF!</definedName>
    <definedName name="_MAT177">'[55]Harga Pipa'!#REF!</definedName>
    <definedName name="_MAT187">'[55]Harga Pipa'!#REF!</definedName>
    <definedName name="_MAT190">'[55]Harga Pipa'!#REF!</definedName>
    <definedName name="_MAT191">'[55]Harga Pipa'!#REF!</definedName>
    <definedName name="_MAT193">'[55]Harga Pipa'!#REF!</definedName>
    <definedName name="_MAT195">'[55]Harga Pipa'!#REF!</definedName>
    <definedName name="_mat2">'[84]harga dasar T-M-A'!$B$33:$D$162</definedName>
    <definedName name="_MAT204">'[55]Harga Pipa'!#REF!</definedName>
    <definedName name="_MAT205">'[55]Harga Pipa'!#REF!</definedName>
    <definedName name="_MAT206">'[55]Harga Pipa'!#REF!</definedName>
    <definedName name="_MAT207">'[55]Harga Pipa'!#REF!</definedName>
    <definedName name="_MAT208">'[55]Harga Pipa'!#REF!</definedName>
    <definedName name="_MAT209">'[55]Harga Pipa'!#REF!</definedName>
    <definedName name="_MAT210">'[55]Harga Pipa'!#REF!</definedName>
    <definedName name="_MAT211">'[55]Harga Pipa'!#REF!</definedName>
    <definedName name="_MAT212">'[55]Harga Pipa'!#REF!</definedName>
    <definedName name="_MAT214">'[55]Harga Pipa'!#REF!</definedName>
    <definedName name="_MAT215">'[55]Harga Pipa'!#REF!</definedName>
    <definedName name="_MAT219">'[55]Harga Pipa'!#REF!</definedName>
    <definedName name="_MAT231">'[55]Harga Pipa'!#REF!</definedName>
    <definedName name="_MAT232">'[55]Harga Pipa'!#REF!</definedName>
    <definedName name="_MAT238">'[55]Harga Pipa'!#REF!</definedName>
    <definedName name="_MAT239">'[55]Harga Pipa'!#REF!</definedName>
    <definedName name="_MAT246">'[55]Harga Pipa'!#REF!</definedName>
    <definedName name="_MAT247">'[55]Harga Pipa'!#REF!</definedName>
    <definedName name="_MAT248">'[55]Harga Pipa'!#REF!</definedName>
    <definedName name="_MAT257">'[55]Harga Pipa'!#REF!</definedName>
    <definedName name="_MAT262">'[55]Harga Pipa'!#REF!</definedName>
    <definedName name="_MAT263">'[55]Harga Pipa'!#REF!</definedName>
    <definedName name="_MAT265">'[55]Harga Pipa'!#REF!</definedName>
    <definedName name="_MAT267">'[55]Harga Pipa'!#REF!</definedName>
    <definedName name="_MAT269">'[55]Harga Pipa'!#REF!</definedName>
    <definedName name="_MAT272">'[55]Harga Pipa'!#REF!</definedName>
    <definedName name="_MAT286">'[55]Harga Pipa'!#REF!</definedName>
    <definedName name="_MAT287">'[55]Harga Pipa'!#REF!</definedName>
    <definedName name="_MAT288">'[55]Harga Pipa'!#REF!</definedName>
    <definedName name="_MAT294">'[55]Harga Pipa'!#REF!</definedName>
    <definedName name="_MAT295">'[55]Harga Pipa'!#REF!</definedName>
    <definedName name="_MAT296">'[55]Harga Pipa'!#REF!</definedName>
    <definedName name="_MAT297">'[55]Harga Pipa'!#REF!</definedName>
    <definedName name="_MAT298">'[55]Harga Pipa'!#REF!</definedName>
    <definedName name="_MAT299">'[55]Harga Pipa'!#REF!</definedName>
    <definedName name="_MAT300">'[55]Harga Pipa'!#REF!</definedName>
    <definedName name="_MAT301">'[55]Harga Pipa'!#REF!</definedName>
    <definedName name="_MAT302">'[55]Harga Pipa'!#REF!</definedName>
    <definedName name="_MAT303">'[55]Harga Pipa'!#REF!</definedName>
    <definedName name="_MAT304">'[55]Harga Pipa'!#REF!</definedName>
    <definedName name="_MAT306">'[55]Harga Pipa'!#REF!</definedName>
    <definedName name="_MAT308">'[55]Harga Pipa'!#REF!</definedName>
    <definedName name="_MAT309">'[55]Harga Pipa'!#REF!</definedName>
    <definedName name="_MAT313">'[55]Harga Pipa'!#REF!</definedName>
    <definedName name="_MAT314">'[55]Harga Pipa'!#REF!</definedName>
    <definedName name="_MAT315">'[55]Harga Pipa'!#REF!</definedName>
    <definedName name="_MAT316">'[55]Harga Pipa'!#REF!</definedName>
    <definedName name="_MAT317">'[55]Harga Pipa'!#REF!</definedName>
    <definedName name="_MAT318">'[55]Harga Pipa'!#REF!</definedName>
    <definedName name="_MAT319">'[55]Harga Pipa'!#REF!</definedName>
    <definedName name="_MAT320">'[55]Harga Pipa'!#REF!</definedName>
    <definedName name="_MAT321">'[55]Harga Pipa'!#REF!</definedName>
    <definedName name="_MAT322">'[55]Harga Pipa'!#REF!</definedName>
    <definedName name="_MC1">'[70]RUMUS PENERIMAAN KAS'!$C$58</definedName>
    <definedName name="_MC10">'[70]RUMUS PENERIMAAN KAS'!$DY$58</definedName>
    <definedName name="_MC2">'[70]RUMUS PENERIMAAN KAS'!$Q$58</definedName>
    <definedName name="_MC3">'[70]RUMUS PENERIMAAN KAS'!$AE$58</definedName>
    <definedName name="_MC4">'[70]RUMUS PENERIMAAN KAS'!$AS$58</definedName>
    <definedName name="_MC5">'[70]RUMUS PENERIMAAN KAS'!$BG$58</definedName>
    <definedName name="_MC6">'[70]RUMUS PENERIMAAN KAS'!$BU$58</definedName>
    <definedName name="_MC7">'[70]RUMUS PENERIMAAN KAS'!$CI$58</definedName>
    <definedName name="_MC8">'[70]RUMUS PENERIMAAN KAS'!$CW$58</definedName>
    <definedName name="_MC9">'[70]RUMUS PENERIMAAN KAS'!$DK$58</definedName>
    <definedName name="_MDE01" localSheetId="4">#REF!</definedName>
    <definedName name="_MDE01">[97]PERALATAN!$BO$27</definedName>
    <definedName name="_MDE02" localSheetId="4">#REF!</definedName>
    <definedName name="_MDE02">[97]PERALATAN!$BO$47</definedName>
    <definedName name="_MDE03" localSheetId="4">#REF!</definedName>
    <definedName name="_MDE03">[97]PERALATAN!$BO$67</definedName>
    <definedName name="_MDE04" localSheetId="4">#REF!</definedName>
    <definedName name="_MDE04">[97]PERALATAN!$BO$87</definedName>
    <definedName name="_MDE05" localSheetId="4">#REF!</definedName>
    <definedName name="_MDE05">[97]PERALATAN!$BO$107</definedName>
    <definedName name="_MDE06" localSheetId="4">#REF!</definedName>
    <definedName name="_MDE06">[97]PERALATAN!$BO$127</definedName>
    <definedName name="_MDE07" localSheetId="4">#REF!</definedName>
    <definedName name="_MDE07">[97]PERALATAN!$BO$147</definedName>
    <definedName name="_MDE08" localSheetId="4">#REF!</definedName>
    <definedName name="_MDE08">[97]PERALATAN!$BO$167</definedName>
    <definedName name="_MDE09" localSheetId="4">#REF!</definedName>
    <definedName name="_MDE09">[97]PERALATAN!$BO$187</definedName>
    <definedName name="_MDE10" localSheetId="4">#REF!</definedName>
    <definedName name="_MDE10">[97]PERALATAN!$BO$207</definedName>
    <definedName name="_MDE11" localSheetId="4">#REF!</definedName>
    <definedName name="_MDE11">[97]PERALATAN!$BO$227</definedName>
    <definedName name="_MDE12" localSheetId="4">#REF!</definedName>
    <definedName name="_MDE12">[97]PERALATAN!$BO$247</definedName>
    <definedName name="_MDE13" localSheetId="4">#REF!</definedName>
    <definedName name="_MDE13">[97]PERALATAN!$BO$267</definedName>
    <definedName name="_MDE14" localSheetId="4">#REF!</definedName>
    <definedName name="_MDE14">[97]PERALATAN!$BO$287</definedName>
    <definedName name="_MDE15" localSheetId="4">#REF!</definedName>
    <definedName name="_MDE15">[97]PERALATAN!$BO$307</definedName>
    <definedName name="_MDE16" localSheetId="4">#REF!</definedName>
    <definedName name="_MDE16">[97]PERALATAN!$BO$327</definedName>
    <definedName name="_MDE17" localSheetId="4">#REF!</definedName>
    <definedName name="_MDE17">[97]PERALATAN!$BO$347</definedName>
    <definedName name="_MDE18" localSheetId="4">#REF!</definedName>
    <definedName name="_MDE18">[97]PERALATAN!$BO$367</definedName>
    <definedName name="_MDE19" localSheetId="4">#REF!</definedName>
    <definedName name="_MDE19">[97]PERALATAN!$BO$387</definedName>
    <definedName name="_MDE20" localSheetId="4">#REF!</definedName>
    <definedName name="_MDE20">[97]PERALATAN!$BO$407</definedName>
    <definedName name="_MDE21" localSheetId="4">#REF!</definedName>
    <definedName name="_MDE21">[97]PERALATAN!$BO$427</definedName>
    <definedName name="_MDE22" localSheetId="4">#REF!</definedName>
    <definedName name="_MDE22">#REF!</definedName>
    <definedName name="_MDE23" localSheetId="4">#REF!</definedName>
    <definedName name="_MDE23">[97]PERALATAN!$BO$467</definedName>
    <definedName name="_MDE24" localSheetId="4">#REF!</definedName>
    <definedName name="_MDE24">[97]PERALATAN!$BO$487</definedName>
    <definedName name="_MDE25" localSheetId="4">#REF!</definedName>
    <definedName name="_MDE25">[97]PERALATAN!$BO$507</definedName>
    <definedName name="_MDE26" localSheetId="4">#REF!</definedName>
    <definedName name="_MDE26">[97]PERALATAN!$BO$527</definedName>
    <definedName name="_MDE27" localSheetId="4">#REF!</definedName>
    <definedName name="_MDE27">[97]PERALATAN!$BO$547</definedName>
    <definedName name="_MDE28" localSheetId="4">#REF!</definedName>
    <definedName name="_MDE28">[97]PERALATAN!$BO$567</definedName>
    <definedName name="_MDE29" localSheetId="4">#REF!</definedName>
    <definedName name="_MDE29">[97]PERALATAN!$BO$587</definedName>
    <definedName name="_MDE30" localSheetId="4">#REF!</definedName>
    <definedName name="_MDE30">[97]PERALATAN!$BO$607</definedName>
    <definedName name="_MDE31" localSheetId="4">#REF!</definedName>
    <definedName name="_MDE31">[97]PERALATAN!$BO$627</definedName>
    <definedName name="_MDE32" localSheetId="4">#REF!</definedName>
    <definedName name="_MDE32">[97]PERALATAN!$BO$647</definedName>
    <definedName name="_MDE33" localSheetId="4">#REF!</definedName>
    <definedName name="_MDE33">[97]PERALATAN!$BO$667</definedName>
    <definedName name="_MDE34" localSheetId="4">#REF!</definedName>
    <definedName name="_MDE34">[97]PERALATAN!$BO$698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[97]PERALATAN!$BO$26</definedName>
    <definedName name="_ME02" localSheetId="4">#REF!</definedName>
    <definedName name="_ME02">[97]PERALATAN!$BO$46</definedName>
    <definedName name="_ME03" localSheetId="4">#REF!</definedName>
    <definedName name="_ME03">[97]PERALATAN!$BO$66</definedName>
    <definedName name="_ME04" localSheetId="4">#REF!</definedName>
    <definedName name="_ME04">[97]PERALATAN!$BO$86</definedName>
    <definedName name="_ME05" localSheetId="4">#REF!</definedName>
    <definedName name="_ME05">[97]PERALATAN!$BO$106</definedName>
    <definedName name="_ME06" localSheetId="4">#REF!</definedName>
    <definedName name="_ME06">[97]PERALATAN!$BO$126</definedName>
    <definedName name="_ME07" localSheetId="4">#REF!</definedName>
    <definedName name="_ME07">[97]PERALATAN!$BO$146</definedName>
    <definedName name="_ME08" localSheetId="4">#REF!</definedName>
    <definedName name="_ME08">[97]PERALATAN!$BO$166</definedName>
    <definedName name="_ME09" localSheetId="4">#REF!</definedName>
    <definedName name="_ME09">[97]PERALATAN!$BO$186</definedName>
    <definedName name="_ME10" localSheetId="4">#REF!</definedName>
    <definedName name="_ME10">[97]PERALATAN!$BO$206</definedName>
    <definedName name="_ME11" localSheetId="4">#REF!</definedName>
    <definedName name="_ME11">[97]PERALATAN!$BO$226</definedName>
    <definedName name="_ME12" localSheetId="4">#REF!</definedName>
    <definedName name="_ME12">[97]PERALATAN!$BO$246</definedName>
    <definedName name="_ME13" localSheetId="4">#REF!</definedName>
    <definedName name="_ME13">[97]PERALATAN!$BO$266</definedName>
    <definedName name="_ME14" localSheetId="4">#REF!</definedName>
    <definedName name="_ME14">[97]PERALATAN!$BO$286</definedName>
    <definedName name="_ME15" localSheetId="4">#REF!</definedName>
    <definedName name="_ME15">[97]PERALATAN!$BO$306</definedName>
    <definedName name="_ME16" localSheetId="4">#REF!</definedName>
    <definedName name="_ME16">[97]PERALATAN!$BO$326</definedName>
    <definedName name="_ME17" localSheetId="4">#REF!</definedName>
    <definedName name="_ME17">[97]PERALATAN!$BO$346</definedName>
    <definedName name="_ME18" localSheetId="4">#REF!</definedName>
    <definedName name="_ME18">[97]PERALATAN!$BO$366</definedName>
    <definedName name="_ME19" localSheetId="4">#REF!</definedName>
    <definedName name="_ME19">[97]PERALATAN!$BO$386</definedName>
    <definedName name="_ME20" localSheetId="4">#REF!</definedName>
    <definedName name="_ME20">[97]PERALATAN!$BO$406</definedName>
    <definedName name="_ME21" localSheetId="4">#REF!</definedName>
    <definedName name="_ME21">[97]PERALATAN!$BO$426</definedName>
    <definedName name="_ME22" localSheetId="4">#REF!</definedName>
    <definedName name="_ME22">[97]PERALATAN!$BO$446</definedName>
    <definedName name="_ME23" localSheetId="4">#REF!</definedName>
    <definedName name="_ME23">[97]PERALATAN!$BO$466</definedName>
    <definedName name="_ME24" localSheetId="4">#REF!</definedName>
    <definedName name="_ME24">[97]PERALATAN!$BO$486</definedName>
    <definedName name="_ME25" localSheetId="4">#REF!</definedName>
    <definedName name="_ME25">[97]PERALATAN!$BO$506</definedName>
    <definedName name="_ME26" localSheetId="4">#REF!</definedName>
    <definedName name="_ME26">[97]PERALATAN!$BO$526</definedName>
    <definedName name="_ME27" localSheetId="4">#REF!</definedName>
    <definedName name="_ME27">[97]PERALATAN!$BO$546</definedName>
    <definedName name="_ME28" localSheetId="4">#REF!</definedName>
    <definedName name="_ME28">[97]PERALATAN!$BO$566</definedName>
    <definedName name="_ME29" localSheetId="4">#REF!</definedName>
    <definedName name="_ME29">[97]PERALATAN!$BO$586</definedName>
    <definedName name="_ME30" localSheetId="4">#REF!</definedName>
    <definedName name="_ME30">[97]PERALATAN!$BO$606</definedName>
    <definedName name="_ME31" localSheetId="4">#REF!</definedName>
    <definedName name="_ME31">[97]PERALATAN!$BO$626</definedName>
    <definedName name="_ME32" localSheetId="4">#REF!</definedName>
    <definedName name="_ME32">[97]PERALATAN!$BO$646</definedName>
    <definedName name="_ME33" localSheetId="4">#REF!</definedName>
    <definedName name="_ME33">[97]PERALATAN!$BO$666</definedName>
    <definedName name="_ME34" localSheetId="4">#REF!</definedName>
    <definedName name="_ME34">[97]PERALATAN!$BO$697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'[98]ANALISA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'[90]matang rayeuk'!$F$17</definedName>
    <definedName name="_mr02">'[90]matang rayeuk'!$F$23</definedName>
    <definedName name="_mr03">'[90]matang rayeuk'!$F$26</definedName>
    <definedName name="_mr04">'[90]matang rayeuk'!$F$30</definedName>
    <definedName name="_mr05">'[90]matang rayeuk'!$F$35</definedName>
    <definedName name="_mr06">'[90]matang rayeuk'!$F$39</definedName>
    <definedName name="_mr07">'[90]matang rayeuk'!$F$56</definedName>
    <definedName name="_mr08">'[90]matang rayeuk'!$F$64</definedName>
    <definedName name="_mr09">'[90]matang rayeuk'!$F$73</definedName>
    <definedName name="_mr10">'[90]matang rayeuk'!$F$79</definedName>
    <definedName name="_mr11">'[90]matang rayeuk'!$F$85</definedName>
    <definedName name="_mr12">'[90]matang rayeuk'!$F$87</definedName>
    <definedName name="_mr13">'[90]matang rayeuk'!$F$90</definedName>
    <definedName name="_mr14">'[90]matang rayeuk'!$F$133</definedName>
    <definedName name="_mr15">'[90]matang rayeuk'!$F$151</definedName>
    <definedName name="_mr16">'[90]matang rayeuk'!$F$162</definedName>
    <definedName name="_mr17">'[90]matang rayeuk'!$F$165</definedName>
    <definedName name="_nym30" localSheetId="4">#REF!</definedName>
    <definedName name="_NYY10" localSheetId="4">#REF!</definedName>
    <definedName name="_NYY25" localSheetId="4">#REF!</definedName>
    <definedName name="_PA1">'[21]ANALISA (2)'!$Q$1258</definedName>
    <definedName name="_PA18">'[21]ANALISA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'[99]pante riek'!$F$17</definedName>
    <definedName name="_pr02">'[99]pante riek'!$F$23</definedName>
    <definedName name="_pr03">'[99]pante riek'!$F$26</definedName>
    <definedName name="_pr04">'[99]pante riek'!$F$30</definedName>
    <definedName name="_pr05">'[99]pante riek'!$F$35</definedName>
    <definedName name="_pr06">'[99]pante riek'!$F$39</definedName>
    <definedName name="_pr07">'[99]pante riek'!$F$56</definedName>
    <definedName name="_pr08">'[99]pante riek'!$F$64</definedName>
    <definedName name="_pr09">'[99]pante riek'!$F$73</definedName>
    <definedName name="_pr10">'[99]pante riek'!$F$79</definedName>
    <definedName name="_pr11">'[99]pante riek'!$F$85</definedName>
    <definedName name="_PR110" localSheetId="4">#REF!</definedName>
    <definedName name="_pr12">'[99]pante riek'!$F$87</definedName>
    <definedName name="_PR123" localSheetId="4">#REF!</definedName>
    <definedName name="_pr13">'[99]pante riek'!$F$90</definedName>
    <definedName name="_PR132" localSheetId="4">#REF!</definedName>
    <definedName name="_PR139" localSheetId="4">#REF!</definedName>
    <definedName name="_pr14">'[99]pante riek'!$F$133</definedName>
    <definedName name="_pr15">'[99]pante riek'!$F$151</definedName>
    <definedName name="_pr16">'[99]pante riek'!$F$162</definedName>
    <definedName name="_pr17">'[99]pante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[15]UPAH!#REF!</definedName>
    <definedName name="_pvc112" localSheetId="4">#REF!</definedName>
    <definedName name="_pvc2" localSheetId="4">#REF!</definedName>
    <definedName name="_pvc2">[100]BasicPrice!$F$58</definedName>
    <definedName name="_pvc3" localSheetId="4">#REF!</definedName>
    <definedName name="_pvc3">[100]BasicPrice!$F$59</definedName>
    <definedName name="_pvc4" localSheetId="4">#REF!</definedName>
    <definedName name="_pvc6">[100]BasicPrice!$F$61</definedName>
    <definedName name="_pvc8">[100]BasicPrice!$F$62</definedName>
    <definedName name="_Regression_Int">1</definedName>
    <definedName name="_Rp1" localSheetId="4">[42]BAHP!$M$29</definedName>
    <definedName name="_Rp1">[42]BAHP!$M$29</definedName>
    <definedName name="_Rp2" localSheetId="4">[56]BAHP!$M$31</definedName>
    <definedName name="_Rp2">[57]BAHP!$M$31</definedName>
    <definedName name="_Rp3" localSheetId="4">[56]BAHP!$M$33</definedName>
    <definedName name="_Rp3">[57]BAHP!$M$33</definedName>
    <definedName name="_SAK2" localSheetId="4">#REF!</definedName>
    <definedName name="_SAK3" localSheetId="4">#REF!</definedName>
    <definedName name="_sl14" localSheetId="4">'[58]DAFTAR HARGA &amp; UPAH OK'!$H$86</definedName>
    <definedName name="_sl14">'[58]DAFTAR HARGA &amp; UPAH OK'!$H$86</definedName>
    <definedName name="_sl20" localSheetId="4">'[58]DAFTAR HARGA &amp; UPAH OK'!$H$87</definedName>
    <definedName name="_sl20">'[58]DAFTAR HARGA &amp; UPAH OK'!$H$87</definedName>
    <definedName name="_spl7">[22]ANALISA!#REF!</definedName>
    <definedName name="_TA1">'[86]DATA PROYEK'!$C$5</definedName>
    <definedName name="_tb01">[90]tibang!$F$17</definedName>
    <definedName name="_tb02">[90]tibang!$F$23</definedName>
    <definedName name="_tb03">[90]tibang!$F$26</definedName>
    <definedName name="_tb04">[90]tibang!$F$30</definedName>
    <definedName name="_tb05">[90]tibang!$F$35</definedName>
    <definedName name="_tb06">[90]tibang!$F$39</definedName>
    <definedName name="_tb07">[90]tibang!$F$56</definedName>
    <definedName name="_tb08">[90]tibang!$F$64</definedName>
    <definedName name="_tb09">[90]tibang!$F$73</definedName>
    <definedName name="_tb10">[90]tibang!$F$79</definedName>
    <definedName name="_tb11">[90]tibang!$F$85</definedName>
    <definedName name="_tb12">[90]tibang!$F$87</definedName>
    <definedName name="_tb13">[90]tibang!$F$90</definedName>
    <definedName name="_tb14">[90]tibang!$F$133</definedName>
    <definedName name="_tb15">[90]tibang!$F$151</definedName>
    <definedName name="_tb16">[90]tibang!$F$162</definedName>
    <definedName name="_tb17">[90]tibang!$F$165</definedName>
    <definedName name="_tee34">'[12]RAB (OK)'!#REF!</definedName>
    <definedName name="_tgl2">[38]Mushala!$C$15</definedName>
    <definedName name="_tl20" localSheetId="4">'[58]DAFTAR HARGA &amp; UPAH OK'!$H$88</definedName>
    <definedName name="_tl20">'[58]DAFTAR HARGA &amp; UPAH OK'!$H$88</definedName>
    <definedName name="_tl40" localSheetId="4">'[58]DAFTAR HARGA &amp; UPAH OK'!$H$89</definedName>
    <definedName name="_tl40">'[58]DAFTAR HARGA &amp; UPAH OK'!$H$89</definedName>
    <definedName name="_TOT010">'[53]RAB KERJA'!#REF!</definedName>
    <definedName name="_TOT011">'[53]RAB KERJA'!#REF!</definedName>
    <definedName name="_TR1">[87]Vibro_Roller!$E$2:$K$43</definedName>
    <definedName name="_WAS50" localSheetId="2">[4]ANALIS!#REF!</definedName>
    <definedName name="_WAS50">[4]ANALIS!#REF!</definedName>
    <definedName name="_WAS75" localSheetId="2">[4]ANALIS!#REF!</definedName>
    <definedName name="_WAS75">[4]ANALIS!#REF!</definedName>
    <definedName name="_WC1" localSheetId="4">#REF!</definedName>
    <definedName name="_xk22">[74]Analisa!#REF!</definedName>
    <definedName name="_Z" localSheetId="2">[91]A!#REF!</definedName>
    <definedName name="_Z">[91]A!#REF!</definedName>
    <definedName name="a" hidden="1">#REF!</definedName>
    <definedName name="a.01">'[101]ANALISA-HST'!$K$30</definedName>
    <definedName name="a.06" localSheetId="2">'[101]ANALISA-HST'!#REF!</definedName>
    <definedName name="a.06">'[101]ANALISA-HST'!#REF!</definedName>
    <definedName name="a.07" localSheetId="2">'[101]ANALISA-HST'!#REF!</definedName>
    <definedName name="a.07">'[101]ANALISA-HST'!#REF!</definedName>
    <definedName name="a.08" localSheetId="2">'[101]ANALISA-HST'!#REF!</definedName>
    <definedName name="a.08">'[101]ANALISA-HST'!#REF!</definedName>
    <definedName name="a.09" localSheetId="2">'[101]ANALISA-HST'!#REF!</definedName>
    <definedName name="a.09">'[101]ANALISA-HST'!#REF!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[102]Harga!$N$84</definedName>
    <definedName name="A.18a" localSheetId="4">#REF!</definedName>
    <definedName name="A.18B">#REF!</definedName>
    <definedName name="A.1a">[102]Harga!$N$65</definedName>
    <definedName name="A.2">[102]Harga!$N$71</definedName>
    <definedName name="a.311">'[103]3Div3'!$L$6:$V$72</definedName>
    <definedName name="a.312">'[103]3Div3'!$L$126:$V$189</definedName>
    <definedName name="a.313">'[103]3Div3'!$L$246:$V$311</definedName>
    <definedName name="a.318">'[103]3Div3'!$L$547:$V$608</definedName>
    <definedName name="a.321">'[103]3Div3'!$L$673:$V$739</definedName>
    <definedName name="a.322">'[103]3Div3'!$L$852:$V$918</definedName>
    <definedName name="a.33">'[103]3Div3'!$L$1153:$V$1220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'[104]DAFTAR ANALISA.'!$J$35</definedName>
    <definedName name="A.G.32.h">'[104]DAFTAR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'[105]DAFTAR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[106]RAB!#REF!</definedName>
    <definedName name="A.II" localSheetId="4">[106]RAB!#REF!</definedName>
    <definedName name="A.III" localSheetId="4">[106]RAB!#REF!</definedName>
    <definedName name="A.IV" localSheetId="4">[106]RAB!#REF!</definedName>
    <definedName name="A.IX">[106]RAB!#REF!</definedName>
    <definedName name="A.L.3" localSheetId="4">#REF!</definedName>
    <definedName name="A.VII">[106]RAB!#REF!</definedName>
    <definedName name="A.VIII">[106]RAB!#REF!</definedName>
    <definedName name="A.X">[106]RAB!#REF!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[107]Temporer!$H$29</definedName>
    <definedName name="aaaaaaa">'[108]SAT-DAS'!$J$33</definedName>
    <definedName name="ab" localSheetId="4">'[109]DU&amp;B'!#REF!</definedName>
    <definedName name="AB.3" localSheetId="4">#REF!</definedName>
    <definedName name="ABC">#REF!</definedName>
    <definedName name="abmobilsasi">[110]divI!$G$52</definedName>
    <definedName name="ac">'[111]SAT-DAS'!$I$67</definedName>
    <definedName name="ACIAN" localSheetId="4">#REF!</definedName>
    <definedName name="ada" localSheetId="4">[112]LOKET!#REF!</definedName>
    <definedName name="adf">'[113]SAT-DAS'!$J$14</definedName>
    <definedName name="adfa">'[114]Lamp-4 Sat-Das'!$J$20</definedName>
    <definedName name="adgtg">'[114]Lamp-4 Sat-Das'!$J$23</definedName>
    <definedName name="ADS" localSheetId="4">'[115]ANALISA (2)'!$Q$1832</definedName>
    <definedName name="ADS">'[115]ANALISA (2)'!$Q$1832</definedName>
    <definedName name="AERA">'[116]SAT-DAS'!$J$64</definedName>
    <definedName name="AERAWE">'[116]SAT-DAS'!$J$61</definedName>
    <definedName name="AERAWRA">'[116]SAT-DAS'!$J$17</definedName>
    <definedName name="aetgae" localSheetId="2">'[116]SAT-DAS'!#REF!</definedName>
    <definedName name="aetgae">'[116]SAT-DAS'!#REF!</definedName>
    <definedName name="aewtawert">[117]DHSD!$G$44</definedName>
    <definedName name="aewtrawet">[118]DHSD!$G$24</definedName>
    <definedName name="afds" localSheetId="2">'[119]Analisa (ok punya)'!#REF!</definedName>
    <definedName name="afds">'[119]Analisa (ok punya)'!#REF!</definedName>
    <definedName name="afra" localSheetId="2">'[114]Lamp-4 Sat-Das'!#REF!</definedName>
    <definedName name="afra">'[114]Lamp-4 Sat-Das'!#REF!</definedName>
    <definedName name="Afs" localSheetId="2">'[120]SAT-DAS'!#REF!</definedName>
    <definedName name="Afs">'[120]SAT-DAS'!#REF!</definedName>
    <definedName name="aftgrae" localSheetId="2">'[121]SAT-DAS'!#REF!</definedName>
    <definedName name="aftgrae">'[121]SAT-DAS'!#REF!</definedName>
    <definedName name="ag" localSheetId="2">[1]metode!#REF!</definedName>
    <definedName name="ag">[1]metode!#REF!</definedName>
    <definedName name="aga">'[113]SAT-DAS'!$J$20</definedName>
    <definedName name="agaga">[118]DHSD!$G$29</definedName>
    <definedName name="aggB" localSheetId="2">'[120]SAT-DAS'!#REF!</definedName>
    <definedName name="aggB">'[120]SAT-DAS'!#REF!</definedName>
    <definedName name="AggC" localSheetId="2">[93]DHSD!#REF!</definedName>
    <definedName name="AggC">[93]DHSD!#REF!</definedName>
    <definedName name="Aggh" localSheetId="2">'[122]Har-sat-dasr'!#REF!</definedName>
    <definedName name="Aggh">'[122]Har-sat-dasr'!#REF!</definedName>
    <definedName name="aghls">[93]DHSD!$G$20</definedName>
    <definedName name="agksbc">[93]DHSD!$G$18</definedName>
    <definedName name="agkslk">[93]DHSD!$G$19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'[113]SAT-DAS'!$J$30</definedName>
    <definedName name="AGUST">'[123]Penyiapan Bdn Jalan'!$J$15</definedName>
    <definedName name="AH">[124]Bahan!$D$7</definedName>
    <definedName name="ahs">[125]AHS!$A$7:$K$2157</definedName>
    <definedName name="AK">[124]Bahan!$D$8</definedName>
    <definedName name="AL">#REF!</definedName>
    <definedName name="Alamat" localSheetId="4">#REF!</definedName>
    <definedName name="ALAMAT">'[126]Penyiapan Bdn Jalan'!$A$4</definedName>
    <definedName name="alamat1" localSheetId="4">[42]BAHP!$J$49</definedName>
    <definedName name="alamat1">[42]BAHP!$J$49</definedName>
    <definedName name="alamat2" localSheetId="4">[56]BAHP!$J$61</definedName>
    <definedName name="alamat2">[57]BAHP!$J$61</definedName>
    <definedName name="alamat3" localSheetId="4">[56]BAHP!$J$73</definedName>
    <definedName name="alamat3">[57]BAHP!$J$73</definedName>
    <definedName name="ALAT">[127]S_DAYA!$C$95:$E$142</definedName>
    <definedName name="alatbantu">'[128]Analisa Harga Lama'!#REF!</definedName>
    <definedName name="alatcena">'[129]OP. ALAT'!$M$114</definedName>
    <definedName name="ALATUTAMA" localSheetId="4">#REF!</definedName>
    <definedName name="ALATUTAMA">#REF!</definedName>
    <definedName name="alif" localSheetId="4">'[130]BAHAN 2007'!#REF!</definedName>
    <definedName name="AMP" localSheetId="4">#REF!</definedName>
    <definedName name="AMP">#REF!</definedName>
    <definedName name="amplas">[131]UPAH!$E$42</definedName>
    <definedName name="an">'[132]3Div10c'!$U$410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[133]DivVI!$F$71</definedName>
    <definedName name="Analisa_EI_633">[133]DivVI!$F$141</definedName>
    <definedName name="Analisa101A" localSheetId="4">'[134]Analisa HSP'!$U$51</definedName>
    <definedName name="Analisa101B" localSheetId="4">'[134]Analisa HSP'!$U$231</definedName>
    <definedName name="Analisa101C" localSheetId="4">'[134]Analisa HSP'!$U$410</definedName>
    <definedName name="Analisa101D" localSheetId="4">'[134]Analisa HSP'!$U$589</definedName>
    <definedName name="Analisa101E" localSheetId="4">'[134]Analisa HSP'!$U$768</definedName>
    <definedName name="ANALUISA" localSheetId="4">#REF!</definedName>
    <definedName name="anamp">[135]ANALISA!$L$44</definedName>
    <definedName name="anda" localSheetId="4">[131]UPAH!$E$68</definedName>
    <definedName name="anda">[131]UPAH!$E$68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[39]MENU!$B$10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[136]analisa!$A$3531:$J$3589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'[128]Analisa Harga Lama'!#REF!</definedName>
    <definedName name="anla18" localSheetId="4">#REF!</definedName>
    <definedName name="anla18a" localSheetId="4">#REF!</definedName>
    <definedName name="anla18b" localSheetId="4">'[128]Analisa Harga Lama'!#REF!</definedName>
    <definedName name="anla18d" localSheetId="4">'[128]Analisa Harga Lama'!#REF!</definedName>
    <definedName name="anla18e" localSheetId="4">'[128]Analisa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'[105]Anl. ALAT BERAT (jADI)'!$R$168</definedName>
    <definedName name="AnlBB">'[105]Anl. ALAT BERAT (jADI)'!$R$168</definedName>
    <definedName name="AnlBC" localSheetId="4">'[105]Anl. ALAT BERAT (jADI)'!$R$251</definedName>
    <definedName name="AnlBC">'[105]Anl. ALAT BERAT (jADI)'!$R$251</definedName>
    <definedName name="AnlBD" localSheetId="4">'[105]Anl. ALAT BERAT (jADI)'!$R$342</definedName>
    <definedName name="AnlBD">'[105]Anl. ALAT BERAT (jADI)'!$R$342</definedName>
    <definedName name="AnlBE" localSheetId="4">'[105]Anl. ALAT BERAT (jADI)'!$R$409</definedName>
    <definedName name="AnlBE">'[105]Anl.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[137]ANALISA!#REF!</definedName>
    <definedName name="anlf27" localSheetId="4">#REF!</definedName>
    <definedName name="anlf8" localSheetId="4">'[128]Analisa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[137]ANALISA!#REF!</definedName>
    <definedName name="anlg32h" localSheetId="4">'[128]Analisa Harga Lama'!#REF!</definedName>
    <definedName name="anlg33h">[138]ANALISA!$G$202</definedName>
    <definedName name="ANLG33I">[138]ANALISA!$G$191</definedName>
    <definedName name="anlg41">'[128]Analisa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'[128]Analisa Harga Lama'!#REF!</definedName>
    <definedName name="anlg43b" localSheetId="4">'[128]Analisa Harga Lama'!#REF!</definedName>
    <definedName name="anlg44" localSheetId="4">'[128]Analisa Harga Lama'!#REF!</definedName>
    <definedName name="anlg44a" localSheetId="4">#REF!</definedName>
    <definedName name="anlg50h" localSheetId="4">'[128]Analisa Harga Lama'!#REF!</definedName>
    <definedName name="anlg50i" localSheetId="4">#REF!</definedName>
    <definedName name="anlg50q">[138]ANALISA!$G$232</definedName>
    <definedName name="anlg53a">'[128]Analisa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'[128]Analisa Harga Lama'!#REF!</definedName>
    <definedName name="anli2" localSheetId="4">'[128]Analisa Harga Lama'!#REF!</definedName>
    <definedName name="anli2a" localSheetId="4">[22]ANALISA!#REF!</definedName>
    <definedName name="anlk211" localSheetId="4">'[128]Analisa Harga Lama'!#REF!</definedName>
    <definedName name="anlk310">'[128]Analisa Harga Lama'!#REF!</definedName>
    <definedName name="Anlk321">'[128]Analisa Harga Lama'!#REF!</definedName>
    <definedName name="anlk36" localSheetId="4">#REF!</definedName>
    <definedName name="anll2a" localSheetId="4">#REF!</definedName>
    <definedName name="anls_G_67a" localSheetId="4">[139]ANALISA!#REF!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'[128]Analisa Harga Lama'!#REF!</definedName>
    <definedName name="anlw2b" localSheetId="4">'[128]Analisa Harga Lama'!#REF!</definedName>
    <definedName name="anlw3a" localSheetId="4">'[128]Analisa Harga Lama'!#REF!</definedName>
    <definedName name="anlw3b" localSheetId="4">'[128]Analisa Harga Lama'!#REF!</definedName>
    <definedName name="anlw3c">'[128]Analisa Harga Lama'!#REF!</definedName>
    <definedName name="anlw3d">'[128]Analisa Harga Lama'!#REF!</definedName>
    <definedName name="anstamping">[112]LOKET!#REF!</definedName>
    <definedName name="anstone">[135]ANALISA!$L$98</definedName>
    <definedName name="ANTEKAGA">'[140]ANTEK-AGGA'!$B$1:$M$188</definedName>
    <definedName name="ANTEKBURDA">[140]BURDA!$B$1:$M$129</definedName>
    <definedName name="ANTEKGAL">'[140]ANTEK-GAL'!$B$1:$M$107</definedName>
    <definedName name="ANTEKHRS">'[140]HRS-ATB'!$B$1:$M$205</definedName>
    <definedName name="ANTEKPRIME">'[140]ANTEK-PRIME'!$B$1:$O$129</definedName>
    <definedName name="ANTEKTIM">'[140]ANTEK-TIMB'!$B$1:$M$189</definedName>
    <definedName name="antex" localSheetId="4">#REF!</definedName>
    <definedName name="ARAE" localSheetId="2">'[141]Sat Das'!#REF!</definedName>
    <definedName name="ARAE">'[141]Sat Das'!#REF!</definedName>
    <definedName name="araefa">'[116]SAT-DAS'!$J$26</definedName>
    <definedName name="AREA" localSheetId="2">'[116]SAT-DAS'!#REF!</definedName>
    <definedName name="AREA">'[116]SAT-DAS'!#REF!</definedName>
    <definedName name="AREAWGT" localSheetId="2">'[116]SAT-DAS'!#REF!</definedName>
    <definedName name="AREAWGT">'[116]SAT-DAS'!#REF!</definedName>
    <definedName name="arets">[117]DHSD!$G$35</definedName>
    <definedName name="ARfae">'[116]SAT-DAS'!$J$25</definedName>
    <definedName name="argyarse">'[116]SAT-DAS'!$J$58</definedName>
    <definedName name="ARKAN" localSheetId="4">'[130]BAHAN 2007'!#REF!</definedName>
    <definedName name="ARTASERYG" localSheetId="2">'[141]Sat Das'!#REF!</definedName>
    <definedName name="ARTASERYG">'[141]Sat Das'!#REF!</definedName>
    <definedName name="artaw">'[114]Lamp-4 Sat-Das'!$J$56</definedName>
    <definedName name="ARTGA">'[116]SAT-DAS'!$J$14</definedName>
    <definedName name="artyawerygas" localSheetId="2">'[116]Analisa (ok)'!#REF!</definedName>
    <definedName name="artyawerygas">'[116]Analisa (ok)'!#REF!</definedName>
    <definedName name="ARYE">'[116]SAT-DAS'!$J$15</definedName>
    <definedName name="AS">#REF!</definedName>
    <definedName name="ascem">[93]DHSD!$G$23</definedName>
    <definedName name="ASD">#REF!</definedName>
    <definedName name="asengcpabrik">'[128]Analisa Harga Lama'!#REF!</definedName>
    <definedName name="asfdfg" localSheetId="2">[41]L4c!#REF!</definedName>
    <definedName name="asfdfg">[41]L4c!#REF!</definedName>
    <definedName name="Asp" localSheetId="2">[142]DHSD!#REF!</definedName>
    <definedName name="Asp">[142]DHSD!#REF!</definedName>
    <definedName name="ASPAL">#REF!</definedName>
    <definedName name="aspfin">[93]DHSD!$G$34</definedName>
    <definedName name="aspspr">[93]DHSD!$G$33</definedName>
    <definedName name="ASS">[143]MENU!$A$44</definedName>
    <definedName name="assff" localSheetId="2">'[144]SAT-DAS'!#REF!</definedName>
    <definedName name="assff">'[144]SAT-DAS'!#REF!</definedName>
    <definedName name="assoperator">[145]BasicPrice!$F$219</definedName>
    <definedName name="astrs">'[116]SAT-DAS'!$J$74</definedName>
    <definedName name="ataerts">[118]DHSD!$G$46</definedName>
    <definedName name="ataewrta" localSheetId="2">[146]DHSD!#REF!</definedName>
    <definedName name="ataewrta">[146]DHSD!#REF!</definedName>
    <definedName name="ATAP">[147]RAB!$C$71</definedName>
    <definedName name="ataponduline">[148]cover!#REF!</definedName>
    <definedName name="atapseng" localSheetId="4">#REF!</definedName>
    <definedName name="ataset">'[116]SAT-DAS'!$J$58</definedName>
    <definedName name="atatg">[118]DHSD!$G$11</definedName>
    <definedName name="ateawra">'[116]SAT-DAS'!$J$37</definedName>
    <definedName name="atertsertsr">[118]DHSD!$G$12</definedName>
    <definedName name="atgaertar">[149]DHSD!$G$16</definedName>
    <definedName name="ATK" localSheetId="4">#REF!</definedName>
    <definedName name="ATRA">'[116]SAT-DAS'!$J$39</definedName>
    <definedName name="atraewrA">'[116]SAT-DAS'!$J$25</definedName>
    <definedName name="atresey" localSheetId="2">[146]DHSD!#REF!</definedName>
    <definedName name="atresey">[146]DHSD!#REF!</definedName>
    <definedName name="atreyaserrae" localSheetId="2">[146]DHSD!#REF!</definedName>
    <definedName name="atreyaserrae">[146]DHSD!#REF!</definedName>
    <definedName name="atrrt">[118]DHSD!$G$46</definedName>
    <definedName name="atsrt">[117]DHSD!$G$18</definedName>
    <definedName name="avian" localSheetId="4">#REF!</definedName>
    <definedName name="awerawr">'[116]SAT-DAS'!$J$27</definedName>
    <definedName name="ayra" localSheetId="2">'[119]SAT-DAS'!#REF!</definedName>
    <definedName name="ayra">'[119]SAT-DAS'!#REF!</definedName>
    <definedName name="B" localSheetId="4">[150]Analisa!#REF!</definedName>
    <definedName name="b.05" localSheetId="2">'[101]ANALISA-HST'!#REF!</definedName>
    <definedName name="b.05">'[101]ANALISA-HST'!#REF!</definedName>
    <definedName name="b.06" localSheetId="2">'[101]ANALISA-HST'!#REF!</definedName>
    <definedName name="b.06">'[101]ANALISA-HST'!#REF!</definedName>
    <definedName name="b.07" localSheetId="2">'[101]ANALISA-HST'!#REF!</definedName>
    <definedName name="b.07">'[101]ANALISA-HST'!#REF!</definedName>
    <definedName name="b.08" localSheetId="2">'[101]ANALISA-HST'!#REF!</definedName>
    <definedName name="b.08">'[101]ANALISA-HST'!#REF!</definedName>
    <definedName name="b.09" localSheetId="2">'[101]ANALISA-HST'!#REF!</definedName>
    <definedName name="b.09">'[101]ANALISA-HST'!#REF!</definedName>
    <definedName name="B.1" localSheetId="4">#REF!</definedName>
    <definedName name="b.11" localSheetId="2">'[101]ANALISA-HST'!#REF!</definedName>
    <definedName name="b.11">'[101]ANALISA-HST'!#REF!</definedName>
    <definedName name="b.12" localSheetId="2">'[101]ANALISA-HST'!#REF!</definedName>
    <definedName name="b.12">'[101]ANALISA-HST'!#REF!</definedName>
    <definedName name="b.12a" localSheetId="2">'[101]ANALISA-HST'!#REF!</definedName>
    <definedName name="b.12a">'[101]ANALISA-HST'!#REF!</definedName>
    <definedName name="b.12b" localSheetId="2">'[151]ANALISA-HST'!#REF!</definedName>
    <definedName name="b.12b">'[151]ANALISA-HST'!#REF!</definedName>
    <definedName name="b.13" localSheetId="2">'[101]ANALISA-HST'!#REF!</definedName>
    <definedName name="b.13">'[101]ANALISA-HST'!#REF!</definedName>
    <definedName name="b.14" localSheetId="2">'[101]ANALISA-HST'!#REF!</definedName>
    <definedName name="b.14">'[101]ANALISA-HST'!#REF!</definedName>
    <definedName name="b.15" localSheetId="2">'[101]ANALISA-HST'!#REF!</definedName>
    <definedName name="b.15">'[101]ANALISA-HST'!#REF!</definedName>
    <definedName name="b.16" localSheetId="2">'[101]ANALISA-HST'!#REF!</definedName>
    <definedName name="b.16">'[101]ANALISA-HST'!#REF!</definedName>
    <definedName name="B.17">[86]ANALISA!$I$1101</definedName>
    <definedName name="B.18">[86]ANALISA!$I$1149</definedName>
    <definedName name="B.19">[86]ANALISA!$I$1197</definedName>
    <definedName name="B.20">[86]ANALISA!$I$1245</definedName>
    <definedName name="B.21">[86]ANALISA!$I$1293</definedName>
    <definedName name="B.22">[86]ANALISA!$I$1341</definedName>
    <definedName name="b3.6" localSheetId="2">[152]Hsat1!#REF!</definedName>
    <definedName name="b3.6">[152]Hsat1!#REF!</definedName>
    <definedName name="baby" localSheetId="2">[153]BasicPrice!#REF!</definedName>
    <definedName name="baby">[153]BasicPrice!#REF!</definedName>
    <definedName name="backhoe" localSheetId="4">#REF!</definedName>
    <definedName name="baggrekunci">[154]bahan!$G$16</definedName>
    <definedName name="baggretutup">[154]bahan!$G$15</definedName>
    <definedName name="bagi">[155]BasicPrice!$Q$6</definedName>
    <definedName name="BAHAN">[127]S_DAYA!$C$39:$E$83</definedName>
    <definedName name="BAHU">#REF!</definedName>
    <definedName name="baja" localSheetId="4">#REF!</definedName>
    <definedName name="BAJATULANGAN" localSheetId="4">[150]Analisa!#REF!</definedName>
    <definedName name="Bakau" localSheetId="4">#REF!</definedName>
    <definedName name="BAKKTR" localSheetId="2">[4]ANALIS!#REF!</definedName>
    <definedName name="BAKKTR">[4]ANALIS!#REF!</definedName>
    <definedName name="BAKMANDI" localSheetId="4">#REF!</definedName>
    <definedName name="Balok" localSheetId="4">#REF!</definedName>
    <definedName name="baloklantaiI" localSheetId="4">[156]Analis!#REF!</definedName>
    <definedName name="baloklantaiII" localSheetId="4">#REF!</definedName>
    <definedName name="bantu" localSheetId="4">[157]Penawaran!#REF!</definedName>
    <definedName name="bap">[112]LOKET!$G$20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[133]bahan!$G$57</definedName>
    <definedName name="baspalt">[133]bahan!$G$18</definedName>
    <definedName name="Bata" localSheetId="4">'[158]Daftar Harga'!#REF!</definedName>
    <definedName name="bata12">[159]anl!#REF!</definedName>
    <definedName name="bata14" localSheetId="4">[112]LOKET!#REF!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'[160]HARGA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[158]Analisa!$I$95</definedName>
    <definedName name="batumerah">'[128]Analisa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'[96]Upah, Bahan, Alat'!#REF!</definedName>
    <definedName name="bb.20">'[96]Upah, Bahan, Alat'!#REF!</definedName>
    <definedName name="bb.30">'[96]Upah, Bahan, Alat'!#REF!</definedName>
    <definedName name="bb.60">'[96]Upah, Bahan, Alat'!#REF!</definedName>
    <definedName name="bb.80">'[96]Upah,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'[161]DU&amp;B'!$F$31</definedName>
    <definedName name="bbel3">'[161]DU&amp;B'!$F$33</definedName>
    <definedName name="bbensin">[162]bahan!$G$32</definedName>
    <definedName name="bbet">'[109]DU&amp;B'!#REF!</definedName>
    <definedName name="Bbeton">'[158]Daftar Harga'!#REF!</definedName>
    <definedName name="BBP" localSheetId="4">#REF!</definedName>
    <definedName name="Bbt">'[120]SAT-DAS'!$J$33</definedName>
    <definedName name="bbtn">[93]DHSD!$G$26</definedName>
    <definedName name="bdf" localSheetId="2">'[163]SAT-DAS'!#REF!</definedName>
    <definedName name="bdf">'[163]SAT-DAS'!#REF!</definedName>
    <definedName name="BDLS">'[140]BD-LS'!$B$7:$L$600</definedName>
    <definedName name="bdnhd">[93]DHSD!$G$40</definedName>
    <definedName name="be" localSheetId="4">#REF!</definedName>
    <definedName name="Beg_Bal" localSheetId="4">#REF!</definedName>
    <definedName name="BEK" localSheetId="4">[164]UPAH!#REF!</definedName>
    <definedName name="bekisting" localSheetId="4">#REF!</definedName>
    <definedName name="Bekisting___Perancah">[165]Analisa!$D$736</definedName>
    <definedName name="Bekisting_Multipleks">'[166]Anal-2'!$G$261</definedName>
    <definedName name="Belincong" localSheetId="4">[158]Analisa!#REF!</definedName>
    <definedName name="Besi" localSheetId="4">#REF!</definedName>
    <definedName name="Besi_3" localSheetId="2">[167]ANALISA!#REF!</definedName>
    <definedName name="Besi_3">[167]ANALISA!#REF!</definedName>
    <definedName name="Besi_Polos">'[166]Anal-2'!$G$171</definedName>
    <definedName name="Besi_Tulangan">[165]Analisa!$D$444</definedName>
    <definedName name="Besi_Ulir">'[166]Anal-2'!$G$216</definedName>
    <definedName name="BESIBAJA" localSheetId="4">#REF!</definedName>
    <definedName name="BesiBeton" localSheetId="4">#REF!</definedName>
    <definedName name="besibetonpolos" localSheetId="4">'[128]Analisa Harga Lama'!#REF!</definedName>
    <definedName name="besipegangan" localSheetId="4">[148]cover!#REF!</definedName>
    <definedName name="Beton">'[168]Jamur Jelatang'!$P$26</definedName>
    <definedName name="Beton_K.175">[165]Analisa!$D$393</definedName>
    <definedName name="Beton_K.225">[165]Analisa!$D$343</definedName>
    <definedName name="Beton_K175">'[166]Anal-2'!$G$126</definedName>
    <definedName name="BETON_K225" localSheetId="4">[150]Analisa!#REF!</definedName>
    <definedName name="Beton_K225">'[166]Anal-2'!$G$36</definedName>
    <definedName name="Beton_K350">'[166]Anal-2'!$G$81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'[169]RAB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[150]Analisa!#REF!</definedName>
    <definedName name="bg" localSheetId="4">'[96]Upah, Bahan, Alat'!#REF!</definedName>
    <definedName name="bg">'[96]Upah, Bahan, Alat'!#REF!</definedName>
    <definedName name="bialum">'[140]BIA-LUMPSUM'!$B$9:$L$665</definedName>
    <definedName name="biaya_gilas_tiap_bulan" localSheetId="4">[139]ANALISA!#REF!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'[128]Analisa Harga Lama'!#REF!</definedName>
    <definedName name="Biayamolen" localSheetId="4">#REF!</definedName>
    <definedName name="BiayaVibro" localSheetId="4">#REF!</definedName>
    <definedName name="BIBN">#REF!</definedName>
    <definedName name="bilangan">[170]bilangan!$AX$3:$AY$33</definedName>
    <definedName name="bk" localSheetId="4">'[96]Upah, Bahan, Alat'!#REF!</definedName>
    <definedName name="bk">'[171]DU&amp;B'!$F$17</definedName>
    <definedName name="bka">[93]DHSD!$G$17</definedName>
    <definedName name="bkalibelahgunung" localSheetId="4">'[128]Analisa Harga Lama'!#REF!</definedName>
    <definedName name="BKB" localSheetId="4">#REF!</definedName>
    <definedName name="BKK" localSheetId="4">#REF!</definedName>
    <definedName name="bkosong">[58]SNI!$I$39</definedName>
    <definedName name="blangsung">'[129]OP. PERJAM'!$G$208</definedName>
    <definedName name="BM">[124]Bahan!$D$15</definedName>
    <definedName name="BO">[124]Bahan!$D$16</definedName>
    <definedName name="bolie">[162]bahan!$G$34</definedName>
    <definedName name="bonbon">'[169]RAB (OK)'!#REF!</definedName>
    <definedName name="Bonbon_keramik_setelah_dipasang" localSheetId="4">'[139]HARGA BAHAN'!$F$21</definedName>
    <definedName name="Bonbon_keramik_setelah_dipasang">'[172]HARGA BAHAN'!$F$21</definedName>
    <definedName name="BONGKAR" localSheetId="4">#REF!</definedName>
    <definedName name="boplank">[58]SNI!$I$22</definedName>
    <definedName name="bor" localSheetId="4">[58]RAB!$K$25</definedName>
    <definedName name="bor">[58]RAB!$K$25</definedName>
    <definedName name="BOROW3000" localSheetId="2">[173]ANALISA!#REF!</definedName>
    <definedName name="BOROW3000">[173]ANALISA!#REF!</definedName>
    <definedName name="BOS" localSheetId="4">#REF!</definedName>
    <definedName name="boss">[174]PriceList!$R$6</definedName>
    <definedName name="bp" localSheetId="4">[131]UPAH!$E$20</definedName>
    <definedName name="bp">[131]UPAH!$E$20</definedName>
    <definedName name="bp.0">'[96]Upah, Bahan, Alat'!#REF!</definedName>
    <definedName name="bp.1">'[96]Upah, Bahan, Alat'!#REF!</definedName>
    <definedName name="bp.10">'[96]Upah, Bahan, Alat'!#REF!</definedName>
    <definedName name="bp.2">'[96]Upah, Bahan, Alat'!#REF!</definedName>
    <definedName name="bp.3">'[96]Upah, Bahan, Alat'!#REF!</definedName>
    <definedName name="bp.5">'[96]Upah, Bahan, Alat'!#REF!</definedName>
    <definedName name="bp.7">'[96]Upah, Bahan, Alat'!#REF!</definedName>
    <definedName name="bpec">'[175]DU&amp;B'!$F$17</definedName>
    <definedName name="BPelumas">[176]OwningCost!$H$55</definedName>
    <definedName name="BPH" localSheetId="4">#REF!</definedName>
    <definedName name="BPH3mm" localSheetId="4">#REF!</definedName>
    <definedName name="BQ">'[177]Bill of Quantities'!$C$3:$I$457</definedName>
    <definedName name="BQ.TOT">[178]BQ!$A$1:$M$256</definedName>
    <definedName name="BQHER">[179]BOQ!$D$14:$H$399</definedName>
    <definedName name="BR">[124]Bahan!$D$10</definedName>
    <definedName name="BRC8MM" localSheetId="4">#REF!</definedName>
    <definedName name="breakdown">[180]Breakdown!$A$2:$L$1771</definedName>
    <definedName name="Bronjong">[158]Analisa!$I$70</definedName>
    <definedName name="bs">[131]UPAH!$E$21</definedName>
    <definedName name="bsk" localSheetId="4">#REF!</definedName>
    <definedName name="bsolar">[162]bahan!$G$33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'[96]Upah, Bahan, Alat'!#REF!</definedName>
    <definedName name="BTT">#REF!</definedName>
    <definedName name="Btu.Kcl" localSheetId="4">#REF!</definedName>
    <definedName name="bu">[181]BAHAN!$G$9</definedName>
    <definedName name="BUBA">#REF!</definedName>
    <definedName name="BUBUNGAN" localSheetId="4">#REF!</definedName>
    <definedName name="bubunganseng" localSheetId="4">#REF!</definedName>
    <definedName name="buisbeton40" localSheetId="4">'[128]Analisa Harga Lama'!#REF!</definedName>
    <definedName name="buisbeton60" localSheetId="4">'[128]Analisa Harga Lama'!#REF!</definedName>
    <definedName name="buisbeton80" localSheetId="4">'[128]Analisa Harga Lama'!#REF!</definedName>
    <definedName name="BUKI">#REF!</definedName>
    <definedName name="buldozer" localSheetId="4">'[128]Analisa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[182]BAHAN!#REF!</definedName>
    <definedName name="butater">[182]BAHAN!#REF!</definedName>
    <definedName name="buter">[182]BAHAN!#REF!</definedName>
    <definedName name="bv">[181]BAHAN!$G$10</definedName>
    <definedName name="c.05" localSheetId="2">'[101]ANALISA-HST'!#REF!</definedName>
    <definedName name="c.05">'[101]ANALISA-HST'!#REF!</definedName>
    <definedName name="c.06" localSheetId="2">'[101]ANALISA-HST'!#REF!</definedName>
    <definedName name="c.06">'[101]ANALISA-HST'!#REF!</definedName>
    <definedName name="c.07" localSheetId="2">'[101]ANALISA-HST'!#REF!</definedName>
    <definedName name="c.07">'[101]ANALISA-HST'!#REF!</definedName>
    <definedName name="c.08" localSheetId="2">'[101]ANALISA-HST'!#REF!</definedName>
    <definedName name="c.08">'[101]ANALISA-HST'!#REF!</definedName>
    <definedName name="c.09" localSheetId="2">'[101]ANALISA-HST'!#REF!</definedName>
    <definedName name="c.09">'[101]ANALISA-HST'!#REF!</definedName>
    <definedName name="c.2a" localSheetId="2">'[101]ANALISA-HST'!#REF!</definedName>
    <definedName name="c.2a">'[101]ANALISA-HST'!#REF!</definedName>
    <definedName name="c.3a" localSheetId="2">'[101]ANALISA-HST'!#REF!</definedName>
    <definedName name="c.3a">'[101]ANALISA-HST'!#REF!</definedName>
    <definedName name="c.9a" localSheetId="2">'[101]ANALISA-HST'!#REF!</definedName>
    <definedName name="c.9a">'[101]ANALISA-HST'!#REF!</definedName>
    <definedName name="C_" localSheetId="2">[4]ANALIS!#REF!</definedName>
    <definedName name="C_" localSheetId="4">#REF!</definedName>
    <definedName name="C_">[4]ANALIS!#REF!</definedName>
    <definedName name="c11.6" localSheetId="2">[152]Hsat1!#REF!</definedName>
    <definedName name="c11.6">[152]Hsat1!#REF!</definedName>
    <definedName name="c3.7" localSheetId="2">[152]Hsat1!#REF!</definedName>
    <definedName name="c3.7">[152]Hsat1!#REF!</definedName>
    <definedName name="c3.8" localSheetId="2">[152]Hsat1!#REF!</definedName>
    <definedName name="c3.8">[152]Hsat1!#REF!</definedName>
    <definedName name="c3.9" localSheetId="2">[152]Hsat1!#REF!</definedName>
    <definedName name="c3.9">[152]Hsat1!#REF!</definedName>
    <definedName name="cakla" localSheetId="4">[22]UPAH!#REF!</definedName>
    <definedName name="campuranpanaslatasir" localSheetId="4">#REF!</definedName>
    <definedName name="CANCEL">'[183]2'!$L$720:$W$781</definedName>
    <definedName name="CAPE01">[184]ALAT!$Q$19</definedName>
    <definedName name="CAPE03">[184]ALAT!$Q$21</definedName>
    <definedName name="cape06">[184]ALAT!$Q$24</definedName>
    <definedName name="CAPE09">[184]ALAT!$Q$27</definedName>
    <definedName name="CAPE15">[184]ALAT!$Q$33</definedName>
    <definedName name="cat" localSheetId="4">#REF!</definedName>
    <definedName name="CAT_MENI" localSheetId="4">#REF!</definedName>
    <definedName name="catdasar" localSheetId="4">'[128]Analisa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'[158]Daftar Harga'!#REF!</definedName>
    <definedName name="Catminyak" localSheetId="4">'[158]Daftar Harga'!#REF!</definedName>
    <definedName name="catplafon" localSheetId="4">'[169]RAB (OK)'!#REF!</definedName>
    <definedName name="Cattembok" localSheetId="4">'[158]Daftar Harga'!#REF!</definedName>
    <definedName name="cattembokpolymik">'[128]Analisa Harga Lama'!#REF!</definedName>
    <definedName name="catwarna">'[128]Analisa Harga Lama'!#REF!</definedName>
    <definedName name="cc">'[185]Basic Price'!$F$74</definedName>
    <definedName name="CD">[124]Bahan!$D$18</definedName>
    <definedName name="CE">[124]Bahan!$D$20</definedName>
    <definedName name="cek">[186]Rekap!$L$29</definedName>
    <definedName name="Central">'[187]3Div10a'!$D$12</definedName>
    <definedName name="cerucuk">'[169]RAB (OK)'!#REF!</definedName>
    <definedName name="CerucukKayu" localSheetId="2">[188]Analisa!#REF!</definedName>
    <definedName name="CerucukKayu">[188]Analisa!#REF!</definedName>
    <definedName name="CETAK" localSheetId="4">#REF!</definedName>
    <definedName name="cetak1">[189]div2!$B$1:$L$7</definedName>
    <definedName name="cetak13">[189]div7!$B$181:$M$181</definedName>
    <definedName name="cetak14">[189]div7!$B$124:$L$168</definedName>
    <definedName name="cetak2">[189]div2!$B$8:$L$50</definedName>
    <definedName name="cetak6">[189]div3!$B$49:$L$63</definedName>
    <definedName name="cetak7">[189]div3!$B$64:$L$113</definedName>
    <definedName name="cetak8">[189]div3!$B$114:$L$177</definedName>
    <definedName name="cetakan" localSheetId="4">#REF!</definedName>
    <definedName name="CI">[143]MENU!$F$11</definedName>
    <definedName name="ck" localSheetId="4">[131]UPAH!$E$23</definedName>
    <definedName name="ck">[131]UPAH!$E$23</definedName>
    <definedName name="Clearing" localSheetId="4">#REF!</definedName>
    <definedName name="cm" localSheetId="4">[131]UPAH!$E$24</definedName>
    <definedName name="cm">[131]UPAH!$E$24</definedName>
    <definedName name="cmix">[93]DHSD!$G$36</definedName>
    <definedName name="cmixer">[190]HSAT!$F$78</definedName>
    <definedName name="cmixer0125">'[128]Analisa Harga Lama'!#REF!</definedName>
    <definedName name="cmixer025">'[128]Analisa Harga Lama'!#REF!</definedName>
    <definedName name="cmixer05">'[128]Analisa Harga Lama'!#REF!</definedName>
    <definedName name="COKLA" localSheetId="4">#REF!</definedName>
    <definedName name="COKPIN" localSheetId="4">#REF!</definedName>
    <definedName name="CoMekanik" localSheetId="4">#REF!</definedName>
    <definedName name="comp">[93]DHSD!$G$35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[191]ANALISA!#REF!</definedName>
    <definedName name="corbakair" localSheetId="4">[58]SNI!$I$242</definedName>
    <definedName name="corbakair">[58]SNI!$I$242</definedName>
    <definedName name="covib">[93]DHSD!$G$46</definedName>
    <definedName name="CRANE" localSheetId="4">#REF!</definedName>
    <definedName name="CRANE">#REF!</definedName>
    <definedName name="CRUSER">[140]CRUSER!$A$1:$S$70</definedName>
    <definedName name="CS" localSheetId="4">#REF!</definedName>
    <definedName name="ct">[131]UPAH!$E$22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[190]HSAT!$F$81</definedName>
    <definedName name="cv">[192]Penawaran!$O$44</definedName>
    <definedName name="cvibra">[190]HSAT!$F$79</definedName>
    <definedName name="CXzDAS">[193]RAB!$G$104</definedName>
    <definedName name="cy" localSheetId="4">#REF!</definedName>
    <definedName name="cycloop">[159]anl!#REF!</definedName>
    <definedName name="D">#REF!</definedName>
    <definedName name="d.05" localSheetId="2">'[101]ANALISA-HST'!#REF!</definedName>
    <definedName name="d.05">'[101]ANALISA-HST'!#REF!</definedName>
    <definedName name="d.06" localSheetId="2">'[101]ANALISA-HST'!#REF!</definedName>
    <definedName name="d.06">'[101]ANALISA-HST'!#REF!</definedName>
    <definedName name="d.07" localSheetId="2">'[101]ANALISA-HST'!#REF!</definedName>
    <definedName name="d.07">'[101]ANALISA-HST'!#REF!</definedName>
    <definedName name="D3T" localSheetId="4">[194]DASK!#REF!</definedName>
    <definedName name="DA">[124]Bahan!$D$44</definedName>
    <definedName name="DafAlat">[195]dasar!$D$98:$D$123</definedName>
    <definedName name="DafMaterial">[195]dasar!$D$57:$D$89</definedName>
    <definedName name="DAFTARSEWA" localSheetId="4">#REF!</definedName>
    <definedName name="DAFTARSEWA">#REF!</definedName>
    <definedName name="DAFTARTYPE">'[196]DAFTAR TIPE'!$A$1:$F$32</definedName>
    <definedName name="DafTenaga">[195]dasar!$D$21:$D$47</definedName>
    <definedName name="dag">'[119]SAT-DAS'!$J$25</definedName>
    <definedName name="Damar" localSheetId="4">'[158]Daftar Harga'!#REF!</definedName>
    <definedName name="DAS">[197]dasar!$C$26:$G$36</definedName>
    <definedName name="DasAlat">[198]dasar!$C$73:$E$95</definedName>
    <definedName name="DasAlat1">[198]dasar!$C$73:$C$95</definedName>
    <definedName name="DASAR">[199]dasar!$C$162:$G$183</definedName>
    <definedName name="dasaralat">[200]dasar!$C$192:$G$221</definedName>
    <definedName name="dasarlab">[200]dasar!$C$162:$G$183</definedName>
    <definedName name="dasarmat">[200]dasar!$C$28:$G$155</definedName>
    <definedName name="DasBahan">[198]dasar!$C$38:$E$70</definedName>
    <definedName name="DasBahan1">[198]dasar!$C$38:$C$70</definedName>
    <definedName name="DASD">[193]RAB!$G$92</definedName>
    <definedName name="DASDA">[193]RAB!$G$90</definedName>
    <definedName name="DASDAS">[193]RAB!$G$108</definedName>
    <definedName name="DASE">[193]RAB!$G$59</definedName>
    <definedName name="DASKK">'[21]ANALISA (2)'!$Q$1816</definedName>
    <definedName name="DasUpah">[201]dasar!$C$28:$E$34</definedName>
    <definedName name="DasUpah1">[198]dasar!$C$28:$C$34</definedName>
    <definedName name="_xlnm.Database" localSheetId="2">#REF!</definedName>
    <definedName name="_xlnm.Database">#REF!</definedName>
    <definedName name="DATAUPAH">'[186]4-Basic Price'!$D$8:$F$38</definedName>
    <definedName name="DATE">'[86]DATA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[193]RAB!$G$98</definedName>
    <definedName name="DDL">#REF!</definedName>
    <definedName name="DELL">#REF!</definedName>
    <definedName name="Dempul">'[158]Daftar Harga'!#REF!</definedName>
    <definedName name="DESN">#REF!</definedName>
    <definedName name="deuhdtryh">'[116]SAT-DAS'!$J$57</definedName>
    <definedName name="DF" localSheetId="4">'[202]BIAYA  ALAT'!$U$1397</definedName>
    <definedName name="df">'[203]SAT-DAS'!$I$67</definedName>
    <definedName name="DFERW">[193]RAB!#REF!</definedName>
    <definedName name="dfga">'[113]SAT-DAS'!$J$17</definedName>
    <definedName name="dgdf">'[204]SAT-DAS'!$J$68</definedName>
    <definedName name="dgtatga">'[205]SAT-DAS'!$J$16</definedName>
    <definedName name="dhd">'[206]SAT-DAS'!$I$27</definedName>
    <definedName name="dhgd">'[119]SAT-DAS'!$J$29</definedName>
    <definedName name="dhjy">[93]DHSD!$G$23</definedName>
    <definedName name="DIBUAT">[143]MENU!$A$5</definedName>
    <definedName name="DINAS">'[126]Penyiapan Bdn Jalan'!$A$3</definedName>
    <definedName name="DIPERIKSA">[143]MENU!$A$4</definedName>
    <definedName name="dir">[207]Rekap!$E$35</definedName>
    <definedName name="Direksi" localSheetId="4">#REF!</definedName>
    <definedName name="DISETUJUI">[143]MENU!$A$3</definedName>
    <definedName name="DIVISI1">'[39]Kuantitas &amp; Harga'!$I$30</definedName>
    <definedName name="DIVISI10">'[39]Kuantitas &amp; Harga'!$I$429</definedName>
    <definedName name="DIVISI2">'[39]Kuantitas &amp; Harga'!$I$53</definedName>
    <definedName name="DIVISI3">'[39]Kuantitas &amp; Harga'!$I$87</definedName>
    <definedName name="DIVISI4">'[39]Kuantitas &amp; Harga'!$I$102</definedName>
    <definedName name="DIVISI5">'[39]Kuantitas &amp; Harga'!$I$122</definedName>
    <definedName name="DIVISI6">'[39]Kuantitas &amp; Harga'!$I$158</definedName>
    <definedName name="DIVISI7">'[39]Kuantitas &amp; Harga'!$I$323</definedName>
    <definedName name="DIVISI8">'[39]Kuantitas &amp; Harga'!$I$389</definedName>
    <definedName name="DIVISI9">'[39]Kuantitas &amp; Harga'!$I$416</definedName>
    <definedName name="djd">'[119]SAT-DAS'!$J$19</definedName>
    <definedName name="djud">[117]DHSD!$G$19</definedName>
    <definedName name="DK">[124]Bahan!$D$23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[124]Bahan!$D$50</definedName>
    <definedName name="dr" localSheetId="4">#REF!</definedName>
    <definedName name="DR">[208]Rkp!$K$19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[117]DHSD!$G$38</definedName>
    <definedName name="DSASD">[193]RAB!$G$106</definedName>
    <definedName name="DSFSD">[193]RAB!$G$107</definedName>
    <definedName name="dsga">'[113]SAT-DAS'!$J$17</definedName>
    <definedName name="DSN">#REF!</definedName>
    <definedName name="dstruet">'[116]SAT-DAS'!$J$60</definedName>
    <definedName name="dt" localSheetId="4">#REF!</definedName>
    <definedName name="Dtr" localSheetId="2">'[209]Appendix 2(SatDas)'!#REF!</definedName>
    <definedName name="Dtr">'[209]Appendix 2(SatDas)'!#REF!</definedName>
    <definedName name="Dtrb" localSheetId="2">'[209]Appendix 2(SatDas)'!#REF!</definedName>
    <definedName name="Dtrb">'[209]Appendix 2(SatDas)'!#REF!</definedName>
    <definedName name="dtru">'[161]DU&amp;B'!$F$49</definedName>
    <definedName name="dtrudu">'[210]SAT-DAS'!$J$59</definedName>
    <definedName name="dtryutu">[118]DHSD!$G$18</definedName>
    <definedName name="dtudtr">[117]DHSD!$G$43</definedName>
    <definedName name="dtudtry">[118]DHSD!$G$23</definedName>
    <definedName name="dtuydtr">[117]DHSD!$G$13</definedName>
    <definedName name="dtyidtui">[118]DHSD!$G$35</definedName>
    <definedName name="dtysy">'[116]SAT-DAS'!$J$67</definedName>
    <definedName name="dtyud">[146]DHSD!$G$32</definedName>
    <definedName name="dtyudu">[118]DHSD!$G$38</definedName>
    <definedName name="DU">[124]Bahan!$D$22</definedName>
    <definedName name="dudru">[117]DHSD!$G$11</definedName>
    <definedName name="dudtyu">'[116]SAT-DAS'!$J$55</definedName>
    <definedName name="DUDUK" localSheetId="4">#REF!</definedName>
    <definedName name="dudytud">[118]DHSD!$G$20</definedName>
    <definedName name="dujdty">[117]DHSD!$G$33</definedName>
    <definedName name="dujdyti">[118]DHSD!$G$36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'[128]Analisa Harga Lama'!#REF!</definedName>
    <definedName name="dumptruck5ton" localSheetId="4">'[128]Analisa Harga Lama'!#REF!</definedName>
    <definedName name="duy">'[163]SAT-DAS'!$J$33</definedName>
    <definedName name="duydtyt">[117]DHSD!$G$25</definedName>
    <definedName name="DUYTU">'[116]SAT-DAS'!$J$74</definedName>
    <definedName name="DX">[124]Bahan!$D$46</definedName>
    <definedName name="DYIF">'[116]SAT-DAS'!$J$35</definedName>
    <definedName name="dytudryudt">[117]DHSD!$G$22</definedName>
    <definedName name="dytudu">[117]DHSD!$G$24</definedName>
    <definedName name="dyud">[117]DHSD!$G$23</definedName>
    <definedName name="dyudu">[118]DHSD!$G$34</definedName>
    <definedName name="E">'[211]RAB (OK)'!$H$32</definedName>
    <definedName name="e.001">'[212]BIAYA  ALAT'!$U$66</definedName>
    <definedName name="E.0010">#REF!</definedName>
    <definedName name="e.010">'[212]BIAYA  ALAT'!$U$136</definedName>
    <definedName name="E.0100">#REF!</definedName>
    <definedName name="e.031">'[212]BIAYA  ALAT'!$U$206</definedName>
    <definedName name="E.0310">#REF!</definedName>
    <definedName name="e.040">'[212]BIAYA  ALAT'!$U$276</definedName>
    <definedName name="E.0400">#REF!</definedName>
    <definedName name="e.052">'[212]BIAYA  ALAT'!$U$346</definedName>
    <definedName name="E.0520">#REF!</definedName>
    <definedName name="e.053">'[212]BIAYA  ALAT'!$U$416</definedName>
    <definedName name="E.0530">#REF!</definedName>
    <definedName name="e.080">'[212]BIAYA  ALAT'!$U$486</definedName>
    <definedName name="E.0800">#REF!</definedName>
    <definedName name="e.081">'[212]BIAYA  ALAT'!$U$556</definedName>
    <definedName name="E.0810">#REF!</definedName>
    <definedName name="e.082">'[212]BIAYA  ALAT'!$U$626</definedName>
    <definedName name="E.0820">#REF!</definedName>
    <definedName name="e.084">'[212]BIAYA  ALAT'!$U$696</definedName>
    <definedName name="E.0840">#REF!</definedName>
    <definedName name="e.087">'[212]BIAYA  ALAT'!$U$766</definedName>
    <definedName name="E.0870">#REF!</definedName>
    <definedName name="e.088">'[212]BIAYA  ALAT'!$U$836</definedName>
    <definedName name="E.0880">#REF!</definedName>
    <definedName name="e.089">'[212]BIAYA  ALAT'!$U$906</definedName>
    <definedName name="E.0890">#REF!</definedName>
    <definedName name="E.1">#REF!</definedName>
    <definedName name="E.13">#REF!</definedName>
    <definedName name="e.152">'[212]BIAYA  ALAT'!$U$976</definedName>
    <definedName name="E.1520">#REF!</definedName>
    <definedName name="e.153">'[212]BIAYA  ALAT'!$U$1046</definedName>
    <definedName name="E.1530">#REF!</definedName>
    <definedName name="e.154">'[212]BIAYA  ALAT'!$U$1116</definedName>
    <definedName name="E.1540">#REF!</definedName>
    <definedName name="e.155">'[212]BIAYA  ALAT'!$U$1187</definedName>
    <definedName name="E.1550">#REF!</definedName>
    <definedName name="e.156">'[212]BIAYA  ALAT'!$U$1257</definedName>
    <definedName name="E.1560">#REF!</definedName>
    <definedName name="e.157">'[212]BIAYA  ALAT'!$U$1327</definedName>
    <definedName name="E.1570">#REF!</definedName>
    <definedName name="e.182">'[212]BIAYA  ALAT'!$U$1397</definedName>
    <definedName name="E.1820">#REF!</definedName>
    <definedName name="e.191">'[212]BIAYA  ALAT'!$U$1467</definedName>
    <definedName name="E.1910">#REF!</definedName>
    <definedName name="e.192">'[212]BIAYA  ALAT'!$U$1537</definedName>
    <definedName name="E.1920">#REF!</definedName>
    <definedName name="e.211">'[212]BIAYA  ALAT'!$U$1607</definedName>
    <definedName name="E.2110">#REF!</definedName>
    <definedName name="e.212">'[212]BIAYA  ALAT'!$U$1677</definedName>
    <definedName name="E.2120">#REF!</definedName>
    <definedName name="e.221">'[212]BIAYA  ALAT'!$U$1747</definedName>
    <definedName name="E.2210">#REF!</definedName>
    <definedName name="e.251">'[212]BIAYA  ALAT'!$U$1817</definedName>
    <definedName name="E.2510">#REF!</definedName>
    <definedName name="e.252">'[212]BIAYA  ALAT'!$U$1887</definedName>
    <definedName name="E.2520">#REF!</definedName>
    <definedName name="e.253">'[212]BIAYA  ALAT'!$U$1957</definedName>
    <definedName name="E.2530">#REF!</definedName>
    <definedName name="e.301">'[212]BIAYA  ALAT'!$U$2027</definedName>
    <definedName name="E.3010">#REF!</definedName>
    <definedName name="e.341">'[212]BIAYA  ALAT'!$U$2097</definedName>
    <definedName name="E.3410">#REF!</definedName>
    <definedName name="e.401">'[212]BIAYA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'[114]Lamp-4 Sat-Das'!$J$20</definedName>
    <definedName name="EDE">#REF!</definedName>
    <definedName name="EEE06REV" localSheetId="4">'[213]5-Peralatan'!$AW$13</definedName>
    <definedName name="EEE06REV">'[214]5-Peralatan'!$AW$13</definedName>
    <definedName name="EEE09REV1" localSheetId="4">'[213]5-Peralatan'!$AW$16</definedName>
    <definedName name="EEE09REV1">'[214]5-Peralatan'!$AW$16</definedName>
    <definedName name="EEE17REV" localSheetId="4">'[213]5-Peralatan'!$AW$24</definedName>
    <definedName name="EEE17REV">'[214]5-Peralatan'!$AW$24</definedName>
    <definedName name="EEE17REV1" localSheetId="4">'[213]5-Peralatan'!$AW$24</definedName>
    <definedName name="EEE17REV1">'[214]5-Peralatan'!$AW$24</definedName>
    <definedName name="EES">#REF!</definedName>
    <definedName name="egfgrg">[142]DHSD!$G$32</definedName>
    <definedName name="ehrg">'[114]Lamp-4 Sat-Das'!$J$55</definedName>
    <definedName name="elbow34">'[169]RAB (OK)'!#REF!</definedName>
    <definedName name="elbow4">'[169]RAB (OK)'!#REF!</definedName>
    <definedName name="End_Bal" localSheetId="4">#REF!</definedName>
    <definedName name="engsel3" localSheetId="4">'[58]DAFTAR HARGA &amp; UPAH OK'!$H$43</definedName>
    <definedName name="engsel3">'[58]DAFTAR HARGA &amp; UPAH OK'!$H$43</definedName>
    <definedName name="engsel4" localSheetId="4">'[58]DAFTAR HARGA &amp; UPAH OK'!$H$42</definedName>
    <definedName name="engsel4">'[58]DAFTAR HARGA &amp; UPAH OK'!$H$42</definedName>
    <definedName name="engseljendela">[148]cover!#REF!</definedName>
    <definedName name="Engselpintu">[148]cover!#REF!</definedName>
    <definedName name="ENNS">#REF!</definedName>
    <definedName name="ENSN">#REF!</definedName>
    <definedName name="Equipment">[180]Rate!$D$30:$S$65</definedName>
    <definedName name="equipment1">[180]Rate!$D$30:$D$65</definedName>
    <definedName name="ER">[193]RAB!$G$60</definedName>
    <definedName name="ERAR">'[116]SAT-DAS'!$J$44</definedName>
    <definedName name="erawre">[118]DHSD!$G$47</definedName>
    <definedName name="ERAWYEAW">'[114]Lamp-4 Sat-Das'!$J$56</definedName>
    <definedName name="errey">[93]DHSD!$G$35</definedName>
    <definedName name="eryy">'[120]SAT-DAS'!$J$33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[118]DHSD!$G$24</definedName>
    <definedName name="ETER" localSheetId="4">#REF!</definedName>
    <definedName name="etr" localSheetId="2">'[215]SAT-DAS'!#REF!</definedName>
    <definedName name="etr">'[215]SAT-DAS'!#REF!</definedName>
    <definedName name="ETUTEEY">[118]DHSD!$G$29</definedName>
    <definedName name="ety">'[114]Lamp-4 Sat-Das'!$J$39</definedName>
    <definedName name="etyue">'[114]Lamp-4 Sat-Das'!$J$61</definedName>
    <definedName name="eu">[118]DHSD!$G$23</definedName>
    <definedName name="eue">[118]DHSD!$G$18</definedName>
    <definedName name="EUEU">'[114]Lamp-4 Sat-Das'!$J$71</definedName>
    <definedName name="EW" localSheetId="4">#REF!</definedName>
    <definedName name="Ewe">'[116]SAT-DAS'!$J$20</definedName>
    <definedName name="EWQ">'[114]Lamp-4 Sat-Das'!$J$34</definedName>
    <definedName name="ex" localSheetId="4">#REF!</definedName>
    <definedName name="exc">'[216]DU&amp;B'!$F$38</definedName>
    <definedName name="excav">[190]HSAT!$F$220</definedName>
    <definedName name="EXCAVATOR" localSheetId="4">#REF!</definedName>
    <definedName name="EXCAVATOR">#REF!</definedName>
    <definedName name="exit">'[129]B. PERSONIL'!$O$65</definedName>
    <definedName name="exrate" localSheetId="4">#REF!</definedName>
    <definedName name="Extra_Pay" localSheetId="4">#REF!</definedName>
    <definedName name="_xlnm.Extract" localSheetId="2">#REF!</definedName>
    <definedName name="_xlnm.Extract">#REF!</definedName>
    <definedName name="eyetyut">'[114]Lamp-4 Sat-Das'!$J$20</definedName>
    <definedName name="eyjuet">'[114]Lamp-4 Sat-Das'!$J$71</definedName>
    <definedName name="EYU">[118]DHSD!$G$11</definedName>
    <definedName name="EYUET">'[114]Lamp-4 Sat-Das'!$J$28</definedName>
    <definedName name="EYUEUY">[118]DHSD!$G$13</definedName>
    <definedName name="F" localSheetId="4">#REF!</definedName>
    <definedName name="f.05" localSheetId="2">'[101]ANALISA-HST'!#REF!</definedName>
    <definedName name="f.05">'[101]ANALISA-HST'!#REF!</definedName>
    <definedName name="f.06" localSheetId="2">'[101]ANALISA-HST'!#REF!</definedName>
    <definedName name="f.06">'[101]ANALISA-HST'!#REF!</definedName>
    <definedName name="f.07" localSheetId="2">'[101]ANALISA-HST'!#REF!</definedName>
    <definedName name="f.07">'[101]ANALISA-HST'!#REF!</definedName>
    <definedName name="f.08" localSheetId="2">'[101]ANALISA-HST'!#REF!</definedName>
    <definedName name="f.08">'[101]ANALISA-HST'!#REF!</definedName>
    <definedName name="f.09" localSheetId="2">'[101]ANALISA-HST'!#REF!</definedName>
    <definedName name="f.09">'[101]ANALISA-HST'!#REF!</definedName>
    <definedName name="f.10" localSheetId="2">'[101]ANALISA-HST'!#REF!</definedName>
    <definedName name="f.10">'[101]ANALISA-HST'!#REF!</definedName>
    <definedName name="f.11" localSheetId="2">'[101]ANALISA-HST'!#REF!</definedName>
    <definedName name="f.11">'[101]ANALISA-HST'!#REF!</definedName>
    <definedName name="f.12" localSheetId="2">'[101]ANALISA-HST'!#REF!</definedName>
    <definedName name="f.12">'[101]ANALISA-HST'!#REF!</definedName>
    <definedName name="f.13" localSheetId="2">'[101]ANALISA-HST'!#REF!</definedName>
    <definedName name="f.13">'[101]ANALISA-HST'!#REF!</definedName>
    <definedName name="f.14" localSheetId="2">'[101]ANALISA-HST'!#REF!</definedName>
    <definedName name="f.14">'[101]ANALISA-HST'!#REF!</definedName>
    <definedName name="f.15" localSheetId="2">'[101]ANALISA-HST'!#REF!</definedName>
    <definedName name="f.15">'[101]ANALISA-HST'!#REF!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[102]Harga!$N$147</definedName>
    <definedName name="F.37b">[102]Harga!$N$159</definedName>
    <definedName name="F.37c">[102]Harga!$N$171</definedName>
    <definedName name="F.37d">[102]Harga!$N$183</definedName>
    <definedName name="F.4">#REF!</definedName>
    <definedName name="F.63">[102]Harga!$N$195</definedName>
    <definedName name="F.8">#REF!</definedName>
    <definedName name="F.8B">#REF!</definedName>
    <definedName name="FA">[41]Menu!$E$27</definedName>
    <definedName name="fadf">'[204]SAT-DAS'!$J$20</definedName>
    <definedName name="faf">'[204]SAT-DAS'!$J$14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'[114]Lamp-4 Sat-Das'!$J$52</definedName>
    <definedName name="fdaf">'[209]Appendix 2(SatDas)'!$H$70</definedName>
    <definedName name="fdag">'[114]Lamp-4 Sat-Das'!$J$62</definedName>
    <definedName name="fdfd" localSheetId="4">#REF!</definedName>
    <definedName name="FDG">'[211]RAB (OK)'!$H$26</definedName>
    <definedName name="FDrive">'[158]Daftar Harga'!#REF!</definedName>
    <definedName name="fds">'[113]SAT-DAS'!$J$14</definedName>
    <definedName name="fdsf">'[113]SAT-DAS'!$J$33</definedName>
    <definedName name="fdsg">'[116]SAT-DAS'!$J$54</definedName>
    <definedName name="FERE">[193]RAB!$G$27</definedName>
    <definedName name="ferro">[156]Analis!#REF!</definedName>
    <definedName name="FF">'[202]BIAYA  ALAT'!$U$1327</definedName>
    <definedName name="fga">'[113]SAT-DAS'!$J$21</definedName>
    <definedName name="FGH">[217]Sheet1!$K$28</definedName>
    <definedName name="FGSDFWSE">[193]RAB!$G$18</definedName>
    <definedName name="fhshfs">'[116]SAT-DAS'!$J$23</definedName>
    <definedName name="Fibermesh">[148]cover!#REF!</definedName>
    <definedName name="fidi" localSheetId="2">'[121]SAT-DAS'!#REF!</definedName>
    <definedName name="fidi">'[121]SAT-DAS'!#REF!</definedName>
    <definedName name="fif">[118]DHSD!$G$33</definedName>
    <definedName name="filler" localSheetId="4">#REF!</definedName>
    <definedName name="fillerlatasir" localSheetId="4">#REF!</definedName>
    <definedName name="FinalDrive" localSheetId="4">#REF!</definedName>
    <definedName name="fine">[218]BasicPrice!$F$13</definedName>
    <definedName name="FINISHER" localSheetId="4">#REF!</definedName>
    <definedName name="FINISHER">#REF!</definedName>
    <definedName name="Finishing" localSheetId="4">[27]RAB!#REF!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'[58]DAFTAR HARGA &amp; UPAH OK'!$H$45</definedName>
    <definedName name="flordryn">'[58]DAFTAR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'[219]3-DIV4'!$L$1:$V$61</definedName>
    <definedName name="FORM421">'[220]3-DIV4'!$L$1:$V$61</definedName>
    <definedName name="FORM422" localSheetId="4">'[219]3-DIV4'!$L$180:$V$240</definedName>
    <definedName name="FORM422">'[220]3-DIV4'!$L$180:$V$240</definedName>
    <definedName name="FORM423" localSheetId="4">'[221]4'!#REF!</definedName>
    <definedName name="FORM423">'[220]3-DIV4'!$L$479:$V$539</definedName>
    <definedName name="FORM424" localSheetId="4">'[221]4'!#REF!</definedName>
    <definedName name="FORM424">'[220]3-DIV4'!$L$359:$V$419</definedName>
    <definedName name="FORM425" localSheetId="4">'[221]4'!#REF!</definedName>
    <definedName name="FORM425">'[220]3-DIV4'!$L$718:$V$778</definedName>
    <definedName name="FORM426" localSheetId="4">'[221]4'!#REF!</definedName>
    <definedName name="FORM426">'[220]3-DIV4'!$L$897:$V$957</definedName>
    <definedName name="FORM427" localSheetId="4">'[219]3-DIV4'!$L$1017:$V$1077</definedName>
    <definedName name="FORM427">'[220]3-DIV4'!$L$1017:$V$1077</definedName>
    <definedName name="FORM511" localSheetId="4">#REF!</definedName>
    <definedName name="FORM511">'[222]3-DIV5'!$L$1:$V$61</definedName>
    <definedName name="FORM512" localSheetId="4">#REF!</definedName>
    <definedName name="FORM512">'[222]3-DIV5'!$L$180:$V$240</definedName>
    <definedName name="FORM521" localSheetId="4">#REF!</definedName>
    <definedName name="FORM521">'[222]3-DIV5'!$L$359:$V$419</definedName>
    <definedName name="FORM522" localSheetId="4">#REF!</definedName>
    <definedName name="FORM522">'[222]3-DIV5'!$L$3075:$V$3135</definedName>
    <definedName name="FORM541" localSheetId="4">#REF!</definedName>
    <definedName name="FORM541">'[222]3-DIV5'!$L$3254:$V$3314</definedName>
    <definedName name="FORM542" localSheetId="4">#REF!</definedName>
    <definedName name="FORM542">'[222]3-DIV5'!$L$3374:$V$3434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'[223]NP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'[223]NP (2)'!#REF!</definedName>
    <definedName name="FORM661">'[223]NP (2)'!#REF!</definedName>
    <definedName name="FORM662">'[223]NP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[224]Beton!#REF!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[225]Beton!#REF!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[41]NP!$L$1:$V$61</definedName>
    <definedName name="FORM8113">'[182]8'!#REF!</definedName>
    <definedName name="FORM812" localSheetId="4">#REF!</definedName>
    <definedName name="FORM812">[41]NP!$L$180:$V$240</definedName>
    <definedName name="FORM813" localSheetId="4">#REF!</definedName>
    <definedName name="FORM813">[41]NP!$L$359:$V$419</definedName>
    <definedName name="FORM814" localSheetId="4">#REF!</definedName>
    <definedName name="FORM814">[41]NP!$L$538:$V$598</definedName>
    <definedName name="FORM815" localSheetId="4">#REF!</definedName>
    <definedName name="FORM815">[41]NP!$L$717:$V$777</definedName>
    <definedName name="FORM817" localSheetId="4">#REF!</definedName>
    <definedName name="FORM817">[41]NP!$L$896:$V$956</definedName>
    <definedName name="FORM818" localSheetId="4">#REF!</definedName>
    <definedName name="FORM818">[41]NP!$L$1075:$V$1135</definedName>
    <definedName name="FORM819" localSheetId="4">#REF!</definedName>
    <definedName name="FORM819">[41]NP!$L$1254:$V$1314</definedName>
    <definedName name="FORM82" localSheetId="4">'[221]8'!#REF!</definedName>
    <definedName name="FORM82">[41]NP!$L$1374:$V$1434</definedName>
    <definedName name="FORM841" localSheetId="4">'[221]8'!#REF!</definedName>
    <definedName name="FORM841">[41]NP!$L$1614:$V$1674</definedName>
    <definedName name="FORM8410" localSheetId="4">'[221]8'!#REF!</definedName>
    <definedName name="FORM8410">[41]NP!$L$2222:$V$2282</definedName>
    <definedName name="FORM842" localSheetId="4">'[221]8'!#REF!</definedName>
    <definedName name="FORM842">[41]NP!$L$1494:$V$1554</definedName>
    <definedName name="FORM844" localSheetId="4">'[221]8'!#REF!</definedName>
    <definedName name="FORM844">[41]NP!$L$1734:$V$1794</definedName>
    <definedName name="FORM845" localSheetId="4">'[221]8'!#REF!</definedName>
    <definedName name="FORM845">[41]NP!$L$1856:$V$1916</definedName>
    <definedName name="FORM846" localSheetId="4">'[221]8'!#REF!</definedName>
    <definedName name="FORM846">[41]NP!$L$1978:$V$2038</definedName>
    <definedName name="FORM847" localSheetId="4">'[221]8'!#REF!</definedName>
    <definedName name="FORM847">[41]NP!$L$2100:$V$2160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'[226]Upah, Bahan, Alat'!#REF!</definedName>
    <definedName name="fr">'[226]Upah, Bahan, Alat'!#REF!</definedName>
    <definedName name="From.a" localSheetId="4">'[227]Form A'!#REF!</definedName>
    <definedName name="From.a">'[227]Form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'[119]SAT-DAS'!$J$24</definedName>
    <definedName name="G">'[211]RAB (OK)'!$H$216</definedName>
    <definedName name="G.13">[102]Harga!$N$200</definedName>
    <definedName name="G.14" localSheetId="4">#REF!</definedName>
    <definedName name="G.19">[102]Harga!$N$216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[102]Harga!$N$239</definedName>
    <definedName name="G.33m" localSheetId="4">#REF!</definedName>
    <definedName name="G.41">'[228]DAFTAR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'[205]SAT-DAS'!$J$13</definedName>
    <definedName name="GALBIS_1">[229]metode!$B$154:$L$202</definedName>
    <definedName name="GALBIS_2">[229]metode!$B$204:$L$257</definedName>
    <definedName name="Galian">[158]Analisa!$I$23</definedName>
    <definedName name="Galian_Tanah_Alat_Berat">[165]Analisa!$D$103</definedName>
    <definedName name="Galian_Tanah_Manual">[165]Analisa!$D$148</definedName>
    <definedName name="GalianAB">[188]Analisa!$A$81:$G$129</definedName>
    <definedName name="GalianMP">[188]Analisa!$A$131:$G$176</definedName>
    <definedName name="galitanah" localSheetId="4">[58]SNI!$I$130</definedName>
    <definedName name="galitanah">[58]SNI!$I$130</definedName>
    <definedName name="galmandor">[229]metode!$I$233</definedName>
    <definedName name="galtanahkons">'[230]DRUP (ASLI)'!$I$582</definedName>
    <definedName name="GB">'[211]RAB (OK)'!$H$215</definedName>
    <definedName name="gebalan" localSheetId="4">#REF!</definedName>
    <definedName name="Gebalan_Rumput">[165]Analisa!$D$687</definedName>
    <definedName name="GEDEK" localSheetId="4">#REF!</definedName>
    <definedName name="gem">[231]AHSP!$V$179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[173]BAHAN!#REF!</definedName>
    <definedName name="Geotex" localSheetId="4">#REF!</definedName>
    <definedName name="GEOTEX">[173]BAHAN!#REF!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'[204]SAT-DAS'!$J$22</definedName>
    <definedName name="gfagf">[118]DHSD!$G$28</definedName>
    <definedName name="gfhsd">'[114]Lamp-4 Sat-Das'!$J$14</definedName>
    <definedName name="GG">'[202]BIAYA  ALAT'!$U$1187</definedName>
    <definedName name="GG1M" localSheetId="4">#REF!</definedName>
    <definedName name="GGG">'[202]BIAYA  ALAT'!$U$1257</definedName>
    <definedName name="gggfff">'[144]SAT-DAS'!$J$19</definedName>
    <definedName name="ggh">[93]DHSD!$G$17</definedName>
    <definedName name="gh">'[226]HARGA SATUAN UPAH'!#REF!</definedName>
    <definedName name="ghgh">'[204]SAT-DAS'!$J$65</definedName>
    <definedName name="ghghh">'[204]SAT-DAS'!$J$38</definedName>
    <definedName name="ghst">[118]DHSD!$G$19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'[169]RAB (OK)'!#REF!</definedName>
    <definedName name="GORONG1M" localSheetId="4">#REF!</definedName>
    <definedName name="GORONG75_2" localSheetId="2">[229]metode!#REF!</definedName>
    <definedName name="GORONG75_2">[229]metode!#REF!</definedName>
    <definedName name="GORONG80" localSheetId="2">[173]BAHAN!#REF!</definedName>
    <definedName name="GORONG80">[173]BAHAN!#REF!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'[158]Daftar Harga'!#REF!</definedName>
    <definedName name="greder125hp" localSheetId="4">'[128]Analisa Harga Lama'!#REF!</definedName>
    <definedName name="gren" localSheetId="4">#REF!</definedName>
    <definedName name="grendel" localSheetId="4">'[169]RAB (OK)'!#REF!</definedName>
    <definedName name="GRENDELJEN" localSheetId="4">#REF!</definedName>
    <definedName name="grendeljendela" localSheetId="4">[148]cover!#REF!</definedName>
    <definedName name="GRENDELPIN" localSheetId="4">#REF!</definedName>
    <definedName name="GS">[143]MENU!$F$14</definedName>
    <definedName name="gsdfgs">[117]DHSD!$G$17</definedName>
    <definedName name="gsdgr">[93]DHSD!$G$19</definedName>
    <definedName name="gsfg">'[204]SAT-DAS'!$J$38</definedName>
    <definedName name="GUNUNG" localSheetId="4">#REF!</definedName>
    <definedName name="gy" localSheetId="4">#REF!</definedName>
    <definedName name="gyhsrstr">[117]DHSD!$G$16</definedName>
    <definedName name="gymotif" localSheetId="4">#REF!</definedName>
    <definedName name="gyp" localSheetId="4">[131]UPAH!$E$31</definedName>
    <definedName name="gyp">[131]UPAH!$E$31</definedName>
    <definedName name="gypolos" localSheetId="4">[232]UPAH!$H$45</definedName>
    <definedName name="gypolos">[232]UPAH!$H$45</definedName>
    <definedName name="H">'[211]RAB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[102]Harga!$N$329</definedName>
    <definedName name="H.6a">[102]Harga!$N$339</definedName>
    <definedName name="H.8.a" localSheetId="4">#REF!</definedName>
    <definedName name="H_Atap_Seng_BJLS0.20" localSheetId="4">[233]H_BHN!$D$25</definedName>
    <definedName name="H_Atap_Seng_BJLS0.20">[234]H_BHN!$D$25</definedName>
    <definedName name="H_Batu_bata" localSheetId="4">#REF!</definedName>
    <definedName name="H_Batu_Gunung" localSheetId="4">#REF!</definedName>
    <definedName name="h_batu_kali">[235]upah!$F$14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[235]upah!$F$45</definedName>
    <definedName name="H_Cat_menie" localSheetId="4">#REF!</definedName>
    <definedName name="H_Cat_Minyak" localSheetId="4">#REF!</definedName>
    <definedName name="h_cat_super_vibilex">[235]upah!$F$44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[235]upah!$F$21</definedName>
    <definedName name="H_Kawat_beton" localSheetId="4">#REF!</definedName>
    <definedName name="H_Kayu_Bekisting" localSheetId="4">#REF!</definedName>
    <definedName name="h_kayu_klas_I_kusen">[235]upah!$F$32</definedName>
    <definedName name="H_Kayu_Klas_II" localSheetId="4">#REF!</definedName>
    <definedName name="H_Kayu_Klas1" localSheetId="4">#REF!</definedName>
    <definedName name="h_kayu_klasII">[235]upah!$F$33</definedName>
    <definedName name="H_Kayu_Perancah" localSheetId="4">#REF!</definedName>
    <definedName name="H_Kepala_tukang">[235]upah!$F$5</definedName>
    <definedName name="h_keramik_20x20">[235]upah!$F$20</definedName>
    <definedName name="H_Keramik_40x40" localSheetId="4">#REF!</definedName>
    <definedName name="H_Keramik_dinding_20x25" localSheetId="4">#REF!</definedName>
    <definedName name="h_keramik_lantai_40x40_Merk_ikad">[235]upah!$F$18</definedName>
    <definedName name="H_Keramik_Lt.KM_20x20" localSheetId="4">#REF!</definedName>
    <definedName name="h_keramik30x30">[235]upah!$F$19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[235]upah!$F$35</definedName>
    <definedName name="H_Mandor" localSheetId="4">#REF!</definedName>
    <definedName name="H_Minyak_Cat" localSheetId="4">#REF!</definedName>
    <definedName name="H_MOB" localSheetId="4">[150]Analisa!#REF!</definedName>
    <definedName name="H_Multiplek_9mm" localSheetId="4">#REF!</definedName>
    <definedName name="h_multyplek9mm">[235]upah!$F$41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[233]H_BHN!$D$24</definedName>
    <definedName name="H_Paku_Seng">[234]H_BHN!$D$24</definedName>
    <definedName name="H_Paku_trieplek" localSheetId="4">#REF!</definedName>
    <definedName name="h_papan_listplak_25x400">[235]upah!$F$39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[235]upah!$F$28</definedName>
    <definedName name="H_Pekerja" localSheetId="4">#REF!</definedName>
    <definedName name="H_Rabung_Seng_BJLS0.30" localSheetId="4">[233]H_BHN!$D$26</definedName>
    <definedName name="H_Rabung_Seng_BJLS0.30">[234]H_BHN!$D$26</definedName>
    <definedName name="H_Semen" localSheetId="4">#REF!</definedName>
    <definedName name="h_semen_andalas">[235]upah!$F$17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[235]upah!$F$40</definedName>
    <definedName name="H_Tukang" localSheetId="4">#REF!</definedName>
    <definedName name="ha" localSheetId="4">#REF!</definedName>
    <definedName name="HAK" localSheetId="4">#REF!</definedName>
    <definedName name="hakangin" localSheetId="4">'[169]RAB (OK)'!#REF!</definedName>
    <definedName name="HAL0">[82]A!$Q$1:$AC$45</definedName>
    <definedName name="Hammer">[236]rekap!$D$78</definedName>
    <definedName name="HANDELJEN" localSheetId="4">#REF!</definedName>
    <definedName name="HANDELPIN" localSheetId="4">#REF!</definedName>
    <definedName name="hangin" localSheetId="4">'[58]DAFTAR HARGA &amp; UPAH OK'!$H$58</definedName>
    <definedName name="hangin">'[58]DAFTAR HARGA &amp; UPAH OK'!$H$58</definedName>
    <definedName name="HARGA" localSheetId="4">#REF!</definedName>
    <definedName name="HARGA">#REF!</definedName>
    <definedName name="HARGA_BAHAN" localSheetId="4">#REF!</definedName>
    <definedName name="hargaBasic">[237]input!$B$2:$E$134</definedName>
    <definedName name="hari">[170]bilangan!$AT$3:$AU$9</definedName>
    <definedName name="HAS" localSheetId="4">#REF!</definedName>
    <definedName name="HASIL" localSheetId="4">[150]Rekap!$F$23</definedName>
    <definedName name="hddt">[117]DHSD!$G$36</definedName>
    <definedName name="Header_Row">ROW(#REF!)</definedName>
    <definedName name="hfg">'[204]SAT-DAS'!$J$15</definedName>
    <definedName name="hgsdgs">'[114]Lamp-4 Sat-Das'!$J$21</definedName>
    <definedName name="HH">'[211]RAB (OK)'!$H$149</definedName>
    <definedName name="hid">[231]AHSP!$V$154</definedName>
    <definedName name="Hidraulik">'[158]Daftar Harga'!#REF!</definedName>
    <definedName name="hj" localSheetId="4">#REF!</definedName>
    <definedName name="hjhgj">'[204]SAT-DAS'!$J$17</definedName>
    <definedName name="hpbp" localSheetId="4">#REF!</definedName>
    <definedName name="hpkst" localSheetId="4">#REF!</definedName>
    <definedName name="hppt" localSheetId="4">#REF!</definedName>
    <definedName name="hstrh">[93]DHSD!$G$48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trsht">'[120]SAT-DAS'!$J$63</definedName>
    <definedName name="hutan" localSheetId="4">'[191]UPH &amp; BHN'!#REF!</definedName>
    <definedName name="Hydraulic" localSheetId="4">#REF!</definedName>
    <definedName name="I" localSheetId="4">'[238]RAB BP'!#REF!</definedName>
    <definedName name="I.3">[102]Harga!$N$359</definedName>
    <definedName name="IA">[124]Bahan!$D$28</definedName>
    <definedName name="ID">#REF!</definedName>
    <definedName name="ID_A">#REF!</definedName>
    <definedName name="ID_A_">#REF!</definedName>
    <definedName name="IE">#REF!</definedName>
    <definedName name="II">'[211]RAB (OK)'!$H$161</definedName>
    <definedName name="IIA">'[238]RAB BP'!#REF!</definedName>
    <definedName name="IIB">'[238]RAB BP'!#REF!</definedName>
    <definedName name="III" localSheetId="4">#REF!</definedName>
    <definedName name="IIIA" localSheetId="4">#REF!</definedName>
    <definedName name="IIIB" localSheetId="4">#REF!</definedName>
    <definedName name="iiii" localSheetId="4">[239]Analisa!#REF!</definedName>
    <definedName name="Ijuk" localSheetId="4">#REF!</definedName>
    <definedName name="ijuk">'[240]DU&amp;B'!$F$19</definedName>
    <definedName name="IKATBETON" localSheetId="4">#REF!</definedName>
    <definedName name="IL">[124]Bahan!$D$29</definedName>
    <definedName name="ilul">[93]DHSD!$G$33</definedName>
    <definedName name="in">'[241]Kuantitas &amp; Harga'!$H$200</definedName>
    <definedName name="INGEN">[242]basic_price!$Z$24</definedName>
    <definedName name="inkon" localSheetId="4">#REF!</definedName>
    <definedName name="inkonac" localSheetId="4">#REF!</definedName>
    <definedName name="inlam" localSheetId="4">#REF!</definedName>
    <definedName name="INS">[143]MENU!$F$12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[15]UPAH!#REF!</definedName>
    <definedName name="ISI">[41]Menu!$E$22</definedName>
    <definedName name="isikoral" localSheetId="4">#REF!</definedName>
    <definedName name="ITEM_PEMBAYARAN_No." localSheetId="4">#REF!</definedName>
    <definedName name="iuri">[118]DHSD!$G$36</definedName>
    <definedName name="IV" localSheetId="4">#REF!</definedName>
    <definedName name="IVA" localSheetId="4">'[238]RAB BP'!#REF!</definedName>
    <definedName name="IVB" localSheetId="4">'[238]RAB BP'!#REF!</definedName>
    <definedName name="IXA" localSheetId="4">#REF!</definedName>
    <definedName name="IXB" localSheetId="4">#REF!</definedName>
    <definedName name="IXC" localSheetId="4">#REF!</definedName>
    <definedName name="J" localSheetId="2">[243]analisa!#REF!</definedName>
    <definedName name="J" localSheetId="4">#REF!</definedName>
    <definedName name="J">[243]analisa!#REF!</definedName>
    <definedName name="j.1011">'[187]3Div10a'!$J$54</definedName>
    <definedName name="j.1012">'[187]3Div10c'!$U$896</definedName>
    <definedName name="j.233">'[187]3Div2'!$U$777</definedName>
    <definedName name="j.311">'[103]3Div3'!$U$56</definedName>
    <definedName name="j.312">'[103]3Div3'!$U$174</definedName>
    <definedName name="j.321">'[103]3Div3'!$U$723</definedName>
    <definedName name="j.322">'[103]3Div3'!$U$902</definedName>
    <definedName name="j.33">'[103]3Div3'!$U$1203</definedName>
    <definedName name="j.511">'[187]3Div5'!$U$63</definedName>
    <definedName name="j.512">'[187]3Div5'!$U$242</definedName>
    <definedName name="j.521">'[187]3Div5'!$U$423</definedName>
    <definedName name="j.612">'[187]3Div6'!$U$186</definedName>
    <definedName name="j.632">'[187]3Div6'!$U$963</definedName>
    <definedName name="j.635">'[187]3Div6'!$U$1679</definedName>
    <definedName name="j.636a">'[187]3Div6'!$U$2758</definedName>
    <definedName name="j.66">'[187]3Div6'!$U$2397</definedName>
    <definedName name="j.715">'[187]3Div7'!$U$401</definedName>
    <definedName name="j.716">'[187]3Div7'!$U$570</definedName>
    <definedName name="j.718">'[187]3Div7'!$U$922</definedName>
    <definedName name="j.731">'[187]3Div7a'!$U$1376</definedName>
    <definedName name="j.772">'[187]3Div7a'!$U$534</definedName>
    <definedName name="j.776">'[187]3Div7a'!$U$1014</definedName>
    <definedName name="j.79">'[244]3Div7'!$U$3115</definedName>
    <definedName name="j.811">'[187]3Div8'!$U$55</definedName>
    <definedName name="j.812">'[187]3Div8'!$U$234</definedName>
    <definedName name="j.813">'[187]3Div8'!$U$414</definedName>
    <definedName name="j.817">'[187]3Div8'!$U$951</definedName>
    <definedName name="j.845">'[187]3Div8'!$U$2033</definedName>
    <definedName name="j.852">'[187]3Div8'!$U$2407</definedName>
    <definedName name="jabatan" localSheetId="4">#REF!</definedName>
    <definedName name="JABATAN">[39]MENU!$E$28</definedName>
    <definedName name="JACKHAMMER" localSheetId="4">#REF!</definedName>
    <definedName name="JACKHAMMER">#REF!</definedName>
    <definedName name="jadwal" localSheetId="4">'[130]BAHAN 2007'!#REF!</definedName>
    <definedName name="jagamalam" localSheetId="4">'[128]Analisa Harga Lama'!#REF!</definedName>
    <definedName name="JALANKERAS" localSheetId="2">[173]ANALISA!#REF!</definedName>
    <definedName name="JALANKERAS">[173]ANALISA!#REF!</definedName>
    <definedName name="jalusi">[159]anl!#REF!</definedName>
    <definedName name="jamkstruksi">'[129]OP. PERJAM'!$G$130</definedName>
    <definedName name="jamudsir">'[129]OP. PERJAM'!$G$77</definedName>
    <definedName name="JAYA2" localSheetId="4">#REF!</definedName>
    <definedName name="JBT">'[86]DATA PROYEK'!$B$9</definedName>
    <definedName name="jendela" localSheetId="4">'[12]RAB (OK)'!#REF!</definedName>
    <definedName name="JETTY.KANAN" localSheetId="4">#REF!</definedName>
    <definedName name="JETTY.KIRI" localSheetId="4">#REF!</definedName>
    <definedName name="JG" localSheetId="4">#REF!</definedName>
    <definedName name="JJ">'[211]RAB (OK)'!$H$79</definedName>
    <definedName name="JKTKTY">'[114]Lamp-4 Sat-Das'!$J$73</definedName>
    <definedName name="jlh" localSheetId="4">#REF!</definedName>
    <definedName name="JN">'[211]RAB (OK)'!$H$34</definedName>
    <definedName name="jodoh">[245]K.Lokal!$H$12</definedName>
    <definedName name="joko">'[129]OP. PERJAM'!$G$130</definedName>
    <definedName name="JONGKOK" localSheetId="4">#REF!</definedName>
    <definedName name="jongos">'[129]KAN. LOKAL'!$H$6</definedName>
    <definedName name="JP" localSheetId="4">#REF!</definedName>
    <definedName name="Jrgambar">'[246]Upah Modifikasi'!$E$16</definedName>
    <definedName name="JU" localSheetId="4">#REF!</definedName>
    <definedName name="JUDUL">[2]Menu!$B$2</definedName>
    <definedName name="Jumlah" localSheetId="4">[247]JULOK!$P$156</definedName>
    <definedName name="jumlahsmas" localSheetId="4">#REF!</definedName>
    <definedName name="JuruUkur" localSheetId="4">#REF!</definedName>
    <definedName name="K">#REF!</definedName>
    <definedName name="K.012">[136]analisa!$A$5:$J$62</definedName>
    <definedName name="K.013">[136]analisa!$A$69:$J$127</definedName>
    <definedName name="K.016">[136]analisa!$A$133:$J$191</definedName>
    <definedName name="K.018">[136]analisa!$A$262:$J$321</definedName>
    <definedName name="K.020">[136]analisa!$A$327:$J$387</definedName>
    <definedName name="K.023">[136]analisa!$A$393:$J$454</definedName>
    <definedName name="K.035">[136]analisa!$A$459:$J$517</definedName>
    <definedName name="K.040">[136]analisa!$A$524:$J$582</definedName>
    <definedName name="K.110">[136]analisa!$A$589:$J$646</definedName>
    <definedName name="K.112">[136]analisa!$A$654:$J$711</definedName>
    <definedName name="K.113">[136]analisa!$A$718:$J$775</definedName>
    <definedName name="K.121">[136]analisa!$A$782:$J$842</definedName>
    <definedName name="K.123">[136]analisa!$A$849:$J$909</definedName>
    <definedName name="K.127">[136]analisa!$A$916:$J$976</definedName>
    <definedName name="K.128">[136]analisa!$A$983:$J$1043</definedName>
    <definedName name="K.139">[136]analisa!$A$1050:$J$1110</definedName>
    <definedName name="K.18_K.23">[102]Harga!$N$370</definedName>
    <definedName name="K.211" localSheetId="4">'[248]Anl. HSP'!#REF!</definedName>
    <definedName name="K.211">[136]analisa!$A$1117:$J$1177</definedName>
    <definedName name="K.225">[136]analisa!$A$1251:$J$1311</definedName>
    <definedName name="K.23">[136]analisa!$A$3531:$J$3589</definedName>
    <definedName name="K.232">[136]analisa!$A$1318:$J$1378</definedName>
    <definedName name="K.23b">[102]Harga!$N$410</definedName>
    <definedName name="K.321">[136]analisa!$A$1452:$J$1512</definedName>
    <definedName name="K.342">[136]analisa!$A$1519:$J$1579</definedName>
    <definedName name="k.35a" localSheetId="4">#REF!</definedName>
    <definedName name="k.35b" localSheetId="4">#REF!</definedName>
    <definedName name="K.410">[136]analisa!$A$1586:$J$1646</definedName>
    <definedName name="K.420">[136]analisa!$A$1653:$J$1713</definedName>
    <definedName name="K.424">[136]analisa!$A$1720:$J$1780</definedName>
    <definedName name="K.513">[136]analisa!$A$1854:$J$1914</definedName>
    <definedName name="K.514">[136]analisa!$A$1921:$J$1981</definedName>
    <definedName name="K.515">[136]analisa!$A$1988:$J$2048</definedName>
    <definedName name="K.520">[136]analisa!$A$2055:$J$2115</definedName>
    <definedName name="K.521">[136]analisa!$A$2122:$J$2182</definedName>
    <definedName name="K.523">[136]analisa!$A$2256:$J$2316</definedName>
    <definedName name="K.611">[136]analisa!$A$2323:$J$2383</definedName>
    <definedName name="K.612">[136]analisa!$A$2389:$J$2450</definedName>
    <definedName name="K.617">[136]analisa!$A$2457:$J$2517</definedName>
    <definedName name="K.618">[136]analisa!$A$2526:$J$2586</definedName>
    <definedName name="K.621">[136]analisa!$A$2593:$J$2653</definedName>
    <definedName name="K.636">[136]analisa!$A$2660:$J$2720</definedName>
    <definedName name="K.641">[136]analisa!$A$2794:$J$2854</definedName>
    <definedName name="K.9_K.23_K.30_a">[102]Harga!$N$383</definedName>
    <definedName name="K.9_K.23_K.30_b">[102]Harga!$N$396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[229]metode!#REF!</definedName>
    <definedName name="K_175_3">[229]metode!#REF!</definedName>
    <definedName name="K_175_4" localSheetId="2">[229]metode!#REF!</definedName>
    <definedName name="K_175_4">[229]metode!#REF!</definedName>
    <definedName name="K_211" localSheetId="4">#REF!</definedName>
    <definedName name="K_224" localSheetId="4">#REF!</definedName>
    <definedName name="K_225_1" localSheetId="2">[229]metode!#REF!</definedName>
    <definedName name="K_225_1">[229]metode!#REF!</definedName>
    <definedName name="K_225_2" localSheetId="2">[229]metode!#REF!</definedName>
    <definedName name="K_225_2">[229]metode!#REF!</definedName>
    <definedName name="K_275_1" localSheetId="2">[229]metode!#REF!</definedName>
    <definedName name="K_275_1">[229]metode!#REF!</definedName>
    <definedName name="K_275_2" localSheetId="2">[229]metode!#REF!</definedName>
    <definedName name="K_275_2">[229]metode!#REF!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[229]metode!#REF!</definedName>
    <definedName name="K_350_1">[229]metode!#REF!</definedName>
    <definedName name="K_350_2" localSheetId="2">[229]metode!#REF!</definedName>
    <definedName name="K_350_2">[229]metode!#REF!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[249]MENU!$A$40</definedName>
    <definedName name="K_PELAKSANA1">[250]MENU!$C$35</definedName>
    <definedName name="KA">[124]Bahan!$D$41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[4]ANALIS!#REF!</definedName>
    <definedName name="KALI12">[4]ANALIS!#REF!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'[128]Analisa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[232]UPAH!$H$26</definedName>
    <definedName name="Kawat" localSheetId="4">#REF!</definedName>
    <definedName name="KAWATAYAM" localSheetId="4">#REF!</definedName>
    <definedName name="kawatb" localSheetId="4">'[251]HARGA BAHAN'!$D$31</definedName>
    <definedName name="Kawatbronjong">'[158]Daftar Harga'!#REF!</definedName>
    <definedName name="KawatBtn">'[246]Upah Modifikasi'!$E$23</definedName>
    <definedName name="Kawatdigalvano">'[246]Upah Modifikasi'!$E$30</definedName>
    <definedName name="kawatikatbeton">'[128]Analisa Harga Lama'!#REF!</definedName>
    <definedName name="kayu" localSheetId="4">#REF!</definedName>
    <definedName name="Kayu_Cerucuk">[165]Analisa!$D$590</definedName>
    <definedName name="kayu3" localSheetId="4">'[160]HARGA BAHAN'!$D$74</definedName>
    <definedName name="kayuacuan" localSheetId="4">#REF!</definedName>
    <definedName name="KAYUBAKAU" localSheetId="4">#REF!</definedName>
    <definedName name="kayubekis">[190]HSAT!$F$6</definedName>
    <definedName name="KAYUIII" localSheetId="4">#REF!</definedName>
    <definedName name="KAYUKILAT" localSheetId="4">#REF!</definedName>
    <definedName name="kayumal" localSheetId="2">[252]HARGA!#REF!</definedName>
    <definedName name="kayumal">[252]HARGA!#REF!</definedName>
    <definedName name="kayumeranti" localSheetId="2">[252]HARGA!#REF!</definedName>
    <definedName name="kayumeranti">[252]HARGA!#REF!</definedName>
    <definedName name="kb">'[96]Upah, Bahan, Alat'!#REF!</definedName>
    <definedName name="KB4mm" localSheetId="4">#REF!</definedName>
    <definedName name="KBDn" localSheetId="4">#REF!</definedName>
    <definedName name="kbe" localSheetId="4">'[109]DU&amp;B'!#REF!</definedName>
    <definedName name="kbek" localSheetId="4">'[109]DU&amp;B'!#REF!</definedName>
    <definedName name="kber">[182]BAHAN!#REF!</definedName>
    <definedName name="kbet">'[253]DU&amp;B'!$F$23</definedName>
    <definedName name="Kbeton">'[158]Daftar Harga'!#REF!</definedName>
    <definedName name="Kbronjong" localSheetId="4">#REF!</definedName>
    <definedName name="KBU">[124]Bahan!$D$33</definedName>
    <definedName name="kc">[15]UPAH!#REF!</definedName>
    <definedName name="kd">'[109]DU&amp;B'!#REF!</definedName>
    <definedName name="KD029A">[53]ANALISA!#REF!</definedName>
    <definedName name="KD029B">[53]ANALISA!#REF!</definedName>
    <definedName name="KD033A">[53]ANALISA!#REF!</definedName>
    <definedName name="KDT_">#REF!</definedName>
    <definedName name="KEBAL">[140]KEBALAT!$B$1:$S$73</definedName>
    <definedName name="kebalat">[140]KEBALAT!$B$1:$M$73</definedName>
    <definedName name="KEGIATAN">'[126]Penyiapan Bdn Jalan'!$A$6</definedName>
    <definedName name="KEGIATAN1">[39]MENU!$B$7</definedName>
    <definedName name="kenek" localSheetId="4">#REF!</definedName>
    <definedName name="KEP" localSheetId="4">'[254]HARGA BAHAN (2)'!$D$10</definedName>
    <definedName name="KEP">'[254]HARGA BAHAN (2)'!$D$10</definedName>
    <definedName name="kep.tukang" localSheetId="4">[255]HARGA!$D$16</definedName>
    <definedName name="kep.tukang">[256]HARGA!$D$16</definedName>
    <definedName name="kep_tuk">'[257]Daf-Har-Pening'!$H$17</definedName>
    <definedName name="kepala">'[254]HARGA BAHAN'!$D$9</definedName>
    <definedName name="kepalatukang" localSheetId="4">#REF!</definedName>
    <definedName name="keptuk">[182]BAHAN!#REF!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'[12]RAB (OK)'!#REF!</definedName>
    <definedName name="keramik2020" localSheetId="4">'[128]Analisa Harga Lama'!#REF!</definedName>
    <definedName name="keramik2020aslip" localSheetId="4">'[128]Analisa Harga Lama'!#REF!</definedName>
    <definedName name="keramik25" localSheetId="4">[148]cover!#REF!</definedName>
    <definedName name="keramik30">'[12]RAB (OK)'!#REF!</definedName>
    <definedName name="keramik3030lruangan">'[128]Analisa Harga Lama'!#REF!</definedName>
    <definedName name="keramik30x30" localSheetId="2">[252]HARGA!#REF!</definedName>
    <definedName name="keramik30x30">[252]HARGA!#REF!</definedName>
    <definedName name="kerawang">[159]anl!#REF!</definedName>
    <definedName name="kerikilcampurtanah">'[128]Analisa Harga Lama'!#REF!</definedName>
    <definedName name="kerikilhalus">'[128]Analisa Harga Lama'!#REF!</definedName>
    <definedName name="kerikiljagung">[148]cover!#REF!</definedName>
    <definedName name="kerikilkasar">'[128]Analisa Harga Lama'!#REF!</definedName>
    <definedName name="kerikilpecahtersaring" localSheetId="4">#REF!</definedName>
    <definedName name="kerikilsungaitidaktersaring" localSheetId="4">#REF!</definedName>
    <definedName name="kerja">[232]UPAH!$H$23</definedName>
    <definedName name="kesting">[15]UPAH!#REF!</definedName>
    <definedName name="ketu">[258]MENU!$B$10</definedName>
    <definedName name="KETUA">[143]MENU!$B$10</definedName>
    <definedName name="KETUA_PPTK">[250]MENU!$A$10</definedName>
    <definedName name="ki" localSheetId="4">#REF!</definedName>
    <definedName name="kib" localSheetId="4">#REF!</definedName>
    <definedName name="kic" localSheetId="4">#REF!</definedName>
    <definedName name="kik">'[163]SAT-DAS'!$J$33</definedName>
    <definedName name="KILO_2">[229]metode!$B$151:$L$151</definedName>
    <definedName name="kisdam" localSheetId="4">[191]ANALISA!#REF!</definedName>
    <definedName name="kisting" localSheetId="4">[131]UPAH!$E$40</definedName>
    <definedName name="kisting">[131]UPAH!$E$40</definedName>
    <definedName name="KITY">'[259]RAB MCK'!#REF!</definedName>
    <definedName name="KJ">[124]Bahan!$D$42</definedName>
    <definedName name="KK" localSheetId="4">#REF!</definedName>
    <definedName name="KK." localSheetId="4">#REF!</definedName>
    <definedName name="KL">#REF!</definedName>
    <definedName name="KLAS_B1" localSheetId="2">[229]metode!#REF!</definedName>
    <definedName name="KLAS_B1">[229]metode!#REF!</definedName>
    <definedName name="KLAS_B2" localSheetId="2">[229]metode!#REF!</definedName>
    <definedName name="KLAS_B2">[229]metode!#REF!</definedName>
    <definedName name="KLAS_B3" localSheetId="2">[229]metode!#REF!</definedName>
    <definedName name="KLAS_B3">[229]metode!#REF!</definedName>
    <definedName name="klas1" localSheetId="2">[252]HARGA!#REF!</definedName>
    <definedName name="KLAS1" localSheetId="4">#REF!</definedName>
    <definedName name="klas1">[252]HARGA!#REF!</definedName>
    <definedName name="KLASI" localSheetId="4">'[260]HARGA 2010'!$H$120</definedName>
    <definedName name="KLASI">'[260]HARGA 2010'!$H$120</definedName>
    <definedName name="klbn" localSheetId="4">[261]UPAH!$K$26</definedName>
    <definedName name="klbn">[261]UPAH!$K$26</definedName>
    <definedName name="kloset">[112]LOKET!#REF!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[124]Bahan!$D$47</definedName>
    <definedName name="kode_anal">[262]bd!$B$3:$O$2246</definedName>
    <definedName name="Koef_22_Btkali">'[263]urain teknis'!$W$144</definedName>
    <definedName name="Koef_22_Mandor">'[263]urain teknis'!$W$186</definedName>
    <definedName name="Koef_22_Pasir">'[263]urain teknis'!$W$148</definedName>
    <definedName name="Koef_22_Pekerja">'[263]urain teknis'!$W$188</definedName>
    <definedName name="Koef_22_Semen">'[263]urain teknis'!$W$146</definedName>
    <definedName name="Koef_22_Tukang">'[263]urain teknis'!$W$187</definedName>
    <definedName name="Koef_321_VR" localSheetId="2">'[264]UR-TEKNIS'!#REF!</definedName>
    <definedName name="Koef_321_VR">'[264]UR-TEKNIS'!#REF!</definedName>
    <definedName name="Koef_321_WTT" localSheetId="2">'[264]UR-TEKNIS'!#REF!</definedName>
    <definedName name="Koef_321_WTT">'[264]UR-TEKNIS'!#REF!</definedName>
    <definedName name="Koef_33_Mandor">'[263]urain teknis'!$W$487</definedName>
    <definedName name="Koef_33_MG">'[263]urain teknis'!$W$451</definedName>
    <definedName name="Koef_33_Pekerja">'[263]urain teknis'!$W$488</definedName>
    <definedName name="Koef_33_VR">'[263]urain teknis'!$W$464</definedName>
    <definedName name="Koef_34_Buld">'[263]urain teknis'!$W$569</definedName>
    <definedName name="Koef_34_DT">'[263]urain teknis'!$W$552</definedName>
    <definedName name="Koef_34_Mandor">'[263]urain teknis'!$W$586</definedName>
    <definedName name="Koef_34_Pekerja">'[263]urain teknis'!$W$585</definedName>
    <definedName name="Koef_34_WL">'[263]urain teknis'!$W$536</definedName>
    <definedName name="Koef_512_Mandor">'[263]urain teknis'!$W$673</definedName>
    <definedName name="Koef_512_MG">'[263]urain teknis'!$W$664</definedName>
    <definedName name="Koef_512_Pekerja">'[263]urain teknis'!$W$674</definedName>
    <definedName name="Koef_512_VR">'[263]urain teknis'!$W$630</definedName>
    <definedName name="Koef_512_WL">'[263]urain teknis'!$W$655</definedName>
    <definedName name="Koef_512_WTT">'[263]urain teknis'!$W$640</definedName>
    <definedName name="Koef_7102_Btkali">'[263]urain teknis'!$W$1004</definedName>
    <definedName name="Koef_7102_Mandor">'[263]urain teknis'!$W$1021</definedName>
    <definedName name="Koef_7102_Pekerja">'[263]urain teknis'!$W$1023</definedName>
    <definedName name="Koef_7102_Tukang">'[263]urain teknis'!$W$1022</definedName>
    <definedName name="Koef_715_Beg">'[263]urain teknis'!$W$717</definedName>
    <definedName name="Koef_715_CM">[264]HARSAT!$K$741</definedName>
    <definedName name="Koef_715_CV">'[263]urain teknis'!$W$758</definedName>
    <definedName name="Koef_715_Krkl">'[263]urain teknis'!$W$716</definedName>
    <definedName name="Koef_715_Mandor">'[263]urain teknis'!$W$775</definedName>
    <definedName name="Koef_715_Paku">'[263]urain teknis'!$W$718</definedName>
    <definedName name="Koef_715_PC">[264]HARSAT!$K$715</definedName>
    <definedName name="Koef_715_Pekerja">'[263]urain teknis'!$W$777</definedName>
    <definedName name="Koef_715_Psr">'[263]urain teknis'!$W$715</definedName>
    <definedName name="Koef_715_Tukang">'[263]urain teknis'!$W$776</definedName>
    <definedName name="Koef_715_WTT">'[263]urain teknis'!$W$750</definedName>
    <definedName name="Koef_716_Beg">'[263]urain teknis'!$W$820</definedName>
    <definedName name="Koef_716_CM">'[263]urain teknis'!$W$842</definedName>
    <definedName name="Koef_716_CV">'[263]urain teknis'!$W$860</definedName>
    <definedName name="Koef_716_Krkl">'[263]urain teknis'!$W$819</definedName>
    <definedName name="Koef_716_Mandor">'[263]urain teknis'!$W$877</definedName>
    <definedName name="Koef_716_Paku">'[263]urain teknis'!$W$821</definedName>
    <definedName name="Koef_716_PC">'[263]urain teknis'!$W$817</definedName>
    <definedName name="Koef_716_Pekerja">'[263]urain teknis'!$W$879</definedName>
    <definedName name="Koef_716_Psr">'[263]urain teknis'!$W$818</definedName>
    <definedName name="Koef_716_Tukang">'[263]urain teknis'!$W$878</definedName>
    <definedName name="Koef_716_WTT">'[263]urain teknis'!$W$852</definedName>
    <definedName name="Koef_731_besi">'[263]urain teknis'!$W$951</definedName>
    <definedName name="Koef_731_Kawat">'[263]urain teknis'!$W$952</definedName>
    <definedName name="Koef_731_Mandor">'[263]urain teknis'!$W$972</definedName>
    <definedName name="Koef_731_Pekerja">'[263]urain teknis'!$W$974</definedName>
    <definedName name="Koef_731_Tukang">'[263]urain teknis'!$W$973</definedName>
    <definedName name="kolomlantaiI" localSheetId="4">#REF!</definedName>
    <definedName name="konbar" localSheetId="4">#REF!</definedName>
    <definedName name="KONSULTAN">[143]MENU!$A$11</definedName>
    <definedName name="KONSULTAN_SUPERVISI">[249]MENU!$A$41</definedName>
    <definedName name="KONSULTAN_SUPERVISI1">[250]MENU!$C$36</definedName>
    <definedName name="kontak" localSheetId="4">#REF!</definedName>
    <definedName name="KONTRAKTOR">[143]MENU!$A$14</definedName>
    <definedName name="kontrol">[174]PriceList!$L$6</definedName>
    <definedName name="koral" localSheetId="4">#REF!</definedName>
    <definedName name="kose" localSheetId="4">[112]LOKET!#REF!</definedName>
    <definedName name="kosen">[265]LOKET!$G$63</definedName>
    <definedName name="KOSONG">[41]Menu!$E$23</definedName>
    <definedName name="kp" localSheetId="4">#REF!</definedName>
    <definedName name="kpb" localSheetId="4">#REF!</definedName>
    <definedName name="kpin" localSheetId="4">#REF!</definedName>
    <definedName name="KPL_ANAL">[3]A!$W$10:$AD$13</definedName>
    <definedName name="Kptukang">'[246]Upah Modifikasi'!$E$14</definedName>
    <definedName name="KR">#REF!</definedName>
    <definedName name="KRAMIK20" localSheetId="4">#REF!</definedName>
    <definedName name="KRAN" localSheetId="4">#REF!</definedName>
    <definedName name="kran34" localSheetId="4">'[58]DAFTAR HARGA &amp; UPAH OK'!$H$81</definedName>
    <definedName name="kran34">'[58]DAFTAR HARGA &amp; UPAH OK'!$H$81</definedName>
    <definedName name="kranair">[112]LOKET!#REF!</definedName>
    <definedName name="Krib" localSheetId="4">[158]Analisa!$I$141</definedName>
    <definedName name="Krib">[158]Analisa!$I$141</definedName>
    <definedName name="krp" localSheetId="4">[131]UPAH!$E$39</definedName>
    <definedName name="krp">[131]UPAH!$E$39</definedName>
    <definedName name="KRSABE1" localSheetId="4">#REF!</definedName>
    <definedName name="KRSABE2" localSheetId="4">#REF!</definedName>
    <definedName name="krsine">[93]DHSD!$G$24</definedName>
    <definedName name="KRW">[124]Bahan!$D$53</definedName>
    <definedName name="ks">'[96]Upah, Bahan, Alat'!#REF!</definedName>
    <definedName name="KSDSL">#REF!</definedName>
    <definedName name="kseumantokkk" localSheetId="4">'[128]Analisa Harga Lama'!#REF!</definedName>
    <definedName name="kseumantokkosen" localSheetId="4">'[128]Analisa Harga Lama'!#REF!</definedName>
    <definedName name="KSOAWL">[266]Divisi1!$AW$83</definedName>
    <definedName name="KSS">#REF!</definedName>
    <definedName name="KSS_">#REF!</definedName>
    <definedName name="kstutdalkan" localSheetId="4">'[128]Analisa Harga Lama'!#REF!</definedName>
    <definedName name="KT">#REF!</definedName>
    <definedName name="ktarahan" localSheetId="4">'[128]Analisa Harga Lama'!#REF!</definedName>
    <definedName name="ktb">'[175]DU&amp;B'!$F$10</definedName>
    <definedName name="KTBN">#REF!</definedName>
    <definedName name="KTIM" localSheetId="4">#REF!</definedName>
    <definedName name="ktk">'[216]DU&amp;B'!$F$13</definedName>
    <definedName name="ktkc">[267]DUB!$F$11</definedName>
    <definedName name="KTS">[124]Bahan!$D$116</definedName>
    <definedName name="KTT">#REF!</definedName>
    <definedName name="KTukang" localSheetId="4">#REF!</definedName>
    <definedName name="ku" localSheetId="4">#REF!</definedName>
    <definedName name="KUALA">[268]Sheet1!$M$4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[58]SNI!$I$110</definedName>
    <definedName name="kuda69">[58]SNI!$I$110</definedName>
    <definedName name="kudakuda">[112]LOKET!#REF!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[269]Sheet4!$A$1:$B$1000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'[12]RAB (OK)'!#REF!</definedName>
    <definedName name="Kunci2slag" localSheetId="4">[148]cover!#REF!</definedName>
    <definedName name="KUNCIPIN" localSheetId="4">#REF!</definedName>
    <definedName name="kuncipintu" localSheetId="4">'[58]DAFTAR HARGA &amp; UPAH OK'!$H$83</definedName>
    <definedName name="kuncipintu">'[58]DAFTAR HARGA &amp; UPAH OK'!$H$83</definedName>
    <definedName name="KUNSD">#REF!</definedName>
    <definedName name="KUNST">#REF!</definedName>
    <definedName name="KUNTE">#REF!</definedName>
    <definedName name="KUNTITAS">'[39]Kuantitas &amp; Harga'!$A$1:$J$430</definedName>
    <definedName name="KURVASPAKET4">'[113]SAT-DAS'!$J$50</definedName>
    <definedName name="KUSDS">#REF!</definedName>
    <definedName name="KUSEN">[147]RAB!$C$51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[164]UPAH!#REF!</definedName>
    <definedName name="kwbro">[267]DUB!$F$22</definedName>
    <definedName name="kwbtn">[93]DHSD!$G$27</definedName>
    <definedName name="KX">[124]Bahan!$D$38</definedName>
    <definedName name="KY">[124]Bahan!$D$40</definedName>
    <definedName name="kydol">[267]DUB!$F$23</definedName>
    <definedName name="kyprch">[93]DHSD!$G$29</definedName>
    <definedName name="kyr">[93]DHSD!$G$12</definedName>
    <definedName name="KZ">[124]Bahan!$D$39</definedName>
    <definedName name="L" localSheetId="4">#REF!</definedName>
    <definedName name="L">[41]Menu!$E$24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'[209]Appendix 2(SatDas)'!#REF!</definedName>
    <definedName name="Lab">'[209]Appendix 2(SatDas)'!#REF!</definedName>
    <definedName name="LAB111A" localSheetId="4">[53]UPAH!#REF!</definedName>
    <definedName name="laba">[174]PriceList!$K$10</definedName>
    <definedName name="labour1">[270]Rate!$D$18:$D$20</definedName>
    <definedName name="labour2">[270]Pricing!$AM$15:$AV$302</definedName>
    <definedName name="ladder">[100]BasicPrice!$F$69</definedName>
    <definedName name="ladder1">[100]BasicPrice!$F$70</definedName>
    <definedName name="Lain" localSheetId="4">[27]RAB!#REF!</definedName>
    <definedName name="lain1" localSheetId="4">'[18]R-MP'!#REF!</definedName>
    <definedName name="lain2" localSheetId="4">'[23]R-MP2-98'!#REF!</definedName>
    <definedName name="lain3">'[23]R-MP2-98'!#REF!</definedName>
    <definedName name="lain5">'[23]R-MP2-98'!#REF!</definedName>
    <definedName name="lain6">'[18]R-MP'!#REF!</definedName>
    <definedName name="LAINLAIN">#REF!</definedName>
    <definedName name="Langit" localSheetId="4">[27]RAB!#REF!</definedName>
    <definedName name="Lantai" localSheetId="4">[27]RAB!#REF!</definedName>
    <definedName name="lantaicor">[112]LOKET!#REF!</definedName>
    <definedName name="lantaikeramik">[159]anl!#REF!</definedName>
    <definedName name="Lapisan_Ijuk">[165]Analisa!$D$787</definedName>
    <definedName name="Last_Row">#N/A</definedName>
    <definedName name="lat_bantu">'[257]Daf-Har-Pening'!$H$58</definedName>
    <definedName name="latai">[156]Analis!#REF!</definedName>
    <definedName name="latasir">'[230]DRUP (ASLI)'!$I$363</definedName>
    <definedName name="lateternit">'[128]Analisa Harga Lama'!#REF!</definedName>
    <definedName name="lb" localSheetId="4">#REF!</definedName>
    <definedName name="LB">[41]Menu!$E$25</definedName>
    <definedName name="LDD">#REF!</definedName>
    <definedName name="lh" localSheetId="4">#REF!</definedName>
    <definedName name="LIBNCR">#REF!</definedName>
    <definedName name="Lisplank">'[158]Daftar Harga'!#REF!</definedName>
    <definedName name="list1">[271]Analisa!$P$3:$R$16</definedName>
    <definedName name="listplank">[112]LOKET!#REF!</definedName>
    <definedName name="Listrik" localSheetId="4">[27]RAB!#REF!</definedName>
    <definedName name="LISTRIK">[147]RAB!$C$86</definedName>
    <definedName name="lithincoat">[100]BasicPrice!$F$87</definedName>
    <definedName name="ljk">'[204]SAT-DAS'!$J$20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'[129]OP. PERJAM'!$G$100</definedName>
    <definedName name="lok">[272]Rekap!$E$5</definedName>
    <definedName name="Lokasi" localSheetId="4">#REF!</definedName>
    <definedName name="LOKASI1">[250]MENU!$C$31</definedName>
    <definedName name="louver">[100]BasicPrice!$F$193</definedName>
    <definedName name="LP" localSheetId="4">#REF!</definedName>
    <definedName name="LP">[41]Menu!$E$26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[41]Menu!$E$25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[191]ANALISA!#REF!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[124]Bahan!$D$55</definedName>
    <definedName name="LY">[124]Bahan!$D$56</definedName>
    <definedName name="LZ">[124]Bahan!$D$54</definedName>
    <definedName name="M" localSheetId="4">'[150]D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[87]Vibro_Roller!$F$68:$F$72</definedName>
    <definedName name="makeuptank">[100]BasicPrice!$F$196</definedName>
    <definedName name="Mal" localSheetId="4">'[158]Daftar Harga'!#REF!</definedName>
    <definedName name="malas">[273]Source!$E$19</definedName>
    <definedName name="malat">[174]PriceList!$K$8</definedName>
    <definedName name="man">[182]BAHAN!#REF!</definedName>
    <definedName name="manhole">[100]BasicPrice!$F$110</definedName>
    <definedName name="MARKA_2" localSheetId="2">[229]metode!#REF!</definedName>
    <definedName name="MARKA_2">[229]metode!#REF!</definedName>
    <definedName name="markalat">[273]Source!$F$7</definedName>
    <definedName name="markbahan">[273]Source!$F$5</definedName>
    <definedName name="markbaja">[273]Source!$F$10</definedName>
    <definedName name="markbesi">[273]Source!$F$15</definedName>
    <definedName name="markbeton">[273]Source!$F$14</definedName>
    <definedName name="markdolar">[273]Source!$F$22</definedName>
    <definedName name="markelec">[174]PriceList!$O$9</definedName>
    <definedName name="markidc">[174]PriceList!$O$6</definedName>
    <definedName name="markkonsul">[273]Source!$F$13</definedName>
    <definedName name="markls">[174]PriceList!$K$9</definedName>
    <definedName name="markmech">[174]PriceList!$O$10</definedName>
    <definedName name="markmember1">[273]Source!$F$20</definedName>
    <definedName name="markmember2">[273]Source!$F$21</definedName>
    <definedName name="markpabrik">[174]PriceList!$O$7</definedName>
    <definedName name="markpancang">[273]Source!$F$17</definedName>
    <definedName name="marksemen">[273]Source!$F$16</definedName>
    <definedName name="marksteel">[174]PriceList!$O$8</definedName>
    <definedName name="marksub">[273]Source!$F$18</definedName>
    <definedName name="markup">[174]PriceList!$K$5</definedName>
    <definedName name="markupah">[273]Source!$F$6</definedName>
    <definedName name="MAT">[274]harga!$C$51:$C$86</definedName>
    <definedName name="MAT190A">'[55]Harga Pipa'!#REF!</definedName>
    <definedName name="MAT306A">'[55]Harga Pipa'!#REF!</definedName>
    <definedName name="MATERIAL">#REF!</definedName>
    <definedName name="material1">[270]Rate!$D$96:$D$136</definedName>
    <definedName name="matim">[93]DHSD!$G$22</definedName>
    <definedName name="MB" localSheetId="4">#REF!</definedName>
    <definedName name="mbahan">[174]PriceList!$K$6</definedName>
    <definedName name="mbaja">[273]Source!$E$10</definedName>
    <definedName name="mbesi">[273]Source!$E$15</definedName>
    <definedName name="mbeton">[273]Source!$E$14</definedName>
    <definedName name="mc" localSheetId="4">#REF!</definedName>
    <definedName name="MC">[143]MENU!$A$24</definedName>
    <definedName name="MCDIV1">'[275]MC 01'!$R$20</definedName>
    <definedName name="MCDIV2">'[275]MC 01'!$R$65</definedName>
    <definedName name="MCDIV3">'[275]MC 01'!$R$112</definedName>
    <definedName name="MCDIV4">'[275]MC 01'!$R$161</definedName>
    <definedName name="MCDIV5">'[275]MC 01'!$R$207</definedName>
    <definedName name="MCDIV6">'[275]MC 01'!$R$253</definedName>
    <definedName name="MCDIV7">'[275]MC 01'!$R$301</definedName>
    <definedName name="MCDIV8">'[275]MC 01'!$R$349</definedName>
    <definedName name="md" localSheetId="4">#REF!</definedName>
    <definedName name="mdolar">[273]Source!$E$22</definedName>
    <definedName name="mdr">[93]DHSD!$G$13</definedName>
    <definedName name="mek">[182]BAHAN!#REF!</definedName>
    <definedName name="Mekanik" localSheetId="4">#REF!</definedName>
    <definedName name="mekpem">[182]BAHAN!#REF!</definedName>
    <definedName name="melec">[174]PriceList!$N$9</definedName>
    <definedName name="memec">[273]Source!$E$12</definedName>
    <definedName name="MENIE" localSheetId="4">#REF!</definedName>
    <definedName name="MENU">[39]MENU!$A$1:$N$36</definedName>
    <definedName name="merah" localSheetId="4">#REF!</definedName>
    <definedName name="Meranti" localSheetId="4">'[158]Daftar Harga'!#REF!</definedName>
    <definedName name="Merbau" localSheetId="4">'[158]Daftar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[131]UPAH!$E$13</definedName>
    <definedName name="metal">[131]UPAH!$E$13</definedName>
    <definedName name="metalcoping">[100]BasicPrice!$F$108</definedName>
    <definedName name="MEWAKILI" localSheetId="4">#REF!</definedName>
    <definedName name="mf">'[96]Upah, Bahan, Alat'!#REF!</definedName>
    <definedName name="MF8A" localSheetId="4">#REF!</definedName>
    <definedName name="MF8B" localSheetId="4">#REF!</definedName>
    <definedName name="MG">[124]Bahan!$D$102</definedName>
    <definedName name="MG43B">'[21]ANALISA (2)'!$Q$1770</definedName>
    <definedName name="MG50H">'[21]ANALISA (2)'!$Q$1832</definedName>
    <definedName name="MI">[124]Bahan!$D$65</definedName>
    <definedName name="MI2A" localSheetId="4">#REF!</definedName>
    <definedName name="MI2AF6" localSheetId="4">#REF!</definedName>
    <definedName name="midc">[174]PriceList!$N$6</definedName>
    <definedName name="mincat" localSheetId="4">[131]UPAH!$E$57</definedName>
    <definedName name="mincat">[131]UPAH!$E$57</definedName>
    <definedName name="MINOR">#REF!</definedName>
    <definedName name="minyak" localSheetId="4">#REF!</definedName>
    <definedName name="minyaksolar" localSheetId="4">'[128]Analisa Harga Lama'!#REF!</definedName>
    <definedName name="MJ">'[211]RAB (OK)'!$H$30</definedName>
    <definedName name="MK" localSheetId="4">#REF!</definedName>
    <definedName name="mkonsul">[273]Source!$E$13</definedName>
    <definedName name="MLs" localSheetId="2">[93]DHSD!#REF!</definedName>
    <definedName name="MLs">[93]DHSD!#REF!</definedName>
    <definedName name="mmec">[174]PriceList!$N$10</definedName>
    <definedName name="mmember1">[273]Source!$E$20</definedName>
    <definedName name="mmember2">[273]Source!$E$21</definedName>
    <definedName name="MMM12A">#REF!</definedName>
    <definedName name="MMM17A">#REF!</definedName>
    <definedName name="MMM35A">#REF!</definedName>
    <definedName name="MOBILER">'[276]Sheet1 (2)'!$AL$298</definedName>
    <definedName name="MOBILISASI">#REF!</definedName>
    <definedName name="Mobilisasi___Demobilisasi_Alat_Berat">[165]Analisa!$D$6</definedName>
    <definedName name="moisture">[100]BasicPrice!$F$103</definedName>
    <definedName name="mol">'[171]DU&amp;B'!$F$10</definedName>
    <definedName name="Molen" localSheetId="4">#REF!</definedName>
    <definedName name="molenbeton" localSheetId="4">#REF!</definedName>
    <definedName name="monggo">'[129]KAN. LOKAL'!$H$18</definedName>
    <definedName name="MP" localSheetId="4">#REF!</definedName>
    <definedName name="MP">[41]Menu!$E$28</definedName>
    <definedName name="mpabrik">[174]PriceList!$N$7</definedName>
    <definedName name="mpancang">[273]Source!$E$17</definedName>
    <definedName name="MPOe" localSheetId="4">#REF!</definedName>
    <definedName name="MPU">'[196]pmbyrn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[273]Source!$E$16</definedName>
    <definedName name="MSPLV">'[21]ANALISA (2)'!$Q$2390</definedName>
    <definedName name="msteel">[174]PriceList!$N$8</definedName>
    <definedName name="msub">[273]Source!$E$18</definedName>
    <definedName name="mt">'[96]Upah, Bahan, Alat'!#REF!</definedName>
    <definedName name="MTanah" localSheetId="4">#REF!</definedName>
    <definedName name="MTTK">#REF!</definedName>
    <definedName name="mul">[15]UPAH!#REF!</definedName>
    <definedName name="multi12mm">[100]BasicPrice!$F$52</definedName>
    <definedName name="multi18mm">[100]BasicPrice!$F$54</definedName>
    <definedName name="multi9">[190]HSAT!$F$16</definedName>
    <definedName name="multicolour">[156]Analis!#REF!</definedName>
    <definedName name="multiplek4mm" localSheetId="2">[153]BasicPrice!#REF!</definedName>
    <definedName name="multiplek4mm">[153]BasicPrice!#REF!</definedName>
    <definedName name="mupah">[174]PriceList!$K$7</definedName>
    <definedName name="MX">[124]Bahan!$D$60</definedName>
    <definedName name="my" localSheetId="4">[277]UPAH!$D$12</definedName>
    <definedName name="my">[278]UPAH!$D$12</definedName>
    <definedName name="MZ">[124]Bahan!$D$62</definedName>
    <definedName name="N" localSheetId="4">#REF!</definedName>
    <definedName name="N">'[86]DATA PROYEK'!$B$2</definedName>
    <definedName name="N_1011" localSheetId="4">[150]Analisa!#REF!</definedName>
    <definedName name="N_1012" localSheetId="4">[150]Analisa!#REF!</definedName>
    <definedName name="N_1013" localSheetId="4">[150]Analisa!#REF!</definedName>
    <definedName name="N_12" localSheetId="4">[150]Analisa!#REF!</definedName>
    <definedName name="N_21" localSheetId="4">[150]Analisa!#REF!</definedName>
    <definedName name="N_22" localSheetId="2">'[2]Analisa Harga'!#REF!</definedName>
    <definedName name="N_22" localSheetId="4">[150]Analisa!#REF!</definedName>
    <definedName name="N_22">'[2]Analisa Harga'!#REF!</definedName>
    <definedName name="N_233" localSheetId="4">[150]Analisa!#REF!</definedName>
    <definedName name="N_311" localSheetId="4">[150]Analisa!#REF!</definedName>
    <definedName name="N_321" localSheetId="2">'[2]Analisa Harga'!#REF!</definedName>
    <definedName name="N_321" localSheetId="4">[150]Analisa!#REF!</definedName>
    <definedName name="N_321">'[2]Analisa Harga'!#REF!</definedName>
    <definedName name="N_33" localSheetId="2">'[2]Analisa Harga'!#REF!</definedName>
    <definedName name="N_33" localSheetId="4">[150]Analisa!#REF!</definedName>
    <definedName name="N_33">'[2]Analisa Harga'!#REF!</definedName>
    <definedName name="N_34" localSheetId="2">'[2]Analisa Harga'!#REF!</definedName>
    <definedName name="N_34">'[2]Analisa Harga'!#REF!</definedName>
    <definedName name="N_511" localSheetId="2">'[2]Analisa Harga'!#REF!</definedName>
    <definedName name="N_511" localSheetId="4">[150]Analisa!#REF!</definedName>
    <definedName name="N_511">'[2]Analisa Harga'!#REF!</definedName>
    <definedName name="N_512" localSheetId="4">[150]Analisa!#REF!</definedName>
    <definedName name="N_521" localSheetId="4">[150]Analisa!#REF!</definedName>
    <definedName name="N_611" localSheetId="4">[150]Analisa!#REF!</definedName>
    <definedName name="N_612" localSheetId="4">[150]Analisa!#REF!</definedName>
    <definedName name="N_634" localSheetId="4">[150]Analisa!#REF!</definedName>
    <definedName name="N_635" localSheetId="4">[150]Analisa!#REF!</definedName>
    <definedName name="N_711" localSheetId="4">[150]Analisa!#REF!</definedName>
    <definedName name="N_72" localSheetId="4">[150]Analisa!#REF!</definedName>
    <definedName name="N_74" localSheetId="2">'[2]Analisa Harga'!#REF!</definedName>
    <definedName name="N_74">'[2]Analisa Harga'!#REF!</definedName>
    <definedName name="N_753" localSheetId="4">[150]Analisa!#REF!</definedName>
    <definedName name="nama">[192]Penawaran!$O$49</definedName>
    <definedName name="nama_alat">[262]hardas!$I$20:$I$179</definedName>
    <definedName name="NAMA_CI">[143]MENU!$B$11</definedName>
    <definedName name="NAMA_GS">[143]MENU!$B$14</definedName>
    <definedName name="NAMA_INS">[143]MENU!$B$12</definedName>
    <definedName name="NAMA_INS1">[275]MENU!$B$14</definedName>
    <definedName name="NAMA_INS2">[275]MENU!$B$15</definedName>
    <definedName name="NAMA_KTU">[249]MENU!$B$11</definedName>
    <definedName name="nama_mat">[262]hardas!$I$187:$I$269</definedName>
    <definedName name="NAMA_PAKET1">[39]MENU!$B$8</definedName>
    <definedName name="NAMA_PELAKSANA">[143]MENU!$B$15</definedName>
    <definedName name="NAMA_PPTK">[143]MENU!$B$9</definedName>
    <definedName name="NAMA_PT">[196]MENU!$B$26</definedName>
    <definedName name="NAMA_SE">[143]MENU!$H$43</definedName>
    <definedName name="nama_tng">[262]hardas!$I$6:$I$12</definedName>
    <definedName name="nb">'[204]SAT-DAS'!$J$33</definedName>
    <definedName name="ND" localSheetId="4">#REF!</definedName>
    <definedName name="ndgnd">[93]DHSD!$G$37</definedName>
    <definedName name="NEN">#REF!</definedName>
    <definedName name="NILAI_ADD_FINAL">[249]MENU!$A$39</definedName>
    <definedName name="NILAI_ADD01">[249]MENU!$A$37</definedName>
    <definedName name="NILAI_ADD01_1">[249]MENU!$C$37</definedName>
    <definedName name="NILAI_ADDFINAL">[249]MENU!$C$39</definedName>
    <definedName name="NILAI_KONTRAK">[249]MENU!$A$35</definedName>
    <definedName name="NILAI_KONTRAK1">[249]MENU!$C$35</definedName>
    <definedName name="NIP" localSheetId="4">#REF!</definedName>
    <definedName name="NIP">[143]MENU!$F$10</definedName>
    <definedName name="nippon" localSheetId="4">#REF!</definedName>
    <definedName name="NKAWL">[266]Divisi1!$AX$84</definedName>
    <definedName name="nm">'[109]DU&amp;B'!$F$10</definedName>
    <definedName name="NN">'[211]RAB (OK)'!$H$212</definedName>
    <definedName name="NO">[143]MENU!$C$24</definedName>
    <definedName name="No.1" localSheetId="4">#REF!</definedName>
    <definedName name="NO_KONTRAK">[249]MENU!$A$33</definedName>
    <definedName name="NO_KONTRAK1">[250]MENU!$C$32</definedName>
    <definedName name="NO_MC">'[279]REKAP Penyiapan'!$H$11</definedName>
    <definedName name="NOMOR">[39]MENU!$B$9</definedName>
    <definedName name="NOMOR_PAKET">[280]MENU!$E$9</definedName>
    <definedName name="NP">'[86]DATA PROYEK'!$C$2</definedName>
    <definedName name="npwp1" localSheetId="4">[42]BAHP!$J$50</definedName>
    <definedName name="npwp1">[42]BAHP!$J$50</definedName>
    <definedName name="npwp2" localSheetId="4">[56]BAHP!$J$62</definedName>
    <definedName name="npwp2">[57]BAHP!$J$62</definedName>
    <definedName name="npwp3" localSheetId="4">[281]BAHP!$J$74</definedName>
    <definedName name="npwp3">[281]BAHP!$J$74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[100]BasicPrice!$F$57</definedName>
    <definedName name="ok" localSheetId="4">#REF!</definedName>
    <definedName name="OK">[282]Analisa!$A$1270:$G$1270</definedName>
    <definedName name="OLE_LINK1" localSheetId="4">'[283]Lamp. 9'!$A$7</definedName>
    <definedName name="oli">'[128]Analisa Harga Lama'!#REF!</definedName>
    <definedName name="olir" localSheetId="4">#REF!</definedName>
    <definedName name="ooyup">[93]DHSD!$G$18</definedName>
    <definedName name="op" localSheetId="4">#REF!</definedName>
    <definedName name="OPE" localSheetId="4">'[284]UPH &amp; BHN'!#REF!</definedName>
    <definedName name="Operator" localSheetId="4">#REF!</definedName>
    <definedName name="opjam">'[129]KAN. LOKAL'!$H$16</definedName>
    <definedName name="opsemter">[182]BAHAN!#REF!</definedName>
    <definedName name="opseter" localSheetId="4">#REF!</definedName>
    <definedName name="opter">[182]BAHAN!#REF!</definedName>
    <definedName name="optersem">[182]BAHAN!#REF!</definedName>
    <definedName name="OST">#REF!</definedName>
    <definedName name="OT">#REF!</definedName>
    <definedName name="otttr">[93]DHSD!$G$20</definedName>
    <definedName name="OY" localSheetId="4">#REF!</definedName>
    <definedName name="P">#REF!</definedName>
    <definedName name="P.1">'[86]DATA PROYEK'!$C$4</definedName>
    <definedName name="PA">#REF!</definedName>
    <definedName name="Padat" localSheetId="4">[158]Analisa!#REF!</definedName>
    <definedName name="paintboard">[100]BasicPrice!$F$82</definedName>
    <definedName name="paintconcrete">[100]BasicPrice!$F$83</definedName>
    <definedName name="paintmetal">[100]BasicPrice!$F$80</definedName>
    <definedName name="paintwood">[100]BasicPrice!$F$79</definedName>
    <definedName name="pajak">[273]Source!$E$24</definedName>
    <definedName name="pajak1" localSheetId="4">'[23]R-MP2-98'!#REF!</definedName>
    <definedName name="pajak2" localSheetId="4">'[23]R-MP2-98'!#REF!</definedName>
    <definedName name="pajak3" localSheetId="4">'[23]R-MP2-98'!#REF!</definedName>
    <definedName name="pajak4">'[23]R-MP2-98'!#REF!</definedName>
    <definedName name="pajak5">'[23]R-MP2-98'!#REF!</definedName>
    <definedName name="pajak6">'[23]R-MP2-98'!#REF!</definedName>
    <definedName name="pak" localSheetId="4">[131]UPAH!$E$59</definedName>
    <definedName name="pak">[131]UPAH!$E$59</definedName>
    <definedName name="pakai">[174]UnitRatePaket1!$L$1021</definedName>
    <definedName name="PAKET">[280]MENU!$E$8</definedName>
    <definedName name="PAKET1">[250]MENU!$C$29</definedName>
    <definedName name="Paku">'[158]Daftar Harga'!#REF!</definedName>
    <definedName name="paku15" localSheetId="4">'[160]HARGA BAHAN'!$D$111</definedName>
    <definedName name="PAKU2" localSheetId="4">'[160]HARGA BAHAN'!$D$112</definedName>
    <definedName name="pakuasbes">[148]cover!#REF!</definedName>
    <definedName name="pakuk" localSheetId="4">'[285]HARGA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'[139]HARGA BAHAN'!#REF!</definedName>
    <definedName name="PapanKlassII" localSheetId="2">[188]Analisa!#REF!</definedName>
    <definedName name="PapanKlassII">[188]Analisa!#REF!</definedName>
    <definedName name="papanlisplank" localSheetId="2">[252]HARGA!#REF!</definedName>
    <definedName name="papanlisplank">[252]HARGA!#REF!</definedName>
    <definedName name="PAPANROSTER" localSheetId="4">#REF!</definedName>
    <definedName name="paperbox">[100]BasicPrice!$F$165</definedName>
    <definedName name="pas">[232]UPAH!$H$74</definedName>
    <definedName name="pasang">[131]UPAH!$E$64</definedName>
    <definedName name="Pasangan_Batu_1___4">[165]Analisa!$D$240</definedName>
    <definedName name="pasanganbatu">'[230]DRUP (ASLI)'!$I$801</definedName>
    <definedName name="PASBATMOR_2" localSheetId="2">[229]metode!#REF!</definedName>
    <definedName name="PASBATMOR_2">[229]metode!#REF!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[190]HSAT!$F$10</definedName>
    <definedName name="pasirpas" localSheetId="4">'[160]HARGA BAHAN'!$D$117</definedName>
    <definedName name="Pasirpas">'[246]Upah Modifikasi'!$E$26</definedName>
    <definedName name="PASIRPASANG" localSheetId="4">#REF!</definedName>
    <definedName name="pasirur" localSheetId="4">'[160]HARGA BAHAN'!$D$116</definedName>
    <definedName name="pasirurg">[190]HSAT!$F$8</definedName>
    <definedName name="PASIRURUG" localSheetId="4">#REF!</definedName>
    <definedName name="PASIRURUG">#REF!</definedName>
    <definedName name="patahanatap" localSheetId="4">[112]LOKET!#REF!</definedName>
    <definedName name="PATALANG" localSheetId="4">#REF!</definedName>
    <definedName name="PATAP">[286]Analisa!#REF!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[112]LOKET!#REF!</definedName>
    <definedName name="pbat">'[216]DU&amp;B'!$F$10</definedName>
    <definedName name="pbek">'[216]DU&amp;B'!$F$33</definedName>
    <definedName name="pbet">'[109]DU&amp;B'!#REF!</definedName>
    <definedName name="pbp" localSheetId="4">#REF!</definedName>
    <definedName name="PC">[261]UPAH!$K$27</definedName>
    <definedName name="pcetak">'[128]Analisa Harga Lama'!#REF!</definedName>
    <definedName name="PCR">[124]Bahan!$D$84</definedName>
    <definedName name="pcyclop" localSheetId="4">[58]SNI!$I$193</definedName>
    <definedName name="pcyclop">[58]SNI!$I$193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'[287]HARGA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[143]MENU!$F$15</definedName>
    <definedName name="Pelumas" localSheetId="4">'[158]Daftar Harga'!#REF!</definedName>
    <definedName name="pemadatan" localSheetId="4">#REF!</definedName>
    <definedName name="Pemancangan" localSheetId="4">[158]Analisa!$I$168</definedName>
    <definedName name="Pemancangan">[158]Analisa!$I$168</definedName>
    <definedName name="pembersihan">'[12]RAB (OK)'!#REF!</definedName>
    <definedName name="pembersihanlap" localSheetId="4">[58]SNI!$I$11</definedName>
    <definedName name="pembersihanlap">[58]SNI!$I$11</definedName>
    <definedName name="pembesian">[191]ANALISA!#REF!</definedName>
    <definedName name="Pembongkaran">[288]NP!$L$841:$V$901</definedName>
    <definedName name="pemboperator">'[128]Analisa Harga Lama'!#REF!</definedName>
    <definedName name="PEMERINTAH">'[126]Penyiapan Bdn Jalan'!$A$2</definedName>
    <definedName name="pemop">[182]BAHAN!#REF!</definedName>
    <definedName name="PEN">'[183]2'!$A$1508:$J$1570</definedName>
    <definedName name="Penawar" localSheetId="4">#REF!</definedName>
    <definedName name="PENAWARAN" localSheetId="4">'[130]BAHAN 2007'!#REF!</definedName>
    <definedName name="PENGAWAS">[143]MENU!$F$9</definedName>
    <definedName name="Pengecatan" localSheetId="4">[27]RAB!#REF!</definedName>
    <definedName name="PENGECATAN">[147]RAB!$C$79</definedName>
    <definedName name="Pengelola" localSheetId="4">#REF!</definedName>
    <definedName name="Pengeringan" localSheetId="4">#REF!</definedName>
    <definedName name="pengeringbair" localSheetId="4">'[58]DAFTAR HARGA &amp; UPAH OK'!$H$103</definedName>
    <definedName name="pengeringbair">'[58]DAFTAR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[27]RAB!#REF!</definedName>
    <definedName name="penyaring" localSheetId="4">#REF!</definedName>
    <definedName name="penyemprot1000" localSheetId="4">#REF!</definedName>
    <definedName name="PERALATAN">[136]UPAH!$A$109:$F$150</definedName>
    <definedName name="PERANCAH" localSheetId="4">#REF!</definedName>
    <definedName name="Perancah_Kayu">'[166]Anal-2'!$G$306</definedName>
    <definedName name="perc">'[129]B. PERSONIL'!$O$49</definedName>
    <definedName name="pers2">[38]Mushala!$C$16</definedName>
    <definedName name="Persiapan" localSheetId="4">[27]RAB!#REF!</definedName>
    <definedName name="PERSIAPAN">[147]RAB!$C$13</definedName>
    <definedName name="PF8A" localSheetId="4">#REF!</definedName>
    <definedName name="PF8B" localSheetId="4">#REF!</definedName>
    <definedName name="pg">[267]DUB!$F$9</definedName>
    <definedName name="PG43B">'[21]ANALISA (2)'!$Q$1754</definedName>
    <definedName name="PG50H">'[21]ANALISA (2)'!$Q$1816</definedName>
    <definedName name="pgal">'[175]DU&amp;B'!$F$13</definedName>
    <definedName name="ph" localSheetId="4">#REF!</definedName>
    <definedName name="PI">[124]Bahan!$D$70</definedName>
    <definedName name="PI2A" localSheetId="4">#REF!</definedName>
    <definedName name="PI2AF6" localSheetId="4">#REF!</definedName>
    <definedName name="pickuptruck" localSheetId="4">'[128]Analisa Harga Lama'!#REF!</definedName>
    <definedName name="pijar" localSheetId="4">'[12]RAB (OK)'!#REF!</definedName>
    <definedName name="pijar15w" localSheetId="2">[153]BasicPrice!#REF!</definedName>
    <definedName name="pijar15w">[153]BasicPrice!#REF!</definedName>
    <definedName name="pilih_Breakdown" localSheetId="2">[289]SCH!#REF!</definedName>
    <definedName name="pilih_Breakdown">[289]SCH!#REF!</definedName>
    <definedName name="PIM" localSheetId="4">#REF!</definedName>
    <definedName name="PINTUAIR" localSheetId="4">#REF!</definedName>
    <definedName name="pintupanel" localSheetId="4">'[12]RAB (OK)'!#REF!</definedName>
    <definedName name="pipa" localSheetId="4">#REF!</definedName>
    <definedName name="pipa1" localSheetId="4">'[58]DAFTAR HARGA &amp; UPAH OK'!$H$109</definedName>
    <definedName name="pipa1">'[58]DAFTAR HARGA &amp; UPAH OK'!$H$109</definedName>
    <definedName name="pipa12" localSheetId="4">'[58]DAFTAR HARGA &amp; UPAH OK'!$H$110</definedName>
    <definedName name="pipa12">'[58]DAFTAR HARGA &amp; UPAH OK'!$H$110</definedName>
    <definedName name="pipa2" localSheetId="4">'[58]DAFTAR HARGA &amp; UPAH OK'!$H$111</definedName>
    <definedName name="pipa2">'[58]DAFTAR HARGA &amp; UPAH OK'!$H$111</definedName>
    <definedName name="pipa3" localSheetId="4">'[58]DAFTAR HARGA &amp; UPAH OK'!$H$112</definedName>
    <definedName name="pipa3">'[58]DAFTAR HARGA &amp; UPAH OK'!$H$112</definedName>
    <definedName name="pipa34">[112]LOKET!#REF!</definedName>
    <definedName name="pipa4">'[12]RAB (OK)'!#REF!</definedName>
    <definedName name="pipacasing" localSheetId="4">[58]RAB!$K$26</definedName>
    <definedName name="pipacasing">[58]RAB!$K$26</definedName>
    <definedName name="PipaGalvanis" localSheetId="4">#REF!</definedName>
    <definedName name="pipagorong">'[230]DRUP (ASLI)'!$I$655</definedName>
    <definedName name="pipagsp">[190]HSAT!$F$153</definedName>
    <definedName name="pipahisap" localSheetId="4">[58]RAB!$K$27</definedName>
    <definedName name="pipahisap">[58]RAB!$K$27</definedName>
    <definedName name="PipaPVC" localSheetId="4">#REF!</definedName>
    <definedName name="pipe1">[100]BasicPrice!$F$169</definedName>
    <definedName name="pipe1_1_2">[100]BasicPrice!$F$170</definedName>
    <definedName name="pipe1_2">[100]BasicPrice!$F$167</definedName>
    <definedName name="pipe2">[100]BasicPrice!$F$171</definedName>
    <definedName name="pipe3">[100]BasicPrice!$F$172</definedName>
    <definedName name="pipe3_4">[100]BasicPrice!$F$168</definedName>
    <definedName name="pipe4">[100]BasicPrice!$F$173</definedName>
    <definedName name="piped100">[100]BasicPrice!$F$175</definedName>
    <definedName name="piped150">[100]BasicPrice!$F$176</definedName>
    <definedName name="piped200">[100]BasicPrice!$F$177</definedName>
    <definedName name="piped50">[100]BasicPrice!$F$174</definedName>
    <definedName name="pj" localSheetId="4">#REF!</definedName>
    <definedName name="PJB">'[86]DATA PROYEK'!$B$8</definedName>
    <definedName name="PK" localSheetId="4">#REF!</definedName>
    <definedName name="pkayu" localSheetId="4">#REF!</definedName>
    <definedName name="pkj">[93]DHSD!$G$11</definedName>
    <definedName name="pkst" localSheetId="4">#REF!</definedName>
    <definedName name="pkt">[208]Catatan!$D$8</definedName>
    <definedName name="pku">[93]DHSD!$G$28</definedName>
    <definedName name="PL">[124]Bahan!$D$77</definedName>
    <definedName name="plafonasbes" localSheetId="4">'[58]ANALISA BOW OK'!$N$169</definedName>
    <definedName name="plafonasbes">'[58]ANALISA BOW OK'!$N$169</definedName>
    <definedName name="plafondasbes">'[128]Analisa Harga Lama'!#REF!</definedName>
    <definedName name="plafondplywood" localSheetId="4">#REF!</definedName>
    <definedName name="plafonplywood" localSheetId="4">#REF!</definedName>
    <definedName name="plam" localSheetId="4">[131]UPAH!$E$77</definedName>
    <definedName name="plam">[131]UPAH!$E$77</definedName>
    <definedName name="PLAMUR" localSheetId="4">#REF!</definedName>
    <definedName name="plaster14" localSheetId="4">#REF!</definedName>
    <definedName name="plasticfloor">[100]BasicPrice!$F$143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'[168]Jamur Jelatang'!$P$27</definedName>
    <definedName name="Plesteran_1___3">[165]Analisa!$D$293</definedName>
    <definedName name="plywoodceiling">[100]BasicPrice!$F$150</definedName>
    <definedName name="PM">[124]Bahan!$D$83</definedName>
    <definedName name="pmeuratie">'[128]Analisa Harga Lama'!#REF!</definedName>
    <definedName name="PN">[124]Bahan!$D$76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'[58]DAFTAR HARGA &amp; UPAH OK'!$H$118</definedName>
    <definedName name="pompa250">'[58]DAFTAR HARGA &amp; UPAH OK'!$H$118</definedName>
    <definedName name="Pond">'[290]RAB (OK)'!$I$32</definedName>
    <definedName name="pondasi">[112]LOKET!#REF!</definedName>
    <definedName name="pondasibatu">[156]Analis!#REF!</definedName>
    <definedName name="Ponton">[236]rekap!$D$79</definedName>
    <definedName name="Por11x11">'[158]Daftar Harga'!#REF!</definedName>
    <definedName name="Portland" localSheetId="4">'[160]HARGA BAHAN'!$D$125</definedName>
    <definedName name="pos">[174]PriceList!$R$7</definedName>
    <definedName name="pot">'[291]Embong-Malang'!$X$252</definedName>
    <definedName name="PP" localSheetId="4">#REF!</definedName>
    <definedName name="ppas">'[109]DU&amp;B'!$F$19</definedName>
    <definedName name="PPB">[208]Rkp!$K$23</definedName>
    <definedName name="PPR">[208]Rkp!$K$35</definedName>
    <definedName name="pps" localSheetId="4">#REF!</definedName>
    <definedName name="PPTK">[143]MENU!$A$9</definedName>
    <definedName name="PQ">[124]Bahan!$D$80</definedName>
    <definedName name="PR" localSheetId="4">#REF!</definedName>
    <definedName name="PR">[41]Menu!$E$29</definedName>
    <definedName name="praktis" localSheetId="4">#REF!</definedName>
    <definedName name="PRBN" localSheetId="4">[292]UPAH!#REF!</definedName>
    <definedName name="Premium" localSheetId="4">'[158]Daftar Harga'!#REF!</definedName>
    <definedName name="pressuredevice">[100]BasicPrice!$F$186</definedName>
    <definedName name="price">[293]Breakdown!$G$11:$R$2747</definedName>
    <definedName name="pricing">[125]pricing!$A$6:$AI$278</definedName>
    <definedName name="Princ" localSheetId="4">#REF!</definedName>
    <definedName name="Print" localSheetId="4">#REF!</definedName>
    <definedName name="_xlnm.Print_Area" localSheetId="2">'BACKUP PERHITUNGAN'!$A$1:$P$222</definedName>
    <definedName name="_xlnm.Print_Area" localSheetId="4">BAHAN!$A$1:$E$83</definedName>
    <definedName name="_xlnm.Print_Area" localSheetId="3">'HSPK 2014'!#REF!</definedName>
    <definedName name="_xlnm.Print_Area" localSheetId="1">'RAB Type'!$A$1:$K$134</definedName>
    <definedName name="_xlnm.Print_Area" localSheetId="0">REKAP!$A$1:$K$34</definedName>
    <definedName name="_xlnm.Print_Area">#REF!</definedName>
    <definedName name="Print_Area_MI">#REF!</definedName>
    <definedName name="Print_Area_Reset" localSheetId="4">OFFSET(BAHAN!Full_Print,0,0,Last_Row)</definedName>
    <definedName name="_xlnm.Print_Titles" localSheetId="2">'BACKUP PERHITUNGAN'!$14:$16</definedName>
    <definedName name="_xlnm.Print_Titles" localSheetId="4">BAHAN!$3:$5</definedName>
    <definedName name="_xlnm.Print_Titles" localSheetId="1">'RAB Type'!$14:$16</definedName>
    <definedName name="_xlnm.Print_Titles">#REF!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[100]BasicPrice!$F$161</definedName>
    <definedName name="PROV">[39]MENU!$E$11</definedName>
    <definedName name="PROV_KAB">[39]MENU!$B$11</definedName>
    <definedName name="PROV1">[250]MENU!$C$37</definedName>
    <definedName name="PRPG" localSheetId="4">#REF!</definedName>
    <definedName name="PRPG">#REF!</definedName>
    <definedName name="prtk" localSheetId="4">[292]UPAH!#REF!</definedName>
    <definedName name="pruangan" localSheetId="4">[112]LOKET!#REF!</definedName>
    <definedName name="Prudump" localSheetId="4">#REF!</definedName>
    <definedName name="PRUG">#REF!</definedName>
    <definedName name="PS" localSheetId="4">#REF!</definedName>
    <definedName name="PS">[41]Menu!$E$30</definedName>
    <definedName name="PSAPB" localSheetId="4">#REF!</definedName>
    <definedName name="pseng" localSheetId="4">#REF!</definedName>
    <definedName name="PSPLV">'[21]ANALISA (2)'!$Q$2374</definedName>
    <definedName name="psr">'[216]DU&amp;B'!$F$32</definedName>
    <definedName name="pst" localSheetId="4">#REF!</definedName>
    <definedName name="PT" localSheetId="4">#REF!</definedName>
    <definedName name="PT">[280]MENU!$E$26</definedName>
    <definedName name="PT_CV">[294]REKAP!$F$36</definedName>
    <definedName name="PT_KONSULTAN">[143]MENU!$A$43</definedName>
    <definedName name="PT_KONTRAKTOR">[143]MENU!$A$47</definedName>
    <definedName name="ptegelkbasah1530" localSheetId="4">'[128]Analisa Harga Lama'!#REF!</definedName>
    <definedName name="PTJW" localSheetId="4">#REF!</definedName>
    <definedName name="pTOK" localSheetId="4">'[158]Daftar Harga'!#REF!</definedName>
    <definedName name="PTUk" localSheetId="4">#REF!</definedName>
    <definedName name="pu" localSheetId="4">'[295]HARGA BAHAN'!$D$116</definedName>
    <definedName name="PUBA">#REF!</definedName>
    <definedName name="PUKT" localSheetId="4">[292]UPAH!#REF!</definedName>
    <definedName name="puku" localSheetId="4">[292]UPAH!#REF!</definedName>
    <definedName name="pulir" localSheetId="4">#REF!</definedName>
    <definedName name="pump">[100]BasicPrice!$F$234</definedName>
    <definedName name="punhh" localSheetId="4">[296]PROGRESS!$H$71</definedName>
    <definedName name="PURG">[292]UPAH!#REF!</definedName>
    <definedName name="PUSAT">#REF!</definedName>
    <definedName name="PUSG">#REF!</definedName>
    <definedName name="PUSTU" localSheetId="4">#REF!</definedName>
    <definedName name="put" localSheetId="4">[131]UPAH!$E$93</definedName>
    <definedName name="put">[131]UPAH!$E$93</definedName>
    <definedName name="PUTIH" localSheetId="4">#REF!</definedName>
    <definedName name="PVC" localSheetId="4">#REF!</definedName>
    <definedName name="PVC8X6" localSheetId="4">#REF!</definedName>
    <definedName name="PW">[124]Bahan!$D$81</definedName>
    <definedName name="PX">[124]Bahan!$D$74</definedName>
    <definedName name="PY">[124]Bahan!$D$78</definedName>
    <definedName name="PZ">[124]Bahan!$D$79</definedName>
    <definedName name="Q" localSheetId="4">#REF!</definedName>
    <definedName name="q">[297]BQ!$T$7</definedName>
    <definedName name="QAREQ">'[114]Lamp-4 Sat-Das'!$J$61</definedName>
    <definedName name="qer">[118]DHSD!$G$12</definedName>
    <definedName name="qeraw">'[116]SAT-DAS'!$J$62</definedName>
    <definedName name="QQ">'[202]BIAYA  ALAT'!$U$1537</definedName>
    <definedName name="qqq" localSheetId="4">#REF!</definedName>
    <definedName name="qqq">'[114]Lamp-4 Sat-Das'!$J$61</definedName>
    <definedName name="QR">[193]RAB!$G$116</definedName>
    <definedName name="QREQEW">'[114]Lamp-4 Sat-Das'!$J$61</definedName>
    <definedName name="Query_ABK" localSheetId="4">#REF!</definedName>
    <definedName name="QW">'[202]BIAYA  ALAT'!$U$1747</definedName>
    <definedName name="R_">#REF!</definedName>
    <definedName name="R_TOTAL" localSheetId="4">#REF!</definedName>
    <definedName name="RAB" localSheetId="4">#REF!</definedName>
    <definedName name="RAB.5" localSheetId="2">[101]RAB!#REF!</definedName>
    <definedName name="RAB.5">[101]RAB!#REF!</definedName>
    <definedName name="RAB.6">[86]RAB!$I$294</definedName>
    <definedName name="RAB.7">[86]RAB!$I$320</definedName>
    <definedName name="rabat" localSheetId="4">#REF!</definedName>
    <definedName name="rabgenteng" localSheetId="4">#REF!</definedName>
    <definedName name="rabmet" localSheetId="4">[131]UPAH!$E$88</definedName>
    <definedName name="rabmet">[131]UPAH!$E$88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[148]cover!#REF!</definedName>
    <definedName name="rabungseng" localSheetId="4">#REF!</definedName>
    <definedName name="raetrey">[118]DHSD!$G$28</definedName>
    <definedName name="raeygar">'[113]SAT-DAS'!$J$52</definedName>
    <definedName name="RangkaAtap" localSheetId="4">[27]RAB!#REF!</definedName>
    <definedName name="rangkaplafond" localSheetId="4">#REF!</definedName>
    <definedName name="rank1" localSheetId="4">[42]BAHP!$D$29</definedName>
    <definedName name="rank1">[42]BAHP!$D$29</definedName>
    <definedName name="rank2" localSheetId="4">[56]BAHP!$D$31</definedName>
    <definedName name="rank2">[57]BAHP!$D$31</definedName>
    <definedName name="rank3" localSheetId="4">[56]BAHP!$D$33</definedName>
    <definedName name="rank3">[57]BAHP!$D$33</definedName>
    <definedName name="rat">'[113]SAT-DAS'!$J$50</definedName>
    <definedName name="RB">'[39]Rekap Biaya'!$A$1:$L$59</definedName>
    <definedName name="RBL">'[274]RBP- 2'!$G$59</definedName>
    <definedName name="RE">[118]DHSD!$G$40</definedName>
    <definedName name="reguldamper">[100]BasicPrice!$F$201</definedName>
    <definedName name="regulvalve">[100]BasicPrice!$F$197</definedName>
    <definedName name="REKAP">#REF!</definedName>
    <definedName name="Rekap." localSheetId="4">#REF!</definedName>
    <definedName name="rekapAHS">'[298]rekap ahs'!$B$16:$H$265</definedName>
    <definedName name="RekapAnal">[299]Rek.Analisa!$A$1:$J$331</definedName>
    <definedName name="rekapBiAlat">'[298]rekap-bialat'!$C$18:$I$29</definedName>
    <definedName name="REKAPITULASI" localSheetId="4">#REF!</definedName>
    <definedName name="resi" localSheetId="4">[131]UPAH!$E$90</definedName>
    <definedName name="resi">[131]UPAH!$E$90</definedName>
    <definedName name="residu" localSheetId="4">#REF!</definedName>
    <definedName name="resincoat">[100]BasicPrice!$F$88</definedName>
    <definedName name="resinpaint">[100]BasicPrice!$F$81</definedName>
    <definedName name="resistantbrick">[100]BasicPrice!$F$95</definedName>
    <definedName name="resistantcoating">[100]BasicPrice!$F$93</definedName>
    <definedName name="resistantlining">[100]BasicPrice!$F$94</definedName>
    <definedName name="resistantmortar">[100]BasicPrice!$F$92</definedName>
    <definedName name="resistantresincoating">[100]BasicPrice!$F$96</definedName>
    <definedName name="resistantresinlining">[100]BasicPrice!$F$97</definedName>
    <definedName name="resistanttile">[100]BasicPrice!$F$91</definedName>
    <definedName name="REYA">'[116]SAT-DAS'!$J$65</definedName>
    <definedName name="rfawef">'[113]SAT-DAS'!$J$55</definedName>
    <definedName name="RGM">[124]Bahan!$D$86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[93]DHSD!$G$24</definedName>
    <definedName name="rkp" localSheetId="4">'[300]Rekap Biaya'!$B$2:$J$59</definedName>
    <definedName name="rockceiling">[100]BasicPrice!$F$154</definedName>
    <definedName name="roller" localSheetId="4">#REF!</definedName>
    <definedName name="rollmanual">[100]BasicPrice!$F$132</definedName>
    <definedName name="rollmotor">[100]BasicPrice!$F$133</definedName>
    <definedName name="roman" localSheetId="4">[131]UPAH!$E$41</definedName>
    <definedName name="roman">[131]UPAH!$E$41</definedName>
    <definedName name="roofdrain">[100]BasicPrice!$F$105</definedName>
    <definedName name="ROSTER" localSheetId="4">#REF!</definedName>
    <definedName name="Rp" localSheetId="4">[139]ANALISA!$G$108</definedName>
    <definedName name="Rp">[172]ANALISA!$G$108</definedName>
    <definedName name="RPP">[124]Bahan!$D$87</definedName>
    <definedName name="rpt" localSheetId="4">'[301]DUHB (2)'!$D$32</definedName>
    <definedName name="rpt">'[301]DUHB (2)'!$D$32</definedName>
    <definedName name="RR">'[211]RAB (OK)'!$H$82</definedName>
    <definedName name="rsh">'[116]SAT-DAS'!$J$22</definedName>
    <definedName name="rtata">'[203]SAT-DAS'!$I$27</definedName>
    <definedName name="rtey">'[205]SAT-DAS'!$J$52</definedName>
    <definedName name="RTGA">'[114]Lamp-4 Sat-Das'!$J$55</definedName>
    <definedName name="RTO">[124]SHEDULE!$G$80</definedName>
    <definedName name="rtp" localSheetId="4">#REF!</definedName>
    <definedName name="rtre">'[204]SAT-DAS'!$J$22</definedName>
    <definedName name="rtudetu">'[116]SAT-DAS'!$J$34</definedName>
    <definedName name="rum" localSheetId="4">#REF!</definedName>
    <definedName name="Rumput" localSheetId="4">'[158]Daftar Harga'!#REF!</definedName>
    <definedName name="RUTIN">#REF!</definedName>
    <definedName name="rwtw">[118]DHSD!$G$37</definedName>
    <definedName name="rysw">'[116]SAT-DAS'!$J$23</definedName>
    <definedName name="RYW">'[114]Lamp-4 Sat-Das'!$J$57</definedName>
    <definedName name="rywetw">[118]DHSD!$G$45</definedName>
    <definedName name="s">'[302]Kuantitas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[303]KWANTITAS!$I$443</definedName>
    <definedName name="saklar2" localSheetId="4">'[58]DAFTAR HARGA &amp; UPAH OK'!$H$128</definedName>
    <definedName name="saklar2">'[58]DAFTAR HARGA &amp; UPAH OK'!$H$128</definedName>
    <definedName name="saklar3" localSheetId="4">'[58]DAFTAR HARGA &amp; UPAH OK'!$H$129</definedName>
    <definedName name="saklar3">'[58]DAFTAR HARGA &amp; UPAH OK'!$H$129</definedName>
    <definedName name="saklartunggal">'[12]RAB (OK)'!#REF!</definedName>
    <definedName name="sandwichroof">[100]BasicPrice!$F$119</definedName>
    <definedName name="sandwichwall">[100]BasicPrice!$F$123</definedName>
    <definedName name="Sanitair" localSheetId="4">[27]RAB!#REF!</definedName>
    <definedName name="SANITAIR">[147]RAB!$C$99</definedName>
    <definedName name="sb" localSheetId="4">#REF!</definedName>
    <definedName name="scedul" localSheetId="4">#REF!</definedName>
    <definedName name="SCEDULE">'[304]daf kh'!$B$58:$I$58</definedName>
    <definedName name="schalat">[198]schalat!$E$11:$AE$47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[198]schman!$E$11:$AE$45</definedName>
    <definedName name="schmat">[198]schmat!$E$11:$AE$36</definedName>
    <definedName name="scraper">[100]BasicPrice!$F$242</definedName>
    <definedName name="SCREW" localSheetId="4">#REF!</definedName>
    <definedName name="SD">'[202]BIAYA  ALAT'!$U$1817</definedName>
    <definedName name="SDA">[193]RAB!$G$109</definedName>
    <definedName name="SDAASF" localSheetId="4">'[115]ANALISA (2)'!$Q$2390</definedName>
    <definedName name="SDAASF">'[115]ANALISA (2)'!$Q$2390</definedName>
    <definedName name="SDAD">[193]RAB!$G$19</definedName>
    <definedName name="SDAS">[193]RAB!$G$65</definedName>
    <definedName name="sdf" hidden="1">#REF!</definedName>
    <definedName name="SDFSD">[193]RAB!#REF!</definedName>
    <definedName name="SDS">#REF!</definedName>
    <definedName name="SDT">#REF!</definedName>
    <definedName name="SDTWER" localSheetId="4">[193]RAB!#REF!</definedName>
    <definedName name="SE">[143]MENU!$H$44</definedName>
    <definedName name="SED">'[202]BIAYA  ALAT'!$U$1957</definedName>
    <definedName name="sekering">'[12]RAB (OK)'!#REF!</definedName>
    <definedName name="Sekop">[158]Analisa!#REF!</definedName>
    <definedName name="SEKTOR">'[128]Analisa Harga Lama'!#REF!</definedName>
    <definedName name="Sekul">[158]Analisa!#REF!</definedName>
    <definedName name="Sembarang">'[158]Daftar Harga'!#REF!</definedName>
    <definedName name="semen">'[287]HARGA BAHAN'!$D$16</definedName>
    <definedName name="semen1">[155]BasicPrice!$F$28</definedName>
    <definedName name="semen40kg">'[128]Analisa Harga Lama'!#REF!</definedName>
    <definedName name="semenputih">'[128]Analisa Harga Lama'!#REF!</definedName>
    <definedName name="sementong">'[128]Analisa Harga Lama'!#REF!</definedName>
    <definedName name="semenwarna" localSheetId="2">[153]BasicPrice!#REF!</definedName>
    <definedName name="semenwarna">[153]BasicPrice!#REF!</definedName>
    <definedName name="Seng" localSheetId="4">#REF!</definedName>
    <definedName name="seng35" localSheetId="4">[131]UPAH!$E$92</definedName>
    <definedName name="seng35">[131]UPAH!$E$92</definedName>
    <definedName name="sengbbcpabrik">'[128]Analisa Harga Lama'!#REF!</definedName>
    <definedName name="senggenteng" localSheetId="2">[252]HARGA!#REF!</definedName>
    <definedName name="senggenteng">[252]HARGA!#REF!</definedName>
    <definedName name="sengplat" localSheetId="4">#REF!</definedName>
    <definedName name="SEPTI" localSheetId="4">#REF!</definedName>
    <definedName name="septictank6" localSheetId="4">[305]RAB!#REF!</definedName>
    <definedName name="SERVER">[306]Cashflow!$A$1:$P$99</definedName>
    <definedName name="SERVER2">[306]Cashflow!$A$1:$P$99</definedName>
    <definedName name="servicecrane">[100]BasicPrice!$F$250</definedName>
    <definedName name="seumantok">[236]rekap!$D$42</definedName>
    <definedName name="seyr">[93]DHSD!$G$45</definedName>
    <definedName name="sfdgf">'[114]Lamp-4 Sat-Das'!$J$34</definedName>
    <definedName name="SFGST">'[116]SAT-DAS'!$J$32</definedName>
    <definedName name="sfhs">'[114]Lamp-4 Sat-Das'!$J$33</definedName>
    <definedName name="sg" localSheetId="4">#REF!</definedName>
    <definedName name="sga" localSheetId="4">#REF!</definedName>
    <definedName name="SGBJLS">#REF!</definedName>
    <definedName name="sgsh">'[116]SAT-DAS'!$J$51</definedName>
    <definedName name="sh" localSheetId="4">#REF!</definedName>
    <definedName name="sh">[93]DHSD!$G$27</definedName>
    <definedName name="SHEEP">[87]Vibro_Roller!$F$79:$F$85</definedName>
    <definedName name="shfs">'[113]SAT-DAS'!$J$20</definedName>
    <definedName name="shg">'[114]Lamp-4 Sat-Das'!$J$58</definedName>
    <definedName name="shjst">'[116]SAT-DAS'!$J$30</definedName>
    <definedName name="sho" localSheetId="4">#REF!</definedName>
    <definedName name="shovel" localSheetId="4">#REF!</definedName>
    <definedName name="shyshy">'[116]SAT-DAS'!$J$34</definedName>
    <definedName name="siap2" localSheetId="4">'[23]R-MP2-98'!#REF!</definedName>
    <definedName name="siap3" localSheetId="4">'[23]R-MP2-98'!#REF!</definedName>
    <definedName name="siap4" localSheetId="4">'[23]R-MP2-98'!#REF!</definedName>
    <definedName name="siap5" localSheetId="4">'[18]R-MP'!#REF!</definedName>
    <definedName name="Siar" localSheetId="4">#REF!</definedName>
    <definedName name="Sikatbaja" localSheetId="4">'[158]Daftar Harga'!#REF!</definedName>
    <definedName name="Sikatijuk" localSheetId="4">'[158]Daftar Harga'!#REF!</definedName>
    <definedName name="SIKU" localSheetId="4">#REF!</definedName>
    <definedName name="sirtu" localSheetId="4">'[96]Upah, Bahan, Alat'!#REF!</definedName>
    <definedName name="sirtu">'[96]Upah, Bahan, Alat'!#REF!</definedName>
    <definedName name="sisikbadak" localSheetId="4">[159]anl!#REF!</definedName>
    <definedName name="sisikbadak">[159]anl!#REF!</definedName>
    <definedName name="sjsd">'[116]SAT-DAS'!$J$24</definedName>
    <definedName name="skran" localSheetId="4">#REF!</definedName>
    <definedName name="SL">[124]Bahan!$D$96</definedName>
    <definedName name="Slof" localSheetId="4">#REF!</definedName>
    <definedName name="sloof" localSheetId="4">#REF!</definedName>
    <definedName name="sm" localSheetId="4">#REF!</definedName>
    <definedName name="smn">[93]DHSD!$G$25</definedName>
    <definedName name="sni" localSheetId="4">'[251]HARGA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[249]MENU!$A$28</definedName>
    <definedName name="SNVT1">[249]MENU!$C$28</definedName>
    <definedName name="SO">[124]Bahan!$D$95</definedName>
    <definedName name="soapbox">[100]BasicPrice!$F$166</definedName>
    <definedName name="sol">[231]AHSP!$V$152</definedName>
    <definedName name="Solar">'[158]Daftar Harga'!#REF!</definedName>
    <definedName name="soper">[182]BAHAN!#REF!</definedName>
    <definedName name="soptuk">[182]BAHAN!#REF!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'[158]Daftar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[22]ANALISA!#REF!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[22]ANALISA!#REF!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[22]ANALISA!#REF!</definedName>
    <definedName name="splvk" localSheetId="4">#REF!</definedName>
    <definedName name="splXIb" localSheetId="4">[22]ANALISA!#REF!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[193]RAB!$G$61</definedName>
    <definedName name="SR">[208]Rkp!$K$29</definedName>
    <definedName name="srets">[118]DHSD!$G$40</definedName>
    <definedName name="srsy">'[116]SAT-DAS'!$J$33</definedName>
    <definedName name="SRTTS">'[116]SAT-DAS'!$J$70</definedName>
    <definedName name="srtusrt">[118]DHSD!$G$26</definedName>
    <definedName name="srusts">[118]DHSD!$G$44</definedName>
    <definedName name="srys">'[116]SAT-DAS'!$J$21</definedName>
    <definedName name="SS">'[202]BIAYA  ALAT'!$U$1467</definedName>
    <definedName name="SSD">#REF!</definedName>
    <definedName name="ssg" localSheetId="2">[118]DHSD!#REF!</definedName>
    <definedName name="ssg">[118]DHSD!#REF!</definedName>
    <definedName name="SSN">#REF!</definedName>
    <definedName name="ssss" localSheetId="2">'[144]SAT-DAS'!#REF!</definedName>
    <definedName name="ssss">'[144]SAT-DAS'!#REF!</definedName>
    <definedName name="sssss" localSheetId="2">'[144]SAT-DAS'!#REF!</definedName>
    <definedName name="sssss">'[144]SAT-DAS'!#REF!</definedName>
    <definedName name="sstrytsryssys" localSheetId="2">[118]DHSD!#REF!</definedName>
    <definedName name="sstrytsryssys">[118]DHSD!#REF!</definedName>
    <definedName name="st" localSheetId="2">'[209]Appendix 2(SatDas)'!#REF!</definedName>
    <definedName name="ST" localSheetId="4">#REF!</definedName>
    <definedName name="st">'[209]Appendix 2(SatDas)'!#REF!</definedName>
    <definedName name="staer" localSheetId="2">[117]DHSD!#REF!</definedName>
    <definedName name="staer">[117]DHSD!#REF!</definedName>
    <definedName name="stairway">[100]BasicPrice!$F$71</definedName>
    <definedName name="stairway1">[100]BasicPrice!$F$72</definedName>
    <definedName name="STD">#REF!</definedName>
    <definedName name="steel">[100]BasicPrice!$F$67</definedName>
    <definedName name="steel1">[100]BasicPrice!$F$68</definedName>
    <definedName name="steeldoor">[100]BasicPrice!$F$127</definedName>
    <definedName name="steelframe">[100]BasicPrice!$F$109</definedName>
    <definedName name="steelhinger">[100]BasicPrice!$F$128</definedName>
    <definedName name="steellouver">[100]BasicPrice!$F$138</definedName>
    <definedName name="steelpipe">[100]BasicPrice!$F$207</definedName>
    <definedName name="steelsections">[100]BasicPrice!$F$206</definedName>
    <definedName name="steelwindow">[100]BasicPrice!$F$135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'[12]RAB (OK)'!#REF!</definedName>
    <definedName name="STOPKRAN" localSheetId="4">#REF!</definedName>
    <definedName name="strainer">[100]BasicPrice!$F$200</definedName>
    <definedName name="Stripping" localSheetId="4">#REF!</definedName>
    <definedName name="STRUKTUR">#REF!</definedName>
    <definedName name="strystr" localSheetId="2">[118]DHSD!#REF!</definedName>
    <definedName name="strystr">[118]DHSD!#REF!</definedName>
    <definedName name="stryysy" localSheetId="2">'[121]SAT-DAS'!#REF!</definedName>
    <definedName name="stryysy">'[121]SAT-DAS'!#REF!</definedName>
    <definedName name="STS">#REF!</definedName>
    <definedName name="stsrg">[117]DHSD!$G$45</definedName>
    <definedName name="stsy">[118]DHSD!$G$33</definedName>
    <definedName name="stusrty">[118]DHSD!$G$22</definedName>
    <definedName name="stutwerk">'[128]Analisa Harga Lama'!#REF!</definedName>
    <definedName name="stysa" localSheetId="2">'[121]SAT-DAS'!#REF!</definedName>
    <definedName name="stysa">'[121]SAT-DAS'!#REF!</definedName>
    <definedName name="styser" localSheetId="2">[118]DHSD!#REF!</definedName>
    <definedName name="styser">[118]DHSD!#REF!</definedName>
    <definedName name="stysrysdr" localSheetId="2">'[163]SAT-DAS'!#REF!</definedName>
    <definedName name="stysrysdr">'[163]SAT-DAS'!#REF!</definedName>
    <definedName name="stysryst">[118]DHSD!$G$37</definedName>
    <definedName name="SUBGR">[74]Analisa!#REF!</definedName>
    <definedName name="subkon">'[307]Kuantitas &amp; Harga'!$A$104:$H$122</definedName>
    <definedName name="SUBKONTRAK">'[196]SUB KONTRAK'!$A$1:$E$42</definedName>
    <definedName name="SUNGAIMAS" localSheetId="4">#REF!</definedName>
    <definedName name="sup" localSheetId="4">#REF!</definedName>
    <definedName name="Superdek" localSheetId="4">'[158]Daftar Harga'!#REF!</definedName>
    <definedName name="supervisor">[100]BasicPrice!$F$215</definedName>
    <definedName name="Supir" localSheetId="4">#REF!</definedName>
    <definedName name="Supl.IIIe">[102]Harga!$N$423</definedName>
    <definedName name="Supl.IIIg">[102]Harga!$N$436</definedName>
    <definedName name="Supl.IVa">[102]Harga!$N$450</definedName>
    <definedName name="Supl.IVb">[102]Harga!$N$465</definedName>
    <definedName name="Supl.IVc">[102]Harga!$N$477</definedName>
    <definedName name="Supl.V" localSheetId="4">#REF!</definedName>
    <definedName name="Supl.V.a" localSheetId="4">#REF!</definedName>
    <definedName name="Supl.V.b" localSheetId="4">#REF!</definedName>
    <definedName name="Supl.V_1">[102]Harga!$N$541</definedName>
    <definedName name="Supl.V_10">[102]Harga!$N$725</definedName>
    <definedName name="Supl.V_11">[102]Harga!$N$647</definedName>
    <definedName name="Supl.V_13">[102]Harga!$N$605</definedName>
    <definedName name="Supl.V_14">[102]Harga!$N$613</definedName>
    <definedName name="Supl.V_15">[102]Harga!$N$629</definedName>
    <definedName name="Supl.V_16">[102]Harga!$N$656</definedName>
    <definedName name="Supl.V_17">[102]Harga!$N$665</definedName>
    <definedName name="Supl.V_18">[102]Harga!$N$674</definedName>
    <definedName name="Supl.V_19">[102]Harga!$N$701</definedName>
    <definedName name="Supl.V_20">[102]Harga!$N$709</definedName>
    <definedName name="Supl.V_21">[102]Harga!$N$717</definedName>
    <definedName name="Supl.V_22">[102]Harga!$N$638</definedName>
    <definedName name="Supl.V_23">[102]Harga!$N$734</definedName>
    <definedName name="Supl.V_24">[102]Harga!$N$742</definedName>
    <definedName name="Supl.V_25">[102]Harga!$N$750</definedName>
    <definedName name="Supl.V_26">[102]Harga!$N$758</definedName>
    <definedName name="Supl.V_27">[102]Harga!$N$766</definedName>
    <definedName name="Supl.V_3">[102]Harga!$N$549</definedName>
    <definedName name="Supl.V_4">[102]Harga!$N$557</definedName>
    <definedName name="Supl.V_5">[102]Harga!$N$565</definedName>
    <definedName name="Supl.V_6">[102]Harga!$N$573</definedName>
    <definedName name="Supl.V_7">[102]Harga!$N$581</definedName>
    <definedName name="Supl.V_9">[102]Harga!$N$589</definedName>
    <definedName name="Supliiib" localSheetId="4">[137]ANALISA!#REF!</definedName>
    <definedName name="supliva">[138]ANALISA!$G$388</definedName>
    <definedName name="suplivg">[137]ANALISA!#REF!</definedName>
    <definedName name="suplva">'[128]Analisa Harga Lama'!#REF!</definedName>
    <definedName name="suplvb">'[128]Analisa Harga Lama'!#REF!</definedName>
    <definedName name="suplvc">'[128]Analisa Harga Lama'!#REF!</definedName>
    <definedName name="suplvd">'[128]Analisa Harga Lama'!#REF!</definedName>
    <definedName name="suptuk">[182]BAHAN!#REF!</definedName>
    <definedName name="Surveyor">'[246]Upah Modifikasi'!$E$15</definedName>
    <definedName name="SV">#REF!</definedName>
    <definedName name="sw" localSheetId="4">#REF!</definedName>
    <definedName name="swy">[118]DHSD!$G$35</definedName>
    <definedName name="SWYWT">'[116]SAT-DAS'!$J$28</definedName>
    <definedName name="SX">[124]Bahan!$D$92</definedName>
    <definedName name="SY">[124]Bahan!$D$93</definedName>
    <definedName name="syhs">'[116]SAT-DAS'!$J$33</definedName>
    <definedName name="sys" localSheetId="2">'[116]SAT-DAS'!#REF!</definedName>
    <definedName name="sys">'[116]SAT-DAS'!#REF!</definedName>
    <definedName name="syser">'[116]SAT-DAS'!$J$45</definedName>
    <definedName name="sysertys">'[121]SAT-DAS'!$J$60</definedName>
    <definedName name="sysey">[118]DHSD!$G$45</definedName>
    <definedName name="systru">[117]DHSD!$G$47</definedName>
    <definedName name="syts">[118]DHSD!$G$13</definedName>
    <definedName name="syttrsy">[117]DHSD!$G$34</definedName>
    <definedName name="SZ">[124]Bahan!$D$94</definedName>
    <definedName name="sztrs">'[120]SAT-DAS'!$J$59</definedName>
    <definedName name="T">#REF!</definedName>
    <definedName name="TA">'[86]DATA PROYEK'!$B$5</definedName>
    <definedName name="ta.1">'[86]DATA PROYEK'!$C$5</definedName>
    <definedName name="TAB">[308]R!$F$8:$N$10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'[116]SAT-DAS'!$J$50</definedName>
    <definedName name="TAHUN">[280]MENU!$E$10</definedName>
    <definedName name="talang" localSheetId="4">[131]UPAH!$E$74</definedName>
    <definedName name="talang">[131]UPAH!$E$74</definedName>
    <definedName name="talangmetal" localSheetId="4">#REF!</definedName>
    <definedName name="TAMPER" localSheetId="4">#REF!</definedName>
    <definedName name="TAMPER">#REF!</definedName>
    <definedName name="TAMPING">[87]Vibro_Roller!$F$88:$F$90</definedName>
    <definedName name="TANAH">#REF!</definedName>
    <definedName name="Tanahberbatu" localSheetId="4">'[128]Analisa Harga Lama'!#REF!</definedName>
    <definedName name="tanahtimbun">[58]SNI!$I$138</definedName>
    <definedName name="tanahurug">'[128]Analisa Harga Lama'!#REF!</definedName>
    <definedName name="Tandem">[236]rekap!$D$80</definedName>
    <definedName name="TANDEMROLLER" localSheetId="4">#REF!</definedName>
    <definedName name="TANDEMROLLER">#REF!</definedName>
    <definedName name="tanggal">[192]Penawaran!$U$11</definedName>
    <definedName name="tangki">[100]BasicPrice!$F$247</definedName>
    <definedName name="tapak">[156]Analis!#REF!</definedName>
    <definedName name="tarol">[93]DHSD!$G$43</definedName>
    <definedName name="TATIM" localSheetId="4">#REF!</definedName>
    <definedName name="Tatu" localSheetId="4">#REF!</definedName>
    <definedName name="TB" localSheetId="4">#REF!</definedName>
    <definedName name="tbat">'[216]DU&amp;B'!$F$15</definedName>
    <definedName name="TBBEND1125300" localSheetId="2">[4]ANALIS!#REF!</definedName>
    <definedName name="TBBEND1125300">[4]ANALIS!#REF!</definedName>
    <definedName name="TBBEND1125350" localSheetId="2">[4]ANALIS!#REF!</definedName>
    <definedName name="TBBEND1125350">[4]ANALIS!#REF!</definedName>
    <definedName name="TBBEND112580" localSheetId="2">[4]ANALIS!#REF!</definedName>
    <definedName name="TBBEND112580">[4]ANALIS!#REF!</definedName>
    <definedName name="TBBEND225100" localSheetId="2">[4]ANALIS!#REF!</definedName>
    <definedName name="TBBEND225100">[4]ANALIS!#REF!</definedName>
    <definedName name="TBBEND225150" localSheetId="2">[4]ANALIS!#REF!</definedName>
    <definedName name="TBBEND225150">[4]ANALIS!#REF!</definedName>
    <definedName name="TBBEND225200" localSheetId="2">[4]ANALIS!#REF!</definedName>
    <definedName name="TBBEND225200">[4]ANALIS!#REF!</definedName>
    <definedName name="TBBEND225250" localSheetId="2">[4]ANALIS!#REF!</definedName>
    <definedName name="TBBEND225250">[4]ANALIS!#REF!</definedName>
    <definedName name="TBBEND225300" localSheetId="2">[4]ANALIS!#REF!</definedName>
    <definedName name="TBBEND225300">[4]ANALIS!#REF!</definedName>
    <definedName name="TBBEND225350" localSheetId="2">[4]ANALIS!#REF!</definedName>
    <definedName name="TBBEND225350">[4]ANALIS!#REF!</definedName>
    <definedName name="TBBEND22580" localSheetId="2">[4]ANALIS!#REF!</definedName>
    <definedName name="TBBEND22580">[4]ANALIS!#REF!</definedName>
    <definedName name="TBBEND45100" localSheetId="2">[4]ANALIS!#REF!</definedName>
    <definedName name="TBBEND45100">[4]ANALIS!#REF!</definedName>
    <definedName name="TBBEND45150" localSheetId="2">[4]ANALIS!#REF!</definedName>
    <definedName name="TBBEND45150">[4]ANALIS!#REF!</definedName>
    <definedName name="TBBEND45200" localSheetId="2">[4]ANALIS!#REF!</definedName>
    <definedName name="TBBEND45200">[4]ANALIS!#REF!</definedName>
    <definedName name="TBBEND45300" localSheetId="2">[4]ANALIS!#REF!</definedName>
    <definedName name="TBBEND45300">[4]ANALIS!#REF!</definedName>
    <definedName name="TBBEND45350" localSheetId="2">[4]ANALIS!#REF!</definedName>
    <definedName name="TBBEND45350">[4]ANALIS!#REF!</definedName>
    <definedName name="TBBEND4580" localSheetId="2">[4]ANALIS!#REF!</definedName>
    <definedName name="TBBEND4580">[4]ANALIS!#REF!</definedName>
    <definedName name="TBBEND90100" localSheetId="2">[4]ANALIS!#REF!</definedName>
    <definedName name="TBBEND90100">[4]ANALIS!#REF!</definedName>
    <definedName name="TBBEND90150" localSheetId="2">[4]ANALIS!#REF!</definedName>
    <definedName name="TBBEND90150">[4]ANALIS!#REF!</definedName>
    <definedName name="TBBEND90200" localSheetId="2">[4]ANALIS!#REF!</definedName>
    <definedName name="TBBEND90200">[4]ANALIS!#REF!</definedName>
    <definedName name="TBBEND90250" localSheetId="2">[4]ANALIS!#REF!</definedName>
    <definedName name="TBBEND90250">[4]ANALIS!#REF!</definedName>
    <definedName name="TBBEND90300" localSheetId="2">[4]ANALIS!#REF!</definedName>
    <definedName name="TBBEND90300">[4]ANALIS!#REF!</definedName>
    <definedName name="TBBEND90350" localSheetId="2">[4]ANALIS!#REF!</definedName>
    <definedName name="TBBEND90350">[4]ANALIS!#REF!</definedName>
    <definedName name="TBBEND9080" localSheetId="2">[4]ANALIS!#REF!</definedName>
    <definedName name="TBBEND9080">[4]ANALIS!#REF!</definedName>
    <definedName name="TBDOP100" localSheetId="2">[4]ANALIS!#REF!</definedName>
    <definedName name="TBDOP100">[4]ANALIS!#REF!</definedName>
    <definedName name="TBDOP150" localSheetId="2">[4]ANALIS!#REF!</definedName>
    <definedName name="TBDOP150">[4]ANALIS!#REF!</definedName>
    <definedName name="TBDOP200" localSheetId="2">[4]ANALIS!#REF!</definedName>
    <definedName name="TBDOP200">[4]ANALIS!#REF!</definedName>
    <definedName name="TBDOP250" localSheetId="2">[4]ANALIS!#REF!</definedName>
    <definedName name="TBDOP250">[4]ANALIS!#REF!</definedName>
    <definedName name="TBDOP300" localSheetId="2">[4]ANALIS!#REF!</definedName>
    <definedName name="TBDOP300">[4]ANALIS!#REF!</definedName>
    <definedName name="TBDOP350" localSheetId="2">[4]ANALIS!#REF!</definedName>
    <definedName name="TBDOP350">[4]ANALIS!#REF!</definedName>
    <definedName name="TBDOP80" localSheetId="2">[4]ANALIS!#REF!</definedName>
    <definedName name="TBDOP80">[4]ANALIS!#REF!</definedName>
    <definedName name="tbesi" localSheetId="4">#REF!</definedName>
    <definedName name="TBREDUCER10080" localSheetId="2">[4]ANALIS!#REF!</definedName>
    <definedName name="TBREDUCER10080">[4]ANALIS!#REF!</definedName>
    <definedName name="TBREDUCER150100" localSheetId="2">[4]ANALIS!#REF!</definedName>
    <definedName name="TBREDUCER150100">[4]ANALIS!#REF!</definedName>
    <definedName name="TBREDUCER200150" localSheetId="2">[4]ANALIS!#REF!</definedName>
    <definedName name="TBREDUCER200150">[4]ANALIS!#REF!</definedName>
    <definedName name="TBREDUCER250150" localSheetId="2">[4]ANALIS!#REF!</definedName>
    <definedName name="TBREDUCER250150">[4]ANALIS!#REF!</definedName>
    <definedName name="TBREDUCER250200" localSheetId="2">[4]ANALIS!#REF!</definedName>
    <definedName name="TBREDUCER250200">[4]ANALIS!#REF!</definedName>
    <definedName name="TBREDUCER300200" localSheetId="2">[4]ANALIS!#REF!</definedName>
    <definedName name="TBREDUCER300200">[4]ANALIS!#REF!</definedName>
    <definedName name="TBREDUCER300250" localSheetId="2">[4]ANALIS!#REF!</definedName>
    <definedName name="TBREDUCER300250">[4]ANALIS!#REF!</definedName>
    <definedName name="TBREDUCER350200" localSheetId="2">[4]ANALIS!#REF!</definedName>
    <definedName name="TBREDUCER350200">[4]ANALIS!#REF!</definedName>
    <definedName name="TBREDUCER350250" localSheetId="2">[4]ANALIS!#REF!</definedName>
    <definedName name="TBREDUCER350250">[4]ANALIS!#REF!</definedName>
    <definedName name="TBREDUCER350300" localSheetId="2">[4]ANALIS!#REF!</definedName>
    <definedName name="TBREDUCER350300">[4]ANALIS!#REF!</definedName>
    <definedName name="TBTEE100" localSheetId="2">[4]ANALIS!#REF!</definedName>
    <definedName name="TBTEE100">[4]ANALIS!#REF!</definedName>
    <definedName name="TBTEE150" localSheetId="2">[4]ANALIS!#REF!</definedName>
    <definedName name="TBTEE150">[4]ANALIS!#REF!</definedName>
    <definedName name="TBTEE200" localSheetId="2">[4]ANALIS!#REF!</definedName>
    <definedName name="TBTEE200">[4]ANALIS!#REF!</definedName>
    <definedName name="TBTEE250" localSheetId="2">[4]ANALIS!#REF!</definedName>
    <definedName name="TBTEE250">[4]ANALIS!#REF!</definedName>
    <definedName name="TBTEE300" localSheetId="2">[4]ANALIS!#REF!</definedName>
    <definedName name="TBTEE300">[4]ANALIS!#REF!</definedName>
    <definedName name="TBTEE350" localSheetId="2">[4]ANALIS!#REF!</definedName>
    <definedName name="TBTEE350">[4]ANALIS!#REF!</definedName>
    <definedName name="TBTEE80" localSheetId="2">[4]ANALIS!#REF!</definedName>
    <definedName name="TBTEE80">[4]ANALIS!#REF!</definedName>
    <definedName name="TBVALVE100" localSheetId="2">[4]ANALIS!#REF!</definedName>
    <definedName name="TBVALVE100">[4]ANALIS!#REF!</definedName>
    <definedName name="TBVALVE150" localSheetId="2">[4]ANALIS!#REF!</definedName>
    <definedName name="TBVALVE150">[4]ANALIS!#REF!</definedName>
    <definedName name="TBVALVE200" localSheetId="2">[4]ANALIS!#REF!</definedName>
    <definedName name="TBVALVE200">[4]ANALIS!#REF!</definedName>
    <definedName name="TBVALVE250" localSheetId="2">[4]ANALIS!#REF!</definedName>
    <definedName name="TBVALVE250">[4]ANALIS!#REF!</definedName>
    <definedName name="TBVALVE300" localSheetId="2">[4]ANALIS!#REF!</definedName>
    <definedName name="TBVALVE300">[4]ANALIS!#REF!</definedName>
    <definedName name="TBVALVE350" localSheetId="2">[4]ANALIS!#REF!</definedName>
    <definedName name="TBVALVE350">[4]ANALIS!#REF!</definedName>
    <definedName name="TBVALVE80" localSheetId="2">[4]ANALIS!#REF!</definedName>
    <definedName name="TBVALVE80">[4]ANALIS!#REF!</definedName>
    <definedName name="TBVBEND100" localSheetId="2">[4]ANALIS!#REF!</definedName>
    <definedName name="TBVBEND100">[4]ANALIS!#REF!</definedName>
    <definedName name="TBVBEND150" localSheetId="2">[4]ANALIS!#REF!</definedName>
    <definedName name="TBVBEND150">[4]ANALIS!#REF!</definedName>
    <definedName name="TBVBEND200" localSheetId="2">[4]ANALIS!#REF!</definedName>
    <definedName name="TBVBEND200">[4]ANALIS!#REF!</definedName>
    <definedName name="TBVBEND250" localSheetId="2">[4]ANALIS!#REF!</definedName>
    <definedName name="TBVBEND250">[4]ANALIS!#REF!</definedName>
    <definedName name="TBVBEND300" localSheetId="2">[4]ANALIS!#REF!</definedName>
    <definedName name="TBVBEND300">[4]ANALIS!#REF!</definedName>
    <definedName name="TBVBEND350" localSheetId="2">[4]ANALIS!#REF!</definedName>
    <definedName name="TBVBEND350">[4]ANALIS!#REF!</definedName>
    <definedName name="TBVBEND80" localSheetId="2">[4]ANALIS!#REF!</definedName>
    <definedName name="TBVBEND80">[4]ANALIS!#REF!</definedName>
    <definedName name="TD">[124]Bahan!$D$100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'[139]HARGA BAHAN'!#REF!</definedName>
    <definedName name="Tegel" localSheetId="4">'[158]Daftar Harga'!#REF!</definedName>
    <definedName name="tegelkbasah3030" localSheetId="4">'[128]Analisa Harga Lama'!#REF!</definedName>
    <definedName name="tegelsbuaya3030" localSheetId="4">'[128]Analisa Harga Lama'!#REF!</definedName>
    <definedName name="TEMBOK" localSheetId="4">#REF!</definedName>
    <definedName name="Tempat" localSheetId="4">[248]REKAP!$I$27</definedName>
    <definedName name="ter" localSheetId="4">#REF!</definedName>
    <definedName name="terazzotile">[100]BasicPrice!$F$144</definedName>
    <definedName name="TERTWE">[193]RAB!$G$24</definedName>
    <definedName name="Test">'[309]Daftar Harga'!$G$38</definedName>
    <definedName name="TEUNOM1" localSheetId="4">#REF!</definedName>
    <definedName name="TEUNOM2" localSheetId="4">#REF!</definedName>
    <definedName name="TEUNOM3" localSheetId="4">#REF!</definedName>
    <definedName name="TEWRT">[193]RAB!$G$28</definedName>
    <definedName name="TG">#REF!</definedName>
    <definedName name="TGL">#REF!</definedName>
    <definedName name="TGL_ADD_FINAL">[249]MENU!$A$38</definedName>
    <definedName name="TGL_ADD01">[249]MENU!$A$36</definedName>
    <definedName name="TGL_ADD01_1">[249]MENU!$C$36</definedName>
    <definedName name="TGL_ADDFINAL">[249]MENU!$C$38</definedName>
    <definedName name="TGL_KONTRAK">[249]MENU!$A$34</definedName>
    <definedName name="TGL_KONTRAK1">[250]MENU!$C$33</definedName>
    <definedName name="tglt">[93]DHSD!$G$11</definedName>
    <definedName name="thermalinsul">[100]BasicPrice!$F$208</definedName>
    <definedName name="THREEWHEELROLLER" localSheetId="4">#REF!</definedName>
    <definedName name="THREEWHEELROLLER">#REF!</definedName>
    <definedName name="tht" localSheetId="4">'[301]DUHB (2)'!$D$28</definedName>
    <definedName name="tht">'[301]DUHB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'[310]Lamp-2 (Analisa)'!#REF!</definedName>
    <definedName name="til">'[310]Lamp-2 (Analisa)'!#REF!</definedName>
    <definedName name="tile" localSheetId="4">'[191]UPH &amp; BHN'!#REF!</definedName>
    <definedName name="tilt" localSheetId="2">[142]DHSD!#REF!</definedName>
    <definedName name="tilt">[142]DHSD!#REF!</definedName>
    <definedName name="Tim" localSheetId="4">#REF!</definedName>
    <definedName name="tim.urug.tnhbiasa" localSheetId="2">[229]analisa!#REF!</definedName>
    <definedName name="tim.urug.tnhbiasa">[229]analisa!#REF!</definedName>
    <definedName name="TIMB" localSheetId="4">[74]Analisa!#REF!</definedName>
    <definedName name="TimbDrGalianMP">[188]Analisa!$A$180:$G$228</definedName>
    <definedName name="timbun" localSheetId="4">#REF!</definedName>
    <definedName name="Timbunan">[158]Analisa!$I$45</definedName>
    <definedName name="Timbunan_Tanah_Didatangkan_dan_Dipadatkan">[165]Analisa!$D$542</definedName>
    <definedName name="Timbunan_Tanah_Hasil_Galian">[165]Analisa!$D$193</definedName>
    <definedName name="timbunanpasir">[156]Analis!#REF!</definedName>
    <definedName name="timbunantanah">[156]Analis!#REF!</definedName>
    <definedName name="timbunkembali">[112]LOKET!#REF!</definedName>
    <definedName name="Tiner">'[158]Daftar Harga'!#REF!</definedName>
    <definedName name="TIRE">[87]Vibro_Roller!$F$73:$F$78</definedName>
    <definedName name="TIREROLLER" localSheetId="4">#REF!</definedName>
    <definedName name="TIREROLLER">#REF!</definedName>
    <definedName name="tirol">[93]DHSD!$G$44</definedName>
    <definedName name="titiklampu" localSheetId="4">'[12]RAB (OK)'!#REF!</definedName>
    <definedName name="tiul">[93]DHSD!$G$28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'[295]HARGA BAHAN'!$D$9</definedName>
    <definedName name="tkg">[93]DHSD!$G$12</definedName>
    <definedName name="tl">'[12]RAB (OK)'!#REF!</definedName>
    <definedName name="tlit">[142]DHSD!$G$16</definedName>
    <definedName name="TM" hidden="1">[311]Mobilisasi!$G$24:$G$26</definedName>
    <definedName name="TNPR">#REF!</definedName>
    <definedName name="TNTH">#REF!</definedName>
    <definedName name="TO">[208]Rkp!$J$38</definedName>
    <definedName name="toiletpartition">[100]BasicPrice!$F$155</definedName>
    <definedName name="topkran" localSheetId="4">#REF!</definedName>
    <definedName name="Tot.Keruk" localSheetId="4">'[312]Vol.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'[53]RAB KERJA'!#REF!</definedName>
    <definedName name="TOTCOMPOS11" localSheetId="4">'[53]RAB KERJA'!#REF!</definedName>
    <definedName name="toti" localSheetId="4">[15]UPAH!#REF!</definedName>
    <definedName name="TOTMC1">'[70]RUMUS PENERIMAAN KAS'!$E$65</definedName>
    <definedName name="TOTMC10">'[70]RUMUS PENERIMAAN KAS'!$E$74</definedName>
    <definedName name="TOTMC2">'[70]RUMUS PENERIMAAN KAS'!$E$66</definedName>
    <definedName name="TOTMC3">'[70]RUMUS PENERIMAAN KAS'!$E$67</definedName>
    <definedName name="TOTMC4">'[70]RUMUS PENERIMAAN KAS'!$E$68</definedName>
    <definedName name="TOTMC5">'[70]RUMUS PENERIMAAN KAS'!$E$69</definedName>
    <definedName name="TOTMC6">'[70]RUMUS PENERIMAAN KAS'!$E$70</definedName>
    <definedName name="TOTMC7">'[70]RUMUS PENERIMAAN KAS'!$E$71</definedName>
    <definedName name="TOTMC8">'[70]RUMUS PENERIMAAN KAS'!$E$72</definedName>
    <definedName name="TOTMC9">'[70]RUMUS PENERIMAAN KAS'!$E$73</definedName>
    <definedName name="tp" localSheetId="4">'[109]DU&amp;B'!#REF!</definedName>
    <definedName name="TRACKLOADER" localSheetId="4">#REF!</definedName>
    <definedName name="TRACKLOADER">#REF!</definedName>
    <definedName name="traesr">[118]DHSD!$G$43</definedName>
    <definedName name="TRAILLER" localSheetId="4">#REF!</definedName>
    <definedName name="TRAILLER">#REF!</definedName>
    <definedName name="traktor" localSheetId="4">#REF!</definedName>
    <definedName name="tran">[231]AHSP!$V$180</definedName>
    <definedName name="Trans">'[158]Daftar Harga'!#REF!</definedName>
    <definedName name="Transmisi" localSheetId="4">#REF!</definedName>
    <definedName name="Transport" localSheetId="4">#REF!</definedName>
    <definedName name="TRAQTR" localSheetId="2">'[163]SAT-DAS'!#REF!</definedName>
    <definedName name="TRAQTR">'[163]SAT-DAS'!#REF!</definedName>
    <definedName name="trdyudtr">[117]DHSD!$G$46</definedName>
    <definedName name="tret">'[204]SAT-DAS'!$J$68</definedName>
    <definedName name="treue">'[114]Lamp-4 Sat-Das'!$J$28</definedName>
    <definedName name="TRHY">'[114]Lamp-4 Sat-Das'!$J$39</definedName>
    <definedName name="Trip1" localSheetId="4">#REF!</definedName>
    <definedName name="Trip2" localSheetId="4">#REF!</definedName>
    <definedName name="triplek4mm" localSheetId="4">'[128]Analisa Harga Lama'!#REF!</definedName>
    <definedName name="trj">'[120]SAT-DAS'!$J$52</definedName>
    <definedName name="trre">[118]DHSD!$G$44</definedName>
    <definedName name="truck35ton" localSheetId="4">#REF!</definedName>
    <definedName name="truckmixer">[100]BasicPrice!$F$249</definedName>
    <definedName name="truckscale">[100]BasicPrice!$F$162</definedName>
    <definedName name="trucktangki" localSheetId="4">#REF!</definedName>
    <definedName name="trye">'[114]Lamp-4 Sat-Das'!$J$73</definedName>
    <definedName name="tryutru">[117]DHSD!$G$12</definedName>
    <definedName name="trywst">'[163]SAT-DAS'!$J$63</definedName>
    <definedName name="tserttsr">[117]DHSD!$G$29</definedName>
    <definedName name="tseryytsey">'[163]SAT-DAS'!$J$59</definedName>
    <definedName name="TSL">#REF!</definedName>
    <definedName name="TSN">#REF!</definedName>
    <definedName name="tsryusrt">[118]DHSD!$G$47</definedName>
    <definedName name="TSS">#REF!</definedName>
    <definedName name="TSYHS">'[116]SAT-DAS'!$J$62</definedName>
    <definedName name="tsyws">[146]DHSD!$G$16</definedName>
    <definedName name="tt">'[96]Upah, Bahan, Alat'!#REF!</definedName>
    <definedName name="TUB">[124]Bahan!$D$115</definedName>
    <definedName name="TUC">[124]Bahan!$D$113</definedName>
    <definedName name="tuhdtrh" localSheetId="2">'[209]Appendix 2(SatDas)'!#REF!</definedName>
    <definedName name="tuhdtrh">'[209]Appendix 2(SatDas)'!#REF!</definedName>
    <definedName name="tuhjr" localSheetId="2">'[121]SAT-DAS'!#REF!</definedName>
    <definedName name="tuhjr">'[121]SAT-DAS'!#REF!</definedName>
    <definedName name="TUI" localSheetId="2">'[114]Lamp-4 Sat-Das'!#REF!</definedName>
    <definedName name="TUI">'[114]Lamp-4 Sat-Das'!#REF!</definedName>
    <definedName name="TUIR" localSheetId="2">'[114]Lamp-4 Sat-Das'!#REF!</definedName>
    <definedName name="TUIR">'[114]Lamp-4 Sat-Das'!#REF!</definedName>
    <definedName name="tujeued" localSheetId="2">'[121]SAT-DAS'!#REF!</definedName>
    <definedName name="tujeued">'[121]SAT-DAS'!#REF!</definedName>
    <definedName name="tuk">[182]BAHAN!#REF!</definedName>
    <definedName name="Tukangan" localSheetId="4">'[160]HARGA BAHAN'!$D$9</definedName>
    <definedName name="Tukanglas">[148]cover!#REF!</definedName>
    <definedName name="TUL">[124]Bahan!$D$118</definedName>
    <definedName name="tulangan" localSheetId="4">#REF!</definedName>
    <definedName name="tult">[93]DHSD!$G$43</definedName>
    <definedName name="Turap" localSheetId="4">[158]Analisa!$I$118</definedName>
    <definedName name="Turap">[158]Analisa!$I$118</definedName>
    <definedName name="TUS">[124]Bahan!$D$117</definedName>
    <definedName name="tusrs">'[163]SAT-DAS'!$J$52</definedName>
    <definedName name="twyhwty">[118]DHSD!$G$25</definedName>
    <definedName name="ty">[93]DHSD!$G$47</definedName>
    <definedName name="tye">'[114]Lamp-4 Sat-Das'!$J$57</definedName>
    <definedName name="tyjuy">'[116]SAT-DAS'!$J$20</definedName>
    <definedName name="tykjtdk">[93]DHSD!$G$29</definedName>
    <definedName name="tysh">'[116]SAT-DAS'!$J$22</definedName>
    <definedName name="tywsysws">[118]DHSD!$G$48</definedName>
    <definedName name="u" localSheetId="4">[313]BAHAN!#REF!</definedName>
    <definedName name="U">[208]Rkp!$K$17</definedName>
    <definedName name="ubin30x30">[159]anl!#REF!</definedName>
    <definedName name="ubinkeramik" localSheetId="4">[159]anl!#REF!</definedName>
    <definedName name="ubinkeramik">[159]anl!#REF!</definedName>
    <definedName name="ud" localSheetId="2">'[163]SAT-DAS'!#REF!</definedName>
    <definedName name="ud">'[163]SAT-DAS'!#REF!</definedName>
    <definedName name="ududrud" localSheetId="2">'[163]SAT-DAS'!#REF!</definedName>
    <definedName name="ududrud">'[163]SAT-DAS'!#REF!</definedName>
    <definedName name="ue">[118]DHSD!$G$17</definedName>
    <definedName name="ueu">'[163]SAT-DAS'!$J$59</definedName>
    <definedName name="ufyi">[118]DHSD!$G$17</definedName>
    <definedName name="UHETYESY">'[116]SAT-DAS'!$J$29</definedName>
    <definedName name="uikft" localSheetId="2">'[121]SAT-DAS'!#REF!</definedName>
    <definedName name="uikft">'[121]SAT-DAS'!#REF!</definedName>
    <definedName name="uil" localSheetId="2">[93]DHSD!#REF!</definedName>
    <definedName name="uil">[93]DHSD!#REF!</definedName>
    <definedName name="ujdeude">'[116]SAT-DAS'!$J$57</definedName>
    <definedName name="ukir" localSheetId="4">[131]UPAH!$E$66</definedName>
    <definedName name="ukir">[131]UPAH!$E$66</definedName>
    <definedName name="uklf">[93]DHSD!$G$22</definedName>
    <definedName name="ukr">[118]DHSD!$G$34</definedName>
    <definedName name="uky">[93]DHSD!$G$34</definedName>
    <definedName name="ulir" localSheetId="4">[131]UPAH!$E$60</definedName>
    <definedName name="ulir">[131]UPAH!$E$60</definedName>
    <definedName name="UMUM" localSheetId="4">#REF!</definedName>
    <definedName name="UOPERATOR">[162]Upah!$G$13</definedName>
    <definedName name="UP">[274]harga!$C$27:$C$36</definedName>
    <definedName name="UPAH">#REF!</definedName>
    <definedName name="Upah_Pancang_Kayu_Cerucuk">[165]Analisa!$D$638</definedName>
    <definedName name="Upah_Pekerja_Besi">[165]Analisa!$D$493</definedName>
    <definedName name="upah2">'[84]harga dasar T-M-A'!$B$6:$D$30</definedName>
    <definedName name="upahgergaji" localSheetId="4">'[128]Analisa Harga Lama'!#REF!</definedName>
    <definedName name="upahpolos" localSheetId="4">#REF!</definedName>
    <definedName name="upahulir" localSheetId="4">#REF!</definedName>
    <definedName name="UPEMBOPRT">[162]Upah!$G$14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'[219]3-DIV4'!$A$1:$J$179</definedName>
    <definedName name="URAIAN421">'[220]3-DIV4'!$A$1:$J$179</definedName>
    <definedName name="URAIAN422" localSheetId="4">'[219]3-DIV4'!$A$180:$J$358</definedName>
    <definedName name="URAIAN422">'[220]3-DIV4'!$A$180:$J$358</definedName>
    <definedName name="URAIAN423" localSheetId="4">'[221]4'!#REF!</definedName>
    <definedName name="URAIAN423">'[220]3-DIV4'!$A$479:$J$717</definedName>
    <definedName name="URAIAN424" localSheetId="4">'[221]4'!#REF!</definedName>
    <definedName name="URAIAN424">'[220]3-DIV4'!$A$359:$J$478</definedName>
    <definedName name="URAIAN425" localSheetId="4">'[221]4'!#REF!</definedName>
    <definedName name="URAIAN425">'[220]3-DIV4'!$A$718:$J$896</definedName>
    <definedName name="URAIAN426" localSheetId="4">'[221]4'!#REF!</definedName>
    <definedName name="URAIAN426">'[220]3-DIV4'!$A$897:$J$1016</definedName>
    <definedName name="URAIAN427" localSheetId="4">'[219]3-DIV4'!$A$1017:$J$1136</definedName>
    <definedName name="URAIAN427">'[220]3-DIV4'!$A$1017:$J$1136</definedName>
    <definedName name="URAIAN511" localSheetId="4">#REF!</definedName>
    <definedName name="URAIAN511">'[222]3-DIV5'!$A$1:$J$179</definedName>
    <definedName name="URAIAN512" localSheetId="4">#REF!</definedName>
    <definedName name="URAIAN512">'[222]3-DIV5'!$A$180:$J$358</definedName>
    <definedName name="URAIAN521" localSheetId="4">#REF!</definedName>
    <definedName name="URAIAN521">'[222]3-DIV5'!$A$359:$J$537</definedName>
    <definedName name="URAIAN522" localSheetId="4">#REF!</definedName>
    <definedName name="URAIAN522">'[222]3-DIV5'!$A$3075:$J$3253</definedName>
    <definedName name="URAIAN541" localSheetId="4">#REF!</definedName>
    <definedName name="URAIAN541">'[222]3-DIV5'!$A$3254:$J$3373</definedName>
    <definedName name="URAIAN542" localSheetId="4">#REF!</definedName>
    <definedName name="URAIAN542">'[222]3-DIV5'!$A$3374:$J$3612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'[223]NP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'[223]NP (2)'!#REF!</definedName>
    <definedName name="URAIAN661">'[223]NP (2)'!#REF!</definedName>
    <definedName name="URAIAN662">'[223]NP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[41]NP!$A$1:$J$179</definedName>
    <definedName name="URAIAN8113">'[182]8'!#REF!</definedName>
    <definedName name="URAIAN812" localSheetId="4">#REF!</definedName>
    <definedName name="URAIAN812">[41]NP!$A$180:$J$358</definedName>
    <definedName name="URAIAN813" localSheetId="4">#REF!</definedName>
    <definedName name="URAIAN813">[41]NP!$A$359:$J$537</definedName>
    <definedName name="URAIAN814" localSheetId="4">#REF!</definedName>
    <definedName name="URAIAN814">[41]NP!$A$538:$J$716</definedName>
    <definedName name="URAIAN815" localSheetId="4">#REF!</definedName>
    <definedName name="URAIAN815">[41]NP!$A$717:$J$895</definedName>
    <definedName name="URAIAN817" localSheetId="4">#REF!</definedName>
    <definedName name="URAIAN817">[41]NP!$A$896:$J$1074</definedName>
    <definedName name="URAIAN818" localSheetId="4">#REF!</definedName>
    <definedName name="URAIAN818">[41]NP!$A$1075:$J$1253</definedName>
    <definedName name="URAIAN819" localSheetId="4">#REF!</definedName>
    <definedName name="URAIAN819">[41]NP!$A$1254:$J$1373</definedName>
    <definedName name="URAIAN82" localSheetId="4">'[221]8'!#REF!</definedName>
    <definedName name="URAIAN82">[41]NP!$A$1374:$J$1493</definedName>
    <definedName name="Uraian841" localSheetId="4">'[221]8'!#REF!</definedName>
    <definedName name="Uraian841">[41]NP!$A$1614:$J$1733</definedName>
    <definedName name="Uraian8410" localSheetId="4">'[221]8'!#REF!</definedName>
    <definedName name="Uraian8410">[41]NP!$A$2222:$J$2343</definedName>
    <definedName name="Uraian842" localSheetId="4">'[221]8'!#REF!</definedName>
    <definedName name="Uraian842">[41]NP!$A$1494:$J$1613</definedName>
    <definedName name="Uraian844" localSheetId="4">'[221]8'!#REF!</definedName>
    <definedName name="Uraian844">[41]NP!$A$1734:$J$1855</definedName>
    <definedName name="Uraian845" localSheetId="4">'[221]8'!#REF!</definedName>
    <definedName name="Uraian845">[41]NP!$A$1856:$J$1977</definedName>
    <definedName name="Uraian846" localSheetId="4">'[221]8'!#REF!</definedName>
    <definedName name="Uraian846">[41]NP!$A$1978:$J$2099</definedName>
    <definedName name="Uraian847" localSheetId="4">'[221]8'!#REF!</definedName>
    <definedName name="Uraian847">[41]NP!$A$2100:$J$2221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[100]BasicPrice!$F$164</definedName>
    <definedName name="urinoir" localSheetId="4">[305]RAB!#REF!</definedName>
    <definedName name="URPIL_1">[229]metode!$B$3:$L$59</definedName>
    <definedName name="URPIL_2">[229]metode!$B$61:$L$106</definedName>
    <definedName name="URPIL_3">[229]metode!$B$108:$L$147</definedName>
    <definedName name="URTANBIS_3">[229]metode!$B$1:$L$1</definedName>
    <definedName name="Urug" localSheetId="4">'[158]Daftar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[58]SNI!$I$29</definedName>
    <definedName name="USOPIR">[162]Upah!$G$15</definedName>
    <definedName name="USUK" localSheetId="4">#REF!</definedName>
    <definedName name="UTAIAN7614c" localSheetId="4">#REF!</definedName>
    <definedName name="UTAIAN7614c">#REF!</definedName>
    <definedName name="UU">'[211]RAB (OK)'!$H$23</definedName>
    <definedName name="uuu" localSheetId="4">#REF!</definedName>
    <definedName name="uyed" localSheetId="2">[118]DHSD!#REF!</definedName>
    <definedName name="uyed">[118]DHSD!#REF!</definedName>
    <definedName name="uyi">[93]DHSD!$G$36</definedName>
    <definedName name="uyifgy">[117]DHSD!$G$40</definedName>
    <definedName name="V">'[211]RAB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'[204]SAT-DAS'!$J$53</definedName>
    <definedName name="VD" localSheetId="4">#REF!</definedName>
    <definedName name="VE" localSheetId="4">#REF!</definedName>
    <definedName name="venetian">[100]BasicPrice!$F$157</definedName>
    <definedName name="ventilasikayu" localSheetId="4">[305]RAB!#REF!</definedName>
    <definedName name="ventilatorac">[100]BasicPrice!$F$179</definedName>
    <definedName name="ventilcabin">[100]BasicPrice!$F$191</definedName>
    <definedName name="ventilcontinous">[100]BasicPrice!$F$114</definedName>
    <definedName name="ventilnatural">[100]BasicPrice!$F$113</definedName>
    <definedName name="VF" localSheetId="4">#REF!</definedName>
    <definedName name="VG" localSheetId="4">#REF!</definedName>
    <definedName name="VG.41" localSheetId="4">#REF!</definedName>
    <definedName name="vh" localSheetId="4">[58]SNI!$I$336</definedName>
    <definedName name="vh">[58]SNI!$I$336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'[238]RAB BP'!#REF!</definedName>
    <definedName name="VIIIB" localSheetId="4">'[238]RAB BP'!#REF!</definedName>
    <definedName name="VIIIC" localSheetId="4">'[238]RAB BP'!#REF!</definedName>
    <definedName name="VIIID" localSheetId="4">'[238]RAB BP'!#REF!</definedName>
    <definedName name="virol">[93]DHSD!$G$45</definedName>
    <definedName name="vj" localSheetId="4">[58]SNI!$I$364</definedName>
    <definedName name="vj">[58]SNI!$I$364</definedName>
    <definedName name="vk" localSheetId="4">[58]SNI!$I$372</definedName>
    <definedName name="vk">[58]SNI!$I$372</definedName>
    <definedName name="vm" localSheetId="4">[58]SNI!$I$380</definedName>
    <definedName name="vm">[58]SNI!$I$380</definedName>
    <definedName name="vr">'[109]DU&amp;B'!#REF!</definedName>
    <definedName name="W">'[202]BIAYA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[100]BasicPrice!$F$163</definedName>
    <definedName name="wastafel" localSheetId="4">#REF!</definedName>
    <definedName name="watercoating">[100]BasicPrice!$F$101</definedName>
    <definedName name="waterfloor">[100]BasicPrice!$F$99</definedName>
    <definedName name="watermortar">[100]BasicPrice!$F$102</definedName>
    <definedName name="waterpit">[100]BasicPrice!$F$100</definedName>
    <definedName name="WATERPUMP" localSheetId="4">#REF!</definedName>
    <definedName name="WATERPUMP">#REF!</definedName>
    <definedName name="waterroof">[100]BasicPrice!$F$98</definedName>
    <definedName name="Waters" localSheetId="4">#REF!</definedName>
    <definedName name="waterstopplate">[100]BasicPrice!$F$66</definedName>
    <definedName name="WATERTANKER" localSheetId="4">#REF!</definedName>
    <definedName name="WATERTANKER">#REF!</definedName>
    <definedName name="watertanktruck" localSheetId="4">'[128]Analisa Harga Lama'!#REF!</definedName>
    <definedName name="watkr">[93]DHSD!$G$47</definedName>
    <definedName name="WC" localSheetId="4">'[314]Gedung Kantor'!$Z$215</definedName>
    <definedName name="WC">'[315]Gedung Kantor'!$Z$215</definedName>
    <definedName name="WE" localSheetId="4">'[202]BIAYA  ALAT'!$U$1887</definedName>
    <definedName name="WE" hidden="1">[311]Mobilisasi!$F$24:$F$26</definedName>
    <definedName name="WER">[193]RAB!$G$91</definedName>
    <definedName name="wewed">[156]Analis!#REF!</definedName>
    <definedName name="WHEELLOADER" localSheetId="4">#REF!</definedName>
    <definedName name="WHEELLOADER">#REF!</definedName>
    <definedName name="wiredglass">[100]BasicPrice!$F$142</definedName>
    <definedName name="Wiremesh">'[246]Upah Modifikasi'!$E$22</definedName>
    <definedName name="WKAWL">[266]Divisi1!$AX$82</definedName>
    <definedName name="wld">[93]DHSD!$G$48</definedName>
    <definedName name="wloa">'[161]DU&amp;B'!$F$47</definedName>
    <definedName name="woodenceiling">[100]BasicPrice!$F$151</definedName>
    <definedName name="woodendoor">[100]BasicPrice!$F$126</definedName>
    <definedName name="woodenlouver">[100]BasicPrice!$F$137</definedName>
    <definedName name="woodenwindow">[100]BasicPrice!$F$134</definedName>
    <definedName name="WOYLA1" localSheetId="4">#REF!</definedName>
    <definedName name="WOYLA2" localSheetId="4">#REF!</definedName>
    <definedName name="wq">'[114]Lamp-4 Sat-Das'!$J$22</definedName>
    <definedName name="wrt" localSheetId="2">'[114]Lamp-4 Sat-Das'!#REF!</definedName>
    <definedName name="wrt">'[114]Lamp-4 Sat-Das'!#REF!</definedName>
    <definedName name="WRYW" localSheetId="2">'[114]Lamp-4 Sat-Das'!#REF!</definedName>
    <definedName name="WRYW">'[114]Lamp-4 Sat-Das'!#REF!</definedName>
    <definedName name="WRYWR" localSheetId="2">'[114]Lamp-4 Sat-Das'!#REF!</definedName>
    <definedName name="WRYWR">'[114]Lamp-4 Sat-Das'!#REF!</definedName>
    <definedName name="WS" localSheetId="2">'[316]Uraian Teknis'!#REF!</definedName>
    <definedName name="WS">'[316]Uraian Teknis'!#REF!</definedName>
    <definedName name="wsd" localSheetId="2">'[144]SAT-DAS'!#REF!</definedName>
    <definedName name="WSD" localSheetId="4">'[202]BIAYA  ALAT'!$U$2027</definedName>
    <definedName name="wsd">'[144]SAT-DAS'!#REF!</definedName>
    <definedName name="wsetw" localSheetId="2">'[209]Appendix 2(SatDas)'!#REF!</definedName>
    <definedName name="wsetw">'[209]Appendix 2(SatDas)'!#REF!</definedName>
    <definedName name="wtrt">'[114]Lamp-4 Sat-Das'!$J$33</definedName>
    <definedName name="WW">'[211]RAB (OK)'!#REF!</definedName>
    <definedName name="wwer">[93]DHSD!$G$38</definedName>
    <definedName name="wwr">'[144]SAT-DAS'!$J$36</definedName>
    <definedName name="wyerwr">'[205]SAT-DAS'!$J$40</definedName>
    <definedName name="wytws">[146]DHSD!$G$32</definedName>
    <definedName name="X">'[211]RAB (OK)'!$H$213</definedName>
    <definedName name="X010_">#REF!</definedName>
    <definedName name="XA" localSheetId="4">'[238]RAB BP'!#REF!</definedName>
    <definedName name="XA15.a" localSheetId="4">[74]BOW!#REF!</definedName>
    <definedName name="XA18.a" localSheetId="4">[74]BOW!#REF!</definedName>
    <definedName name="XAF8a" localSheetId="4">[74]BOW!#REF!</definedName>
    <definedName name="XAF8b">[74]BOW!#REF!</definedName>
    <definedName name="XAF8c">[74]BOW!#REF!</definedName>
    <definedName name="XB">'[238]RAB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'[238]RAB BP'!#REF!</definedName>
    <definedName name="XIIIB">'[238]RAB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'[317]daf kh'!$B$43:$I$55</definedName>
    <definedName name="xxxxx">'[144]SAT-DAS'!$J$53</definedName>
    <definedName name="xxxxxxxxxxxxxxxxx">'[108]SAT-DAS'!$J$28</definedName>
    <definedName name="ydtr">[117]DHSD!$G$37</definedName>
    <definedName name="ydudu">'[116]SAT-DAS'!$J$38</definedName>
    <definedName name="yeb" localSheetId="4">#REF!</definedName>
    <definedName name="yen1">[318]PriceList!$Q$4</definedName>
    <definedName name="yes" localSheetId="4">#REF!</definedName>
    <definedName name="YETUE">[118]DHSD!$G$27</definedName>
    <definedName name="yhd">[117]DHSD!$G$39</definedName>
    <definedName name="yhutry">[118]DHSD!$G$43</definedName>
    <definedName name="yjk" localSheetId="2">[93]DHSD!#REF!</definedName>
    <definedName name="yjk">[93]DHSD!#REF!</definedName>
    <definedName name="yjtjd" localSheetId="2">[93]DHSD!#REF!</definedName>
    <definedName name="yjtjd">[93]DHSD!#REF!</definedName>
    <definedName name="yjudjd">[117]DHSD!$G$20</definedName>
    <definedName name="yrts">'[163]SAT-DAS'!$J$63</definedName>
    <definedName name="yrty">[93]DHSD!$G$26</definedName>
    <definedName name="yt">[93]DHSD!$G$44</definedName>
    <definedName name="YTE">'[114]Lamp-4 Sat-Das'!$J$71</definedName>
    <definedName name="ytjuft">[93]DHSD!$G$46</definedName>
    <definedName name="ytresw">[118]DHSD!$G$48</definedName>
    <definedName name="ytsy">[118]DHSD!$G$26</definedName>
    <definedName name="YTUE">'[114]Lamp-4 Sat-Das'!$J$20</definedName>
    <definedName name="yudd">[117]DHSD!$G$27</definedName>
    <definedName name="yui">'[319]SAT-DAS'!$J$70</definedName>
    <definedName name="yujdh">[117]DHSD!$G$26</definedName>
    <definedName name="yujdtydtu">[146]DHSD!$G$16</definedName>
    <definedName name="yunj">'[144]SAT-DAS'!$J$44</definedName>
    <definedName name="yuy">'[204]SAT-DAS'!$J$65</definedName>
    <definedName name="YY">'[211]RAB (OK)'!$H$150</definedName>
    <definedName name="YYWSTYT">'[114]Lamp-4 Sat-Das'!$J$33</definedName>
    <definedName name="yyyyyyy" localSheetId="4">#REF!</definedName>
    <definedName name="Z" localSheetId="4">#REF!</definedName>
    <definedName name="ZSGFSG">'[116]SAT-DAS'!$J$40</definedName>
    <definedName name="zzzz">'[129]OP. PERJAM'!$G$184</definedName>
    <definedName name="zzzzzz">'[129]KAN. LOKAL'!$H$14</definedName>
  </definedNames>
  <calcPr calcId="144525"/>
</workbook>
</file>

<file path=xl/calcChain.xml><?xml version="1.0" encoding="utf-8"?>
<calcChain xmlns="http://schemas.openxmlformats.org/spreadsheetml/2006/main">
  <c r="K46" i="17" l="1"/>
  <c r="K40" i="17"/>
  <c r="J40" i="17"/>
  <c r="I40" i="17"/>
  <c r="G40" i="17"/>
  <c r="G63" i="17" l="1"/>
  <c r="G62" i="17"/>
  <c r="K62" i="17" s="1"/>
  <c r="G61" i="17"/>
  <c r="G60" i="17"/>
  <c r="J63" i="17"/>
  <c r="J62" i="17"/>
  <c r="J61" i="17"/>
  <c r="J60" i="17"/>
  <c r="K60" i="17" s="1"/>
  <c r="I63" i="17"/>
  <c r="I62" i="17"/>
  <c r="I60" i="17"/>
  <c r="N107" i="18"/>
  <c r="N105" i="18"/>
  <c r="N103" i="18"/>
  <c r="N101" i="18"/>
  <c r="J165" i="18"/>
  <c r="J161" i="18"/>
  <c r="K154" i="18"/>
  <c r="G152" i="18"/>
  <c r="K75" i="18"/>
  <c r="K150" i="18"/>
  <c r="K146" i="18"/>
  <c r="K80" i="18"/>
  <c r="N62" i="18"/>
  <c r="G68" i="18"/>
  <c r="G66" i="18"/>
  <c r="G54" i="18"/>
  <c r="G53" i="18"/>
  <c r="G48" i="18"/>
  <c r="G25" i="18"/>
  <c r="G64" i="18" s="1"/>
  <c r="G24" i="18"/>
  <c r="G28" i="18" s="1"/>
  <c r="K61" i="17" l="1"/>
  <c r="K63" i="17"/>
  <c r="G30" i="18"/>
  <c r="N212" i="18"/>
  <c r="G123" i="17" s="1"/>
  <c r="K123" i="17" s="1"/>
  <c r="J57" i="17"/>
  <c r="J54" i="17"/>
  <c r="J81" i="17"/>
  <c r="J78" i="17"/>
  <c r="J75" i="17"/>
  <c r="J72" i="17"/>
  <c r="J69" i="17"/>
  <c r="J66" i="17"/>
  <c r="J59" i="17"/>
  <c r="J80" i="17"/>
  <c r="J77" i="17"/>
  <c r="J74" i="17"/>
  <c r="J71" i="17"/>
  <c r="J68" i="17"/>
  <c r="J65" i="17"/>
  <c r="J58" i="17"/>
  <c r="J79" i="17"/>
  <c r="J76" i="17"/>
  <c r="J73" i="17"/>
  <c r="J70" i="17"/>
  <c r="J67" i="17"/>
  <c r="J64" i="17"/>
  <c r="J56" i="17"/>
  <c r="J53" i="17"/>
  <c r="G52" i="18" l="1"/>
  <c r="G47" i="18"/>
  <c r="I59" i="17"/>
  <c r="I69" i="17"/>
  <c r="I66" i="17"/>
  <c r="I81" i="17"/>
  <c r="I78" i="17"/>
  <c r="I75" i="17"/>
  <c r="I72" i="17"/>
  <c r="I80" i="17"/>
  <c r="I77" i="17"/>
  <c r="I74" i="17"/>
  <c r="I71" i="17"/>
  <c r="I68" i="17"/>
  <c r="I65" i="17"/>
  <c r="I58" i="17"/>
  <c r="I79" i="17"/>
  <c r="I76" i="17"/>
  <c r="I73" i="17"/>
  <c r="I70" i="17"/>
  <c r="I67" i="17"/>
  <c r="I64" i="17"/>
  <c r="I56" i="17"/>
  <c r="I53" i="17"/>
  <c r="J44" i="17"/>
  <c r="I44" i="17"/>
  <c r="G133" i="18"/>
  <c r="N133" i="18" s="1"/>
  <c r="G76" i="17" s="1"/>
  <c r="K76" i="17" s="1"/>
  <c r="N143" i="18"/>
  <c r="G81" i="17" s="1"/>
  <c r="K81" i="17" s="1"/>
  <c r="N141" i="18"/>
  <c r="G80" i="17" s="1"/>
  <c r="K80" i="17" s="1"/>
  <c r="N139" i="18"/>
  <c r="G79" i="17" s="1"/>
  <c r="K79" i="17" s="1"/>
  <c r="K131" i="18"/>
  <c r="N131" i="18" s="1"/>
  <c r="G75" i="17" s="1"/>
  <c r="K75" i="17" s="1"/>
  <c r="G129" i="18"/>
  <c r="G127" i="18"/>
  <c r="N127" i="18" s="1"/>
  <c r="G73" i="17" s="1"/>
  <c r="K73" i="17" s="1"/>
  <c r="N137" i="18"/>
  <c r="G78" i="17" s="1"/>
  <c r="K78" i="17" s="1"/>
  <c r="N135" i="18"/>
  <c r="G77" i="17" s="1"/>
  <c r="K77" i="17" s="1"/>
  <c r="N129" i="18"/>
  <c r="G74" i="17" s="1"/>
  <c r="K74" i="17" s="1"/>
  <c r="N123" i="18"/>
  <c r="G71" i="17" s="1"/>
  <c r="K71" i="17" s="1"/>
  <c r="G117" i="18"/>
  <c r="N117" i="18" s="1"/>
  <c r="G68" i="17" s="1"/>
  <c r="K68" i="17" s="1"/>
  <c r="N119" i="18"/>
  <c r="G69" i="17" s="1"/>
  <c r="K69" i="17" s="1"/>
  <c r="N115" i="18"/>
  <c r="G67" i="17" s="1"/>
  <c r="K67" i="17" s="1"/>
  <c r="G109" i="18"/>
  <c r="G97" i="18"/>
  <c r="G93" i="18"/>
  <c r="N150" i="18" l="1"/>
  <c r="G86" i="17" s="1"/>
  <c r="K86" i="17" s="1"/>
  <c r="N48" i="18"/>
  <c r="N77" i="18"/>
  <c r="G44" i="17" s="1"/>
  <c r="K44" i="17" s="1"/>
  <c r="N71" i="18"/>
  <c r="N66" i="18"/>
  <c r="G59" i="18"/>
  <c r="N53" i="18"/>
  <c r="K44" i="18"/>
  <c r="K42" i="18"/>
  <c r="J26" i="17" l="1"/>
  <c r="G113" i="23"/>
  <c r="G112" i="23"/>
  <c r="H112" i="23" s="1"/>
  <c r="H113" i="23"/>
  <c r="G109" i="23"/>
  <c r="H109" i="23" s="1"/>
  <c r="G108" i="23"/>
  <c r="H108" i="23" s="1"/>
  <c r="G107" i="23"/>
  <c r="H107" i="23" s="1"/>
  <c r="H106" i="23"/>
  <c r="G106" i="23"/>
  <c r="G92" i="23"/>
  <c r="G91" i="23"/>
  <c r="G34" i="18"/>
  <c r="N25" i="18"/>
  <c r="N34" i="18" l="1"/>
  <c r="G26" i="17" s="1"/>
  <c r="K26" i="17" s="1"/>
  <c r="G36" i="18"/>
  <c r="N36" i="18" s="1"/>
  <c r="G38" i="18"/>
  <c r="N38" i="18" s="1"/>
  <c r="N30" i="18"/>
  <c r="H110" i="23"/>
  <c r="H114" i="23"/>
  <c r="N125" i="18"/>
  <c r="G72" i="17" s="1"/>
  <c r="K72" i="17" s="1"/>
  <c r="N113" i="18"/>
  <c r="G66" i="17" s="1"/>
  <c r="K66" i="17" s="1"/>
  <c r="N99" i="18"/>
  <c r="G59" i="17" s="1"/>
  <c r="K59" i="17" s="1"/>
  <c r="N91" i="18"/>
  <c r="G55" i="17" s="1"/>
  <c r="K55" i="17" s="1"/>
  <c r="N214" i="18"/>
  <c r="G122" i="17" s="1"/>
  <c r="K122" i="17" s="1"/>
  <c r="K208" i="18"/>
  <c r="K156" i="18"/>
  <c r="N152" i="18"/>
  <c r="N148" i="18"/>
  <c r="H115" i="23" l="1"/>
  <c r="H116" i="23" s="1"/>
  <c r="H117" i="23" s="1"/>
  <c r="N146" i="18"/>
  <c r="H531" i="23" l="1"/>
  <c r="H532" i="23" s="1"/>
  <c r="G528" i="23"/>
  <c r="H528" i="23" s="1"/>
  <c r="G527" i="23"/>
  <c r="H527" i="23" s="1"/>
  <c r="G526" i="23"/>
  <c r="H526" i="23" s="1"/>
  <c r="G525" i="23"/>
  <c r="H525" i="23" s="1"/>
  <c r="H529" i="23" l="1"/>
  <c r="H533" i="23" s="1"/>
  <c r="N121" i="18"/>
  <c r="G70" i="17" s="1"/>
  <c r="K70" i="17" s="1"/>
  <c r="H534" i="23" l="1"/>
  <c r="H535" i="23" s="1"/>
  <c r="N97" i="18"/>
  <c r="G58" i="17" s="1"/>
  <c r="K58" i="17" s="1"/>
  <c r="N95" i="18"/>
  <c r="G57" i="17" s="1"/>
  <c r="K57" i="17" s="1"/>
  <c r="N93" i="18"/>
  <c r="G56" i="17" s="1"/>
  <c r="K56" i="17" s="1"/>
  <c r="N84" i="18"/>
  <c r="N82" i="18"/>
  <c r="I43" i="17"/>
  <c r="G310" i="23"/>
  <c r="H310" i="23" s="1"/>
  <c r="G309" i="23"/>
  <c r="H309" i="23" s="1"/>
  <c r="G308" i="23"/>
  <c r="H308" i="23" s="1"/>
  <c r="G307" i="23"/>
  <c r="H307" i="23" s="1"/>
  <c r="G306" i="23"/>
  <c r="H306" i="23" s="1"/>
  <c r="G305" i="23"/>
  <c r="H305" i="23" s="1"/>
  <c r="G304" i="23"/>
  <c r="H304" i="23" s="1"/>
  <c r="G303" i="23"/>
  <c r="H303" i="23" s="1"/>
  <c r="G302" i="23"/>
  <c r="H302" i="23" s="1"/>
  <c r="G299" i="23"/>
  <c r="H299" i="23" s="1"/>
  <c r="G298" i="23"/>
  <c r="H298" i="23" s="1"/>
  <c r="G297" i="23"/>
  <c r="H297" i="23" s="1"/>
  <c r="G296" i="23"/>
  <c r="H296" i="23" s="1"/>
  <c r="G295" i="23"/>
  <c r="H295" i="23" s="1"/>
  <c r="G294" i="23"/>
  <c r="H294" i="23" s="1"/>
  <c r="I41" i="17"/>
  <c r="N70" i="18"/>
  <c r="H311" i="23" l="1"/>
  <c r="H300" i="23"/>
  <c r="H312" i="23" l="1"/>
  <c r="H313" i="23" l="1"/>
  <c r="H314" i="23" s="1"/>
  <c r="J42" i="17" s="1"/>
  <c r="N64" i="18" l="1"/>
  <c r="G41" i="17" s="1"/>
  <c r="N54" i="18"/>
  <c r="G1070" i="23" l="1"/>
  <c r="G1071" i="23"/>
  <c r="G1129" i="23"/>
  <c r="G1108" i="23"/>
  <c r="G1088" i="23"/>
  <c r="G1048" i="23"/>
  <c r="G1027" i="23"/>
  <c r="G1006" i="23"/>
  <c r="G986" i="23"/>
  <c r="G968" i="23"/>
  <c r="G948" i="23"/>
  <c r="G928" i="23"/>
  <c r="G908" i="23"/>
  <c r="G890" i="23"/>
  <c r="G872" i="23"/>
  <c r="G852" i="23"/>
  <c r="G832" i="23"/>
  <c r="G813" i="23"/>
  <c r="G794" i="23"/>
  <c r="G772" i="23"/>
  <c r="G749" i="23"/>
  <c r="G730" i="23"/>
  <c r="G712" i="23"/>
  <c r="G692" i="23"/>
  <c r="G672" i="23"/>
  <c r="G651" i="23"/>
  <c r="G629" i="23"/>
  <c r="G608" i="23"/>
  <c r="G588" i="23"/>
  <c r="G568" i="23"/>
  <c r="G548" i="23"/>
  <c r="G506" i="23"/>
  <c r="G484" i="23"/>
  <c r="G461" i="23"/>
  <c r="G438" i="23"/>
  <c r="G415" i="23"/>
  <c r="G387" i="23"/>
  <c r="G357" i="23"/>
  <c r="G329" i="23"/>
  <c r="G271" i="23"/>
  <c r="G248" i="23"/>
  <c r="G227" i="23"/>
  <c r="G205" i="23"/>
  <c r="G183" i="23"/>
  <c r="G163" i="23"/>
  <c r="G143" i="23"/>
  <c r="G127" i="23"/>
  <c r="G88" i="23"/>
  <c r="G66" i="23"/>
  <c r="G49" i="23"/>
  <c r="G12" i="23"/>
  <c r="G29" i="23"/>
  <c r="G1128" i="23"/>
  <c r="G1107" i="23"/>
  <c r="G1087" i="23"/>
  <c r="G1067" i="23"/>
  <c r="G1047" i="23"/>
  <c r="G1026" i="23"/>
  <c r="G1005" i="23"/>
  <c r="G967" i="23"/>
  <c r="G947" i="23"/>
  <c r="G927" i="23"/>
  <c r="G851" i="23"/>
  <c r="G831" i="23"/>
  <c r="G812" i="23"/>
  <c r="G793" i="23"/>
  <c r="G771" i="23"/>
  <c r="G748" i="23"/>
  <c r="G729" i="23"/>
  <c r="G711" i="23"/>
  <c r="G691" i="23"/>
  <c r="G671" i="23"/>
  <c r="G650" i="23"/>
  <c r="G628" i="23"/>
  <c r="G607" i="23"/>
  <c r="G587" i="23"/>
  <c r="G567" i="23"/>
  <c r="G547" i="23"/>
  <c r="G505" i="23"/>
  <c r="G483" i="23"/>
  <c r="G460" i="23"/>
  <c r="G437" i="23"/>
  <c r="G414" i="23"/>
  <c r="G386" i="23"/>
  <c r="G385" i="23"/>
  <c r="G384" i="23"/>
  <c r="G356" i="23"/>
  <c r="G355" i="23"/>
  <c r="G354" i="23"/>
  <c r="G328" i="23"/>
  <c r="G327" i="23"/>
  <c r="G326" i="23"/>
  <c r="G270" i="23"/>
  <c r="G269" i="23"/>
  <c r="G268" i="23"/>
  <c r="G247" i="23"/>
  <c r="G226" i="23"/>
  <c r="G204" i="23"/>
  <c r="G182" i="23"/>
  <c r="G142" i="23"/>
  <c r="G87" i="23"/>
  <c r="G65" i="23"/>
  <c r="G28" i="23"/>
  <c r="G1127" i="23"/>
  <c r="G1106" i="23"/>
  <c r="G1086" i="23"/>
  <c r="G1066" i="23"/>
  <c r="G1046" i="23"/>
  <c r="G1025" i="23"/>
  <c r="G1004" i="23"/>
  <c r="G985" i="23"/>
  <c r="G966" i="23"/>
  <c r="G946" i="23"/>
  <c r="G926" i="23"/>
  <c r="G907" i="23"/>
  <c r="G889" i="23"/>
  <c r="G871" i="23"/>
  <c r="G850" i="23"/>
  <c r="G830" i="23"/>
  <c r="G811" i="23"/>
  <c r="G792" i="23"/>
  <c r="G770" i="23"/>
  <c r="G747" i="23"/>
  <c r="G710" i="23"/>
  <c r="G690" i="23"/>
  <c r="G670" i="23"/>
  <c r="G649" i="23"/>
  <c r="G627" i="23"/>
  <c r="G606" i="23"/>
  <c r="G586" i="23"/>
  <c r="G566" i="23"/>
  <c r="G546" i="23"/>
  <c r="G504" i="23"/>
  <c r="G482" i="23"/>
  <c r="G459" i="23"/>
  <c r="G436" i="23"/>
  <c r="G413" i="23"/>
  <c r="G383" i="23"/>
  <c r="G353" i="23"/>
  <c r="G325" i="23"/>
  <c r="G267" i="23"/>
  <c r="G246" i="23"/>
  <c r="G225" i="23"/>
  <c r="G203" i="23"/>
  <c r="G181" i="23"/>
  <c r="G141" i="23"/>
  <c r="G86" i="23"/>
  <c r="G64" i="23"/>
  <c r="G27" i="23"/>
  <c r="G1126" i="23"/>
  <c r="G1105" i="23"/>
  <c r="G1085" i="23"/>
  <c r="G1045" i="23"/>
  <c r="G1024" i="23"/>
  <c r="G1003" i="23"/>
  <c r="G965" i="23"/>
  <c r="G945" i="23"/>
  <c r="G925" i="23"/>
  <c r="G849" i="23"/>
  <c r="G709" i="23"/>
  <c r="G689" i="23"/>
  <c r="G669" i="23"/>
  <c r="G648" i="23"/>
  <c r="G626" i="23"/>
  <c r="G605" i="23"/>
  <c r="G585" i="23"/>
  <c r="G565" i="23"/>
  <c r="G545" i="23"/>
  <c r="G503" i="23"/>
  <c r="G481" i="23"/>
  <c r="G458" i="23"/>
  <c r="G435" i="23"/>
  <c r="G412" i="23"/>
  <c r="G382" i="23"/>
  <c r="G352" i="23"/>
  <c r="G324" i="23"/>
  <c r="G266" i="23"/>
  <c r="G245" i="23"/>
  <c r="G224" i="23"/>
  <c r="G202" i="23"/>
  <c r="G180" i="23"/>
  <c r="G162" i="23"/>
  <c r="G126" i="23"/>
  <c r="G85" i="23"/>
  <c r="G63" i="23"/>
  <c r="G48" i="23"/>
  <c r="G26" i="23"/>
  <c r="G11" i="23"/>
  <c r="G1132" i="23"/>
  <c r="G1133" i="23"/>
  <c r="G1134" i="23"/>
  <c r="G1135" i="23"/>
  <c r="G1111" i="23"/>
  <c r="G1112" i="23"/>
  <c r="G1052" i="23"/>
  <c r="G1051" i="23"/>
  <c r="G1031" i="23"/>
  <c r="G1010" i="23"/>
  <c r="G1030" i="23"/>
  <c r="G1009" i="23"/>
  <c r="G989" i="23"/>
  <c r="G971" i="23"/>
  <c r="G951" i="23"/>
  <c r="G931" i="23"/>
  <c r="G911" i="23"/>
  <c r="G893" i="23"/>
  <c r="G875" i="23"/>
  <c r="H875" i="23" s="1"/>
  <c r="G857" i="23"/>
  <c r="G855" i="23"/>
  <c r="G835" i="23"/>
  <c r="G816" i="23"/>
  <c r="G797" i="23"/>
  <c r="G775" i="23"/>
  <c r="G778" i="23"/>
  <c r="G777" i="23"/>
  <c r="G776" i="23"/>
  <c r="G752" i="23"/>
  <c r="G753" i="23"/>
  <c r="G754" i="23"/>
  <c r="G755" i="23"/>
  <c r="G756" i="23"/>
  <c r="G733" i="23"/>
  <c r="G715" i="23"/>
  <c r="G695" i="23"/>
  <c r="G675" i="23"/>
  <c r="G654" i="23"/>
  <c r="G655" i="23"/>
  <c r="G632" i="23"/>
  <c r="G633" i="23"/>
  <c r="G634" i="23"/>
  <c r="G612" i="23"/>
  <c r="G611" i="23"/>
  <c r="G591" i="23"/>
  <c r="G571" i="23"/>
  <c r="G551" i="23"/>
  <c r="G509" i="23"/>
  <c r="G511" i="23"/>
  <c r="G510" i="23"/>
  <c r="G489" i="23"/>
  <c r="G488" i="23"/>
  <c r="G487" i="23"/>
  <c r="G467" i="23"/>
  <c r="G444" i="23"/>
  <c r="G421" i="23"/>
  <c r="G465" i="23"/>
  <c r="G442" i="23"/>
  <c r="G419" i="23"/>
  <c r="G166" i="23"/>
  <c r="G366" i="23"/>
  <c r="G396" i="23"/>
  <c r="G397" i="23"/>
  <c r="G367" i="23"/>
  <c r="G338" i="23"/>
  <c r="G280" i="23"/>
  <c r="G146" i="23"/>
  <c r="G34" i="23"/>
  <c r="G33" i="23"/>
  <c r="G32" i="23"/>
  <c r="G398" i="23"/>
  <c r="G368" i="23"/>
  <c r="G281" i="23"/>
  <c r="G395" i="23"/>
  <c r="G365" i="23"/>
  <c r="G337" i="23"/>
  <c r="G279" i="23"/>
  <c r="G394" i="23"/>
  <c r="G364" i="23"/>
  <c r="G336" i="23"/>
  <c r="G278" i="23"/>
  <c r="G393" i="23"/>
  <c r="G363" i="23"/>
  <c r="G335" i="23"/>
  <c r="G277" i="23"/>
  <c r="G392" i="23"/>
  <c r="G362" i="23"/>
  <c r="G334" i="23"/>
  <c r="G276" i="23"/>
  <c r="G148" i="23"/>
  <c r="G391" i="23"/>
  <c r="G361" i="23"/>
  <c r="G333" i="23"/>
  <c r="G275" i="23"/>
  <c r="G147" i="23"/>
  <c r="G856" i="23"/>
  <c r="G390" i="23"/>
  <c r="G360" i="23"/>
  <c r="G332" i="23"/>
  <c r="G274" i="23"/>
  <c r="G210" i="23"/>
  <c r="G188" i="23"/>
  <c r="G71" i="23"/>
  <c r="G466" i="23" l="1"/>
  <c r="H466" i="23" s="1"/>
  <c r="G443" i="23"/>
  <c r="G420" i="23"/>
  <c r="H420" i="23" s="1"/>
  <c r="G252" i="23"/>
  <c r="H252" i="23" s="1"/>
  <c r="G231" i="23"/>
  <c r="H231" i="23" s="1"/>
  <c r="G209" i="23"/>
  <c r="G187" i="23"/>
  <c r="H187" i="23" s="1"/>
  <c r="G70" i="23"/>
  <c r="H70" i="23" s="1"/>
  <c r="G1091" i="23"/>
  <c r="H1091" i="23" s="1"/>
  <c r="H1092" i="23" s="1"/>
  <c r="G464" i="23"/>
  <c r="G441" i="23"/>
  <c r="H441" i="23" s="1"/>
  <c r="G418" i="23"/>
  <c r="H418" i="23" s="1"/>
  <c r="G251" i="23"/>
  <c r="H251" i="23" s="1"/>
  <c r="G230" i="23"/>
  <c r="G208" i="23"/>
  <c r="H208" i="23" s="1"/>
  <c r="G186" i="23"/>
  <c r="H186" i="23" s="1"/>
  <c r="G69" i="23"/>
  <c r="H69" i="23" s="1"/>
  <c r="A9" i="20"/>
  <c r="A10" i="20" s="1"/>
  <c r="I127" i="17"/>
  <c r="I124" i="17"/>
  <c r="H1133" i="23"/>
  <c r="H1134" i="23"/>
  <c r="H1135" i="23"/>
  <c r="H1132" i="23"/>
  <c r="H1129" i="23"/>
  <c r="H1128" i="23"/>
  <c r="H1127" i="23"/>
  <c r="H1126" i="23"/>
  <c r="I121" i="17"/>
  <c r="I120" i="17"/>
  <c r="H1112" i="23"/>
  <c r="H1111" i="23"/>
  <c r="H1108" i="23"/>
  <c r="H1107" i="23"/>
  <c r="H1106" i="23"/>
  <c r="H1105" i="23"/>
  <c r="I119" i="17"/>
  <c r="H1086" i="23"/>
  <c r="H1087" i="23"/>
  <c r="H1088" i="23"/>
  <c r="H1085" i="23"/>
  <c r="I116" i="17"/>
  <c r="H1071" i="23"/>
  <c r="H1070" i="23"/>
  <c r="H1067" i="23"/>
  <c r="H1066" i="23"/>
  <c r="I115" i="17"/>
  <c r="H1052" i="23"/>
  <c r="H1051" i="23"/>
  <c r="H1048" i="23"/>
  <c r="H1047" i="23"/>
  <c r="H1046" i="23"/>
  <c r="H1045" i="23"/>
  <c r="I114" i="17"/>
  <c r="H1031" i="23"/>
  <c r="H1030" i="23"/>
  <c r="H1027" i="23"/>
  <c r="H1026" i="23"/>
  <c r="H1025" i="23"/>
  <c r="H1024" i="23"/>
  <c r="H1004" i="23"/>
  <c r="H1005" i="23"/>
  <c r="H1006" i="23"/>
  <c r="I113" i="17"/>
  <c r="H1010" i="23"/>
  <c r="H1009" i="23"/>
  <c r="H1003" i="23"/>
  <c r="I112" i="17"/>
  <c r="H989" i="23"/>
  <c r="H990" i="23" s="1"/>
  <c r="H986" i="23"/>
  <c r="H985" i="23"/>
  <c r="I111" i="17"/>
  <c r="H971" i="23"/>
  <c r="H972" i="23" s="1"/>
  <c r="H968" i="23"/>
  <c r="H967" i="23"/>
  <c r="H966" i="23"/>
  <c r="H965" i="23"/>
  <c r="I110" i="17"/>
  <c r="H951" i="23"/>
  <c r="H952" i="23" s="1"/>
  <c r="H948" i="23"/>
  <c r="H947" i="23"/>
  <c r="H946" i="23"/>
  <c r="H945" i="23"/>
  <c r="I109" i="17"/>
  <c r="H931" i="23"/>
  <c r="H932" i="23" s="1"/>
  <c r="H928" i="23"/>
  <c r="H927" i="23"/>
  <c r="H926" i="23"/>
  <c r="H925" i="23"/>
  <c r="I108" i="17"/>
  <c r="H911" i="23"/>
  <c r="H912" i="23" s="1"/>
  <c r="H908" i="23"/>
  <c r="H907" i="23"/>
  <c r="I107" i="17"/>
  <c r="H893" i="23"/>
  <c r="H894" i="23" s="1"/>
  <c r="H890" i="23"/>
  <c r="H889" i="23"/>
  <c r="I106" i="17"/>
  <c r="I105" i="17"/>
  <c r="H876" i="23"/>
  <c r="H872" i="23"/>
  <c r="H871" i="23"/>
  <c r="H857" i="23"/>
  <c r="H856" i="23"/>
  <c r="H855" i="23"/>
  <c r="H850" i="23"/>
  <c r="H851" i="23"/>
  <c r="H852" i="23"/>
  <c r="H849" i="23"/>
  <c r="I101" i="17"/>
  <c r="I102" i="17"/>
  <c r="H835" i="23"/>
  <c r="H836" i="23" s="1"/>
  <c r="H832" i="23"/>
  <c r="H831" i="23"/>
  <c r="H830" i="23"/>
  <c r="H816" i="23"/>
  <c r="H817" i="23" s="1"/>
  <c r="H813" i="23"/>
  <c r="H812" i="23"/>
  <c r="H811" i="23"/>
  <c r="I100" i="17"/>
  <c r="H797" i="23"/>
  <c r="H798" i="23" s="1"/>
  <c r="H794" i="23"/>
  <c r="H793" i="23"/>
  <c r="H792" i="23"/>
  <c r="I99" i="17"/>
  <c r="H778" i="23"/>
  <c r="H777" i="23"/>
  <c r="H776" i="23"/>
  <c r="H775" i="23"/>
  <c r="H772" i="23"/>
  <c r="H771" i="23"/>
  <c r="H770" i="23"/>
  <c r="I98" i="17"/>
  <c r="H756" i="23"/>
  <c r="H755" i="23"/>
  <c r="H754" i="23"/>
  <c r="H753" i="23"/>
  <c r="H752" i="23"/>
  <c r="H748" i="23"/>
  <c r="H749" i="23"/>
  <c r="H747" i="23"/>
  <c r="I95" i="17"/>
  <c r="H733" i="23"/>
  <c r="H734" i="23" s="1"/>
  <c r="H730" i="23"/>
  <c r="H729" i="23"/>
  <c r="I94" i="17"/>
  <c r="H715" i="23"/>
  <c r="H716" i="23" s="1"/>
  <c r="H712" i="23"/>
  <c r="H711" i="23"/>
  <c r="H710" i="23"/>
  <c r="H709" i="23"/>
  <c r="I93" i="17"/>
  <c r="H695" i="23"/>
  <c r="H696" i="23" s="1"/>
  <c r="H692" i="23"/>
  <c r="H691" i="23"/>
  <c r="H690" i="23"/>
  <c r="H689" i="23"/>
  <c r="I92" i="17"/>
  <c r="H675" i="23"/>
  <c r="H676" i="23" s="1"/>
  <c r="H672" i="23"/>
  <c r="H671" i="23"/>
  <c r="H670" i="23"/>
  <c r="H669" i="23"/>
  <c r="I89" i="17"/>
  <c r="H655" i="23"/>
  <c r="H654" i="23"/>
  <c r="H651" i="23"/>
  <c r="H650" i="23"/>
  <c r="H649" i="23"/>
  <c r="H648" i="23"/>
  <c r="I88" i="17"/>
  <c r="H633" i="23"/>
  <c r="H634" i="23"/>
  <c r="H632" i="23"/>
  <c r="H629" i="23"/>
  <c r="H628" i="23"/>
  <c r="H627" i="23"/>
  <c r="H626" i="23"/>
  <c r="I87" i="17"/>
  <c r="H612" i="23"/>
  <c r="H611" i="23"/>
  <c r="H608" i="23"/>
  <c r="H607" i="23"/>
  <c r="H606" i="23"/>
  <c r="H605" i="23"/>
  <c r="I85" i="17"/>
  <c r="H591" i="23"/>
  <c r="H592" i="23" s="1"/>
  <c r="H588" i="23"/>
  <c r="H587" i="23"/>
  <c r="H586" i="23"/>
  <c r="H585" i="23"/>
  <c r="I84" i="17"/>
  <c r="H571" i="23"/>
  <c r="H572" i="23" s="1"/>
  <c r="H568" i="23"/>
  <c r="H567" i="23"/>
  <c r="H566" i="23"/>
  <c r="H565" i="23"/>
  <c r="H551" i="23"/>
  <c r="H552" i="23" s="1"/>
  <c r="H548" i="23"/>
  <c r="H547" i="23"/>
  <c r="H546" i="23"/>
  <c r="H545" i="23"/>
  <c r="H511" i="23"/>
  <c r="H510" i="23"/>
  <c r="H509" i="23"/>
  <c r="H506" i="23"/>
  <c r="H505" i="23"/>
  <c r="H504" i="23"/>
  <c r="H503" i="23"/>
  <c r="H489" i="23"/>
  <c r="H488" i="23"/>
  <c r="H487" i="23"/>
  <c r="H484" i="23"/>
  <c r="H483" i="23"/>
  <c r="H482" i="23"/>
  <c r="H481" i="23"/>
  <c r="I50" i="17"/>
  <c r="H467" i="23"/>
  <c r="H465" i="23"/>
  <c r="H464" i="23"/>
  <c r="H461" i="23"/>
  <c r="H460" i="23"/>
  <c r="H459" i="23"/>
  <c r="H458" i="23"/>
  <c r="I49" i="17"/>
  <c r="H444" i="23"/>
  <c r="H443" i="23"/>
  <c r="H442" i="23"/>
  <c r="H438" i="23"/>
  <c r="H437" i="23"/>
  <c r="H436" i="23"/>
  <c r="H435" i="23"/>
  <c r="I48" i="17"/>
  <c r="H421" i="23"/>
  <c r="H419" i="23"/>
  <c r="H415" i="23"/>
  <c r="H414" i="23"/>
  <c r="H413" i="23"/>
  <c r="H412" i="23"/>
  <c r="I45" i="17"/>
  <c r="H398" i="23"/>
  <c r="H397" i="23"/>
  <c r="H396" i="23"/>
  <c r="H395" i="23"/>
  <c r="H394" i="23"/>
  <c r="H393" i="23"/>
  <c r="H392" i="23"/>
  <c r="H391" i="23"/>
  <c r="H390" i="23"/>
  <c r="H387" i="23"/>
  <c r="H386" i="23"/>
  <c r="H385" i="23"/>
  <c r="H384" i="23"/>
  <c r="H383" i="23"/>
  <c r="H382" i="23"/>
  <c r="H361" i="23"/>
  <c r="H362" i="23"/>
  <c r="H363" i="23"/>
  <c r="H364" i="23"/>
  <c r="H365" i="23"/>
  <c r="H366" i="23"/>
  <c r="H367" i="23"/>
  <c r="H368" i="23"/>
  <c r="H360" i="23"/>
  <c r="H357" i="23"/>
  <c r="H356" i="23"/>
  <c r="H355" i="23"/>
  <c r="H354" i="23"/>
  <c r="H353" i="23"/>
  <c r="H352" i="23"/>
  <c r="I42" i="17"/>
  <c r="H338" i="23"/>
  <c r="H337" i="23"/>
  <c r="H336" i="23"/>
  <c r="H335" i="23"/>
  <c r="H334" i="23"/>
  <c r="H333" i="23"/>
  <c r="H332" i="23"/>
  <c r="H329" i="23"/>
  <c r="H328" i="23"/>
  <c r="H327" i="23"/>
  <c r="H326" i="23"/>
  <c r="H325" i="23"/>
  <c r="H324" i="23"/>
  <c r="H275" i="23"/>
  <c r="H276" i="23"/>
  <c r="H277" i="23"/>
  <c r="H278" i="23"/>
  <c r="H279" i="23"/>
  <c r="H280" i="23"/>
  <c r="H281" i="23"/>
  <c r="H269" i="23"/>
  <c r="H270" i="23"/>
  <c r="H274" i="23"/>
  <c r="H271" i="23"/>
  <c r="H268" i="23"/>
  <c r="H267" i="23"/>
  <c r="H266" i="23"/>
  <c r="I37" i="17"/>
  <c r="H248" i="23"/>
  <c r="H247" i="23"/>
  <c r="H246" i="23"/>
  <c r="H245" i="23"/>
  <c r="I36" i="17"/>
  <c r="H230" i="23"/>
  <c r="H227" i="23"/>
  <c r="H226" i="23"/>
  <c r="H225" i="23"/>
  <c r="H224" i="23"/>
  <c r="I35" i="17"/>
  <c r="H210" i="23"/>
  <c r="H209" i="23"/>
  <c r="H205" i="23"/>
  <c r="H204" i="23"/>
  <c r="H203" i="23"/>
  <c r="H202" i="23"/>
  <c r="I34" i="17"/>
  <c r="H181" i="23"/>
  <c r="H182" i="23"/>
  <c r="H183" i="23"/>
  <c r="H188" i="23"/>
  <c r="H180" i="23"/>
  <c r="I31" i="17"/>
  <c r="I30" i="17"/>
  <c r="I29" i="17"/>
  <c r="I28" i="17"/>
  <c r="H166" i="23"/>
  <c r="H163" i="23"/>
  <c r="H162" i="23"/>
  <c r="I27" i="17"/>
  <c r="H148" i="23"/>
  <c r="H147" i="23"/>
  <c r="H146" i="23"/>
  <c r="H143" i="23"/>
  <c r="H142" i="23"/>
  <c r="H141" i="23"/>
  <c r="I25" i="17"/>
  <c r="H127" i="23"/>
  <c r="H126" i="23"/>
  <c r="H92" i="23"/>
  <c r="H93" i="23"/>
  <c r="H87" i="23"/>
  <c r="I23" i="17"/>
  <c r="I22" i="17"/>
  <c r="I19" i="17"/>
  <c r="I18" i="17"/>
  <c r="H34" i="23"/>
  <c r="H33" i="23"/>
  <c r="H32" i="23"/>
  <c r="H29" i="23"/>
  <c r="H28" i="23"/>
  <c r="H27" i="23"/>
  <c r="H26" i="23"/>
  <c r="H12" i="23"/>
  <c r="H11" i="23"/>
  <c r="H91" i="23"/>
  <c r="H88" i="23"/>
  <c r="H86" i="23"/>
  <c r="H85" i="23"/>
  <c r="H71" i="23"/>
  <c r="H64" i="23"/>
  <c r="H65" i="23"/>
  <c r="H66" i="23"/>
  <c r="H49" i="23"/>
  <c r="H48" i="23"/>
  <c r="H1113" i="23" l="1"/>
  <c r="H1130" i="23"/>
  <c r="H1136" i="23"/>
  <c r="H1109" i="23"/>
  <c r="H1089" i="23"/>
  <c r="H1093" i="23" s="1"/>
  <c r="H1094" i="23" s="1"/>
  <c r="H1095" i="23" s="1"/>
  <c r="J119" i="17" s="1"/>
  <c r="H1072" i="23"/>
  <c r="H987" i="23"/>
  <c r="H991" i="23" s="1"/>
  <c r="H992" i="23" s="1"/>
  <c r="H993" i="23" s="1"/>
  <c r="J112" i="17" s="1"/>
  <c r="H1053" i="23"/>
  <c r="H1068" i="23"/>
  <c r="H1049" i="23"/>
  <c r="H1032" i="23"/>
  <c r="H1028" i="23"/>
  <c r="H1011" i="23"/>
  <c r="H1007" i="23"/>
  <c r="H929" i="23"/>
  <c r="H933" i="23" s="1"/>
  <c r="H934" i="23" s="1"/>
  <c r="H935" i="23" s="1"/>
  <c r="J109" i="17" s="1"/>
  <c r="H949" i="23"/>
  <c r="H953" i="23" s="1"/>
  <c r="H954" i="23" s="1"/>
  <c r="H955" i="23" s="1"/>
  <c r="J110" i="17" s="1"/>
  <c r="H969" i="23"/>
  <c r="H973" i="23" s="1"/>
  <c r="H974" i="23" s="1"/>
  <c r="H975" i="23" s="1"/>
  <c r="J111" i="17" s="1"/>
  <c r="H909" i="23"/>
  <c r="H913" i="23" s="1"/>
  <c r="H914" i="23" s="1"/>
  <c r="H915" i="23" s="1"/>
  <c r="J108" i="17" s="1"/>
  <c r="H858" i="23"/>
  <c r="H891" i="23"/>
  <c r="H895" i="23" s="1"/>
  <c r="H896" i="23" s="1"/>
  <c r="H897" i="23" s="1"/>
  <c r="J107" i="17" s="1"/>
  <c r="H814" i="23"/>
  <c r="H818" i="23" s="1"/>
  <c r="H819" i="23" s="1"/>
  <c r="H820" i="23" s="1"/>
  <c r="J101" i="17" s="1"/>
  <c r="H757" i="23"/>
  <c r="H833" i="23"/>
  <c r="H837" i="23" s="1"/>
  <c r="H853" i="23"/>
  <c r="H795" i="23"/>
  <c r="H799" i="23" s="1"/>
  <c r="H800" i="23" s="1"/>
  <c r="H801" i="23" s="1"/>
  <c r="J100" i="17" s="1"/>
  <c r="H873" i="23"/>
  <c r="H877" i="23" s="1"/>
  <c r="H878" i="23" s="1"/>
  <c r="H879" i="23" s="1"/>
  <c r="J106" i="17" s="1"/>
  <c r="H779" i="23"/>
  <c r="H773" i="23"/>
  <c r="H750" i="23"/>
  <c r="H713" i="23"/>
  <c r="H717" i="23" s="1"/>
  <c r="H718" i="23" s="1"/>
  <c r="H719" i="23" s="1"/>
  <c r="J94" i="17" s="1"/>
  <c r="H731" i="23"/>
  <c r="H735" i="23" s="1"/>
  <c r="H736" i="23" s="1"/>
  <c r="H737" i="23" s="1"/>
  <c r="J95" i="17" s="1"/>
  <c r="H693" i="23"/>
  <c r="H697" i="23" s="1"/>
  <c r="H698" i="23" s="1"/>
  <c r="H699" i="23" s="1"/>
  <c r="J93" i="17" s="1"/>
  <c r="H673" i="23"/>
  <c r="H677" i="23" s="1"/>
  <c r="H678" i="23" s="1"/>
  <c r="H679" i="23" s="1"/>
  <c r="J92" i="17" s="1"/>
  <c r="H656" i="23"/>
  <c r="H652" i="23"/>
  <c r="H635" i="23"/>
  <c r="H589" i="23"/>
  <c r="H593" i="23" s="1"/>
  <c r="H594" i="23" s="1"/>
  <c r="H595" i="23" s="1"/>
  <c r="J85" i="17" s="1"/>
  <c r="H613" i="23"/>
  <c r="H630" i="23"/>
  <c r="H609" i="23"/>
  <c r="H569" i="23"/>
  <c r="H573" i="23" s="1"/>
  <c r="H574" i="23" s="1"/>
  <c r="H575" i="23" s="1"/>
  <c r="J84" i="17" s="1"/>
  <c r="H549" i="23"/>
  <c r="H553" i="23" s="1"/>
  <c r="H554" i="23" s="1"/>
  <c r="H555" i="23" s="1"/>
  <c r="H512" i="23"/>
  <c r="H507" i="23"/>
  <c r="H490" i="23"/>
  <c r="H462" i="23"/>
  <c r="H445" i="23"/>
  <c r="H485" i="23"/>
  <c r="H468" i="23"/>
  <c r="H439" i="23"/>
  <c r="H416" i="23"/>
  <c r="H422" i="23"/>
  <c r="H388" i="23"/>
  <c r="H399" i="23"/>
  <c r="H282" i="23"/>
  <c r="H358" i="23"/>
  <c r="H369" i="23"/>
  <c r="H339" i="23"/>
  <c r="H330" i="23"/>
  <c r="H249" i="23"/>
  <c r="H272" i="23"/>
  <c r="H232" i="23"/>
  <c r="H253" i="23"/>
  <c r="H228" i="23"/>
  <c r="H206" i="23"/>
  <c r="H211" i="23"/>
  <c r="H189" i="23"/>
  <c r="H184" i="23"/>
  <c r="H164" i="23"/>
  <c r="H167" i="23"/>
  <c r="H128" i="23"/>
  <c r="H129" i="23" s="1"/>
  <c r="H130" i="23" s="1"/>
  <c r="H131" i="23" s="1"/>
  <c r="H144" i="23"/>
  <c r="H149" i="23"/>
  <c r="H35" i="23"/>
  <c r="H72" i="23"/>
  <c r="H89" i="23"/>
  <c r="H30" i="23"/>
  <c r="H94" i="23"/>
  <c r="H13" i="23"/>
  <c r="H14" i="23" s="1"/>
  <c r="H15" i="23" s="1"/>
  <c r="H50" i="23"/>
  <c r="H51" i="23" s="1"/>
  <c r="H52" i="23" s="1"/>
  <c r="H53" i="23" s="1"/>
  <c r="J22" i="17" s="1"/>
  <c r="N217" i="18"/>
  <c r="G127" i="17" s="1"/>
  <c r="N210" i="18"/>
  <c r="G124" i="17" s="1"/>
  <c r="N208" i="18"/>
  <c r="G121" i="17" s="1"/>
  <c r="N201" i="18"/>
  <c r="G116" i="17" s="1"/>
  <c r="N199" i="18"/>
  <c r="G115" i="17" s="1"/>
  <c r="N197" i="18"/>
  <c r="G114" i="17" s="1"/>
  <c r="N195" i="18"/>
  <c r="G113" i="17" s="1"/>
  <c r="N193" i="18"/>
  <c r="G112" i="17" s="1"/>
  <c r="N191" i="18"/>
  <c r="G111" i="17" s="1"/>
  <c r="N189" i="18"/>
  <c r="G110" i="17" s="1"/>
  <c r="N187" i="18"/>
  <c r="G109" i="17" s="1"/>
  <c r="N185" i="18"/>
  <c r="G108" i="17" s="1"/>
  <c r="N183" i="18"/>
  <c r="G107" i="17" s="1"/>
  <c r="N181" i="18"/>
  <c r="G106" i="17" s="1"/>
  <c r="N179" i="18"/>
  <c r="G105" i="17" s="1"/>
  <c r="N176" i="18"/>
  <c r="G102" i="17" s="1"/>
  <c r="N174" i="18"/>
  <c r="G101" i="17" s="1"/>
  <c r="N172" i="18"/>
  <c r="G100" i="17" s="1"/>
  <c r="N170" i="18"/>
  <c r="G99" i="17" s="1"/>
  <c r="N168" i="18"/>
  <c r="G98" i="17" s="1"/>
  <c r="N165" i="18"/>
  <c r="G95" i="17" s="1"/>
  <c r="N163" i="18"/>
  <c r="G94" i="17" s="1"/>
  <c r="N161" i="18"/>
  <c r="G93" i="17" s="1"/>
  <c r="N159" i="18"/>
  <c r="G92" i="17" s="1"/>
  <c r="N156" i="18"/>
  <c r="G89" i="17" s="1"/>
  <c r="N154" i="18"/>
  <c r="G88" i="17" s="1"/>
  <c r="G87" i="17"/>
  <c r="G85" i="17"/>
  <c r="G84" i="17"/>
  <c r="N111" i="18"/>
  <c r="G65" i="17" s="1"/>
  <c r="K65" i="17" s="1"/>
  <c r="N109" i="18"/>
  <c r="G64" i="17" s="1"/>
  <c r="K64" i="17" s="1"/>
  <c r="N89" i="18"/>
  <c r="G54" i="17" s="1"/>
  <c r="K54" i="17" s="1"/>
  <c r="N87" i="18"/>
  <c r="G53" i="17" s="1"/>
  <c r="K53" i="17" s="1"/>
  <c r="G50" i="17"/>
  <c r="G49" i="17"/>
  <c r="N80" i="18"/>
  <c r="G48" i="17" s="1"/>
  <c r="N75" i="18"/>
  <c r="G45" i="17" s="1"/>
  <c r="N72" i="18"/>
  <c r="N73" i="18" s="1"/>
  <c r="G43" i="17" s="1"/>
  <c r="N68" i="18"/>
  <c r="G42" i="17" s="1"/>
  <c r="K82" i="17" l="1"/>
  <c r="H1114" i="23"/>
  <c r="H1115" i="23" s="1"/>
  <c r="H1116" i="23" s="1"/>
  <c r="J121" i="17" s="1"/>
  <c r="K121" i="17" s="1"/>
  <c r="K106" i="17"/>
  <c r="K108" i="17"/>
  <c r="K107" i="17"/>
  <c r="K110" i="17"/>
  <c r="K109" i="17"/>
  <c r="K112" i="17"/>
  <c r="K100" i="17"/>
  <c r="K101" i="17"/>
  <c r="K111" i="17"/>
  <c r="H1137" i="23"/>
  <c r="H1138" i="23" s="1"/>
  <c r="H1139" i="23" s="1"/>
  <c r="J124" i="17" s="1"/>
  <c r="K124" i="17" s="1"/>
  <c r="H1073" i="23"/>
  <c r="H1074" i="23" s="1"/>
  <c r="H1075" i="23" s="1"/>
  <c r="J116" i="17" s="1"/>
  <c r="K116" i="17" s="1"/>
  <c r="H1054" i="23"/>
  <c r="H1055" i="23" s="1"/>
  <c r="H1056" i="23" s="1"/>
  <c r="J115" i="17" s="1"/>
  <c r="K115" i="17" s="1"/>
  <c r="H1033" i="23"/>
  <c r="H1034" i="23" s="1"/>
  <c r="H1035" i="23" s="1"/>
  <c r="J114" i="17" s="1"/>
  <c r="H1012" i="23"/>
  <c r="H1013" i="23" s="1"/>
  <c r="H1014" i="23" s="1"/>
  <c r="J113" i="17" s="1"/>
  <c r="K113" i="17" s="1"/>
  <c r="H859" i="23"/>
  <c r="H860" i="23" s="1"/>
  <c r="H861" i="23" s="1"/>
  <c r="J105" i="17" s="1"/>
  <c r="K105" i="17" s="1"/>
  <c r="H758" i="23"/>
  <c r="H759" i="23" s="1"/>
  <c r="H760" i="23" s="1"/>
  <c r="J98" i="17" s="1"/>
  <c r="K98" i="17" s="1"/>
  <c r="H838" i="23"/>
  <c r="H839" i="23" s="1"/>
  <c r="J102" i="17" s="1"/>
  <c r="K102" i="17" s="1"/>
  <c r="H780" i="23"/>
  <c r="H781" i="23" s="1"/>
  <c r="H782" i="23" s="1"/>
  <c r="J99" i="17" s="1"/>
  <c r="K99" i="17" s="1"/>
  <c r="K94" i="17"/>
  <c r="K84" i="17"/>
  <c r="K95" i="17"/>
  <c r="K85" i="17"/>
  <c r="K92" i="17"/>
  <c r="K93" i="17"/>
  <c r="H446" i="23"/>
  <c r="H447" i="23" s="1"/>
  <c r="H448" i="23" s="1"/>
  <c r="J49" i="17" s="1"/>
  <c r="K49" i="17" s="1"/>
  <c r="H614" i="23"/>
  <c r="H615" i="23" s="1"/>
  <c r="H616" i="23" s="1"/>
  <c r="J87" i="17" s="1"/>
  <c r="K87" i="17" s="1"/>
  <c r="H657" i="23"/>
  <c r="H658" i="23" s="1"/>
  <c r="H659" i="23" s="1"/>
  <c r="J89" i="17" s="1"/>
  <c r="K89" i="17" s="1"/>
  <c r="H636" i="23"/>
  <c r="H637" i="23" s="1"/>
  <c r="H638" i="23" s="1"/>
  <c r="J88" i="17" s="1"/>
  <c r="K88" i="17" s="1"/>
  <c r="H513" i="23"/>
  <c r="H514" i="23" s="1"/>
  <c r="H515" i="23" s="1"/>
  <c r="H469" i="23"/>
  <c r="H470" i="23" s="1"/>
  <c r="H471" i="23" s="1"/>
  <c r="J50" i="17" s="1"/>
  <c r="K50" i="17" s="1"/>
  <c r="H491" i="23"/>
  <c r="H492" i="23" s="1"/>
  <c r="H493" i="23" s="1"/>
  <c r="H370" i="23"/>
  <c r="H371" i="23" s="1"/>
  <c r="H372" i="23" s="1"/>
  <c r="H423" i="23"/>
  <c r="H424" i="23" s="1"/>
  <c r="H400" i="23"/>
  <c r="H401" i="23" s="1"/>
  <c r="H402" i="23" s="1"/>
  <c r="H283" i="23"/>
  <c r="H284" i="23" s="1"/>
  <c r="H285" i="23" s="1"/>
  <c r="H254" i="23"/>
  <c r="H255" i="23" s="1"/>
  <c r="H256" i="23" s="1"/>
  <c r="J37" i="17" s="1"/>
  <c r="H190" i="23"/>
  <c r="H191" i="23" s="1"/>
  <c r="H192" i="23" s="1"/>
  <c r="J34" i="17" s="1"/>
  <c r="H340" i="23"/>
  <c r="H341" i="23" s="1"/>
  <c r="H342" i="23" s="1"/>
  <c r="H168" i="23"/>
  <c r="H169" i="23" s="1"/>
  <c r="H170" i="23" s="1"/>
  <c r="H233" i="23"/>
  <c r="H234" i="23" s="1"/>
  <c r="H235" i="23" s="1"/>
  <c r="J36" i="17" s="1"/>
  <c r="H212" i="23"/>
  <c r="H213" i="23" s="1"/>
  <c r="H214" i="23" s="1"/>
  <c r="J35" i="17" s="1"/>
  <c r="J25" i="17"/>
  <c r="J31" i="17"/>
  <c r="H150" i="23"/>
  <c r="H151" i="23" s="1"/>
  <c r="H152" i="23" s="1"/>
  <c r="H36" i="23"/>
  <c r="H37" i="23" s="1"/>
  <c r="H38" i="23" s="1"/>
  <c r="J19" i="17" s="1"/>
  <c r="H95" i="23"/>
  <c r="H96" i="23" s="1"/>
  <c r="H97" i="23" s="1"/>
  <c r="J24" i="17" s="1"/>
  <c r="H16" i="23"/>
  <c r="N59" i="18"/>
  <c r="G37" i="17" s="1"/>
  <c r="N52" i="18"/>
  <c r="N55" i="18" s="1"/>
  <c r="N47" i="18"/>
  <c r="N49" i="18" s="1"/>
  <c r="N44" i="18"/>
  <c r="G31" i="17" s="1"/>
  <c r="N42" i="18"/>
  <c r="G30" i="17" s="1"/>
  <c r="N40" i="18"/>
  <c r="G29" i="17" s="1"/>
  <c r="G28" i="17"/>
  <c r="G27" i="17"/>
  <c r="G24" i="17"/>
  <c r="N28" i="18"/>
  <c r="G23" i="17" s="1"/>
  <c r="N24" i="18"/>
  <c r="N20" i="18"/>
  <c r="G19" i="17" s="1"/>
  <c r="K57" i="18" l="1"/>
  <c r="G34" i="17"/>
  <c r="K34" i="17" s="1"/>
  <c r="J120" i="17"/>
  <c r="J45" i="17"/>
  <c r="K45" i="17" s="1"/>
  <c r="J43" i="17"/>
  <c r="K43" i="17" s="1"/>
  <c r="N26" i="18"/>
  <c r="N32" i="18" s="1"/>
  <c r="K42" i="17"/>
  <c r="J41" i="17"/>
  <c r="K41" i="17" s="1"/>
  <c r="K31" i="17"/>
  <c r="J18" i="17"/>
  <c r="J127" i="17"/>
  <c r="K127" i="17" s="1"/>
  <c r="K128" i="17" s="1"/>
  <c r="J28" i="16" s="1"/>
  <c r="K114" i="17"/>
  <c r="K117" i="17" s="1"/>
  <c r="J26" i="16" s="1"/>
  <c r="K103" i="17"/>
  <c r="J25" i="16" s="1"/>
  <c r="K96" i="17"/>
  <c r="J24" i="16" s="1"/>
  <c r="K37" i="17"/>
  <c r="K24" i="17"/>
  <c r="K19" i="17"/>
  <c r="K90" i="17"/>
  <c r="J23" i="16" s="1"/>
  <c r="H425" i="23"/>
  <c r="J48" i="17" s="1"/>
  <c r="K48" i="17" s="1"/>
  <c r="K51" i="17" s="1"/>
  <c r="J21" i="16" s="1"/>
  <c r="J27" i="17"/>
  <c r="K27" i="17" s="1"/>
  <c r="J29" i="17"/>
  <c r="K29" i="17" s="1"/>
  <c r="J28" i="17"/>
  <c r="K28" i="17" s="1"/>
  <c r="J30" i="17"/>
  <c r="K30" i="17" s="1"/>
  <c r="G35" i="17"/>
  <c r="K35" i="17" s="1"/>
  <c r="N57" i="18" l="1"/>
  <c r="G36" i="17" s="1"/>
  <c r="K36" i="17" s="1"/>
  <c r="K38" i="17" s="1"/>
  <c r="J19" i="16" s="1"/>
  <c r="K204" i="18"/>
  <c r="J20" i="16"/>
  <c r="G25" i="17"/>
  <c r="K25" i="17" s="1"/>
  <c r="G22" i="17"/>
  <c r="K22" i="17" s="1"/>
  <c r="J22" i="16"/>
  <c r="H63" i="23"/>
  <c r="K206" i="18" l="1"/>
  <c r="N206" i="18" s="1"/>
  <c r="G120" i="17" s="1"/>
  <c r="K120" i="17" s="1"/>
  <c r="N204" i="18"/>
  <c r="G119" i="17" s="1"/>
  <c r="K119" i="17" s="1"/>
  <c r="H67" i="23"/>
  <c r="K125" i="17" l="1"/>
  <c r="J27" i="16" s="1"/>
  <c r="H73" i="23"/>
  <c r="H74" i="23" s="1"/>
  <c r="H75" i="23" s="1"/>
  <c r="J23" i="17" s="1"/>
  <c r="K23" i="17" s="1"/>
  <c r="K32" i="17" s="1"/>
  <c r="J18" i="16" s="1"/>
  <c r="J32" i="17"/>
  <c r="A18" i="20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N18" i="18"/>
  <c r="G18" i="17" s="1"/>
  <c r="K18" i="17" s="1"/>
  <c r="K20" i="17" s="1"/>
  <c r="J17" i="16" s="1"/>
  <c r="B27" i="16"/>
  <c r="B26" i="16"/>
  <c r="B21" i="16"/>
  <c r="B20" i="16"/>
  <c r="A6" i="16"/>
  <c r="A5" i="16"/>
  <c r="A4" i="16"/>
  <c r="A3" i="16"/>
  <c r="A2" i="16"/>
  <c r="D12" i="16"/>
  <c r="D11" i="16"/>
  <c r="D10" i="16"/>
  <c r="D9" i="16"/>
  <c r="A33" i="20" l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J29" i="16"/>
  <c r="A85" i="17"/>
  <c r="A60" i="20" l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J96" i="17"/>
  <c r="J103" i="17"/>
  <c r="J117" i="17"/>
  <c r="J46" i="17" l="1"/>
  <c r="A10" i="16" l="1"/>
  <c r="A11" i="16"/>
  <c r="A12" i="16"/>
  <c r="A9" i="16"/>
  <c r="B19" i="16" l="1"/>
  <c r="B18" i="16"/>
  <c r="B17" i="16"/>
  <c r="B20" i="18"/>
  <c r="B18" i="18"/>
  <c r="B17" i="18"/>
  <c r="E12" i="18"/>
  <c r="A12" i="18"/>
  <c r="E11" i="18"/>
  <c r="A11" i="18"/>
  <c r="E10" i="18"/>
  <c r="A10" i="18"/>
  <c r="E9" i="18"/>
  <c r="A9" i="18"/>
  <c r="J90" i="17"/>
  <c r="J82" i="17"/>
  <c r="J51" i="17"/>
  <c r="A49" i="17"/>
  <c r="A50" i="17" s="1"/>
  <c r="J38" i="17"/>
  <c r="A23" i="17"/>
  <c r="A24" i="17" s="1"/>
  <c r="A25" i="17" s="1"/>
  <c r="J20" i="17"/>
  <c r="A19" i="17"/>
  <c r="A31" i="17" l="1"/>
  <c r="J30" i="16" l="1"/>
</calcChain>
</file>

<file path=xl/sharedStrings.xml><?xml version="1.0" encoding="utf-8"?>
<sst xmlns="http://schemas.openxmlformats.org/spreadsheetml/2006/main" count="2972" uniqueCount="437">
  <si>
    <t>:</t>
  </si>
  <si>
    <t>OH</t>
  </si>
  <si>
    <t>Mandor</t>
  </si>
  <si>
    <t>Pasir Urug</t>
  </si>
  <si>
    <t>Pasir Pasang</t>
  </si>
  <si>
    <t>Kg</t>
  </si>
  <si>
    <t>Buah</t>
  </si>
  <si>
    <t>Kepala Tukang</t>
  </si>
  <si>
    <t>M3</t>
  </si>
  <si>
    <t>Minyak Bekisting</t>
  </si>
  <si>
    <t>Lembar</t>
  </si>
  <si>
    <t>RENCANA ANGGARAN BIAYA</t>
  </si>
  <si>
    <t>LOKASI</t>
  </si>
  <si>
    <t>NO.</t>
  </si>
  <si>
    <t>ANALISA</t>
  </si>
  <si>
    <t>URAIAN PEKERJAAN</t>
  </si>
  <si>
    <t>No.</t>
  </si>
  <si>
    <t>SATUAN</t>
  </si>
  <si>
    <t>Kawat Beton</t>
  </si>
  <si>
    <t>Saklar Tunggal</t>
  </si>
  <si>
    <t>Zak</t>
  </si>
  <si>
    <t>DIBULATKAN</t>
  </si>
  <si>
    <t>REKAPITULASI</t>
  </si>
  <si>
    <t>PEKERJAAN</t>
  </si>
  <si>
    <t>Floor Drain</t>
  </si>
  <si>
    <t>Saklar Ganda</t>
  </si>
  <si>
    <t>Unit</t>
  </si>
  <si>
    <t>NO</t>
  </si>
  <si>
    <t>Total</t>
  </si>
  <si>
    <t>URAIAN</t>
  </si>
  <si>
    <t>b</t>
  </si>
  <si>
    <t>Pasir Beton</t>
  </si>
  <si>
    <t>A.</t>
  </si>
  <si>
    <t>B.</t>
  </si>
  <si>
    <t>kg</t>
  </si>
  <si>
    <t>Terbilang</t>
  </si>
  <si>
    <t>(RAB)</t>
  </si>
  <si>
    <t>KEGIATAN</t>
  </si>
  <si>
    <t>JUMLAH HARGA</t>
  </si>
  <si>
    <t>(Rp.)</t>
  </si>
  <si>
    <t>A</t>
  </si>
  <si>
    <t>Rp.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</si>
  <si>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</si>
  <si>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</si>
  <si>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</si>
  <si>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</si>
  <si>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</si>
  <si>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</si>
  <si>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</si>
  <si>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</si>
  <si>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</si>
  <si>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</t>
  </si>
  <si>
    <t>HARGA SATUAN</t>
  </si>
  <si>
    <t>Sub Jumlah</t>
  </si>
  <si>
    <t>M³</t>
  </si>
  <si>
    <r>
      <t>M</t>
    </r>
    <r>
      <rPr>
        <sz val="10"/>
        <rFont val="Calibri"/>
        <family val="2"/>
      </rPr>
      <t>²</t>
    </r>
  </si>
  <si>
    <t>Uraian Pekerjaan</t>
  </si>
  <si>
    <t>(m)</t>
  </si>
  <si>
    <t>Volume</t>
  </si>
  <si>
    <t>Formula</t>
  </si>
  <si>
    <t>KET.</t>
  </si>
  <si>
    <t xml:space="preserve"> </t>
  </si>
  <si>
    <t>Panjang/p</t>
  </si>
  <si>
    <t>Jumlah/n</t>
  </si>
  <si>
    <t>Koefisien/k</t>
  </si>
  <si>
    <t>(unit)</t>
  </si>
  <si>
    <t>p x l</t>
  </si>
  <si>
    <t>ANALISA HARGA SATUAN PEKERJAAN</t>
  </si>
  <si>
    <t>HARGA</t>
  </si>
  <si>
    <t>A.   UPAH TENAGA KERJA</t>
  </si>
  <si>
    <t>Orang / Hari</t>
  </si>
  <si>
    <t>B.   HARGA BAHAN</t>
  </si>
  <si>
    <t>Grendel Jendela</t>
  </si>
  <si>
    <t>DAFTAR HARGA TENAGA KERJA DAN BAHAN</t>
  </si>
  <si>
    <t>PEKERJAAN SANITASI</t>
  </si>
  <si>
    <t>PEKERJAAN FINISHING</t>
  </si>
  <si>
    <t>PEKERJAAN PENDAHULUAN</t>
  </si>
  <si>
    <t>Pek. Pembersihan Lokasi</t>
  </si>
  <si>
    <t>Pek. Pasang Bouwplank</t>
  </si>
  <si>
    <t>Pek. Pas. Kran Air</t>
  </si>
  <si>
    <t>a</t>
  </si>
  <si>
    <t>c</t>
  </si>
  <si>
    <t>d</t>
  </si>
  <si>
    <t>e</t>
  </si>
  <si>
    <t>TOTAL JUMLAH HARGA</t>
  </si>
  <si>
    <t>Jenis Pekerjaan</t>
  </si>
  <si>
    <t>Satuan / Unit</t>
  </si>
  <si>
    <t>Analisa</t>
  </si>
  <si>
    <t>No</t>
  </si>
  <si>
    <t xml:space="preserve">Uraian </t>
  </si>
  <si>
    <t>Satuan</t>
  </si>
  <si>
    <t>Koefisien</t>
  </si>
  <si>
    <t>Harga Satuan</t>
  </si>
  <si>
    <t>Jumlah Harga</t>
  </si>
  <si>
    <t>TENAGA</t>
  </si>
  <si>
    <t>Jumlah Tenaga Kerja</t>
  </si>
  <si>
    <t>BAHAN</t>
  </si>
  <si>
    <t>Jumlah Bahan</t>
  </si>
  <si>
    <t>Overhead &amp; Profit</t>
  </si>
  <si>
    <t>Stop Kontak</t>
  </si>
  <si>
    <t>TAHUN</t>
  </si>
  <si>
    <t>f</t>
  </si>
  <si>
    <t>g = c x f</t>
  </si>
  <si>
    <t>Pek. Rangka Atap Galvalum</t>
  </si>
  <si>
    <t>PEKERJAAN TANAH &amp; PONDASI</t>
  </si>
  <si>
    <t>Pembantu Tukang</t>
  </si>
  <si>
    <t>M²</t>
  </si>
  <si>
    <t>K</t>
  </si>
  <si>
    <t>L</t>
  </si>
  <si>
    <t>M</t>
  </si>
  <si>
    <t>a. Galian Tanah Untuk Pondasi Rollag</t>
  </si>
  <si>
    <t>Lebar/l</t>
  </si>
  <si>
    <t>p x l x t</t>
  </si>
  <si>
    <t>p + l + p + l</t>
  </si>
  <si>
    <t>p x l x t x n</t>
  </si>
  <si>
    <t>Pas. Pondasi Rollag Bata</t>
  </si>
  <si>
    <t>p x t</t>
  </si>
  <si>
    <t>Timbunan Kembali Galian</t>
  </si>
  <si>
    <t>Urugan Pasir Bawah Pondasi Dipadatkan  T = 10 cm</t>
  </si>
  <si>
    <t>Lantai Kerja Bawah Pondasi T = 5 cm</t>
  </si>
  <si>
    <t>Rabatan Lantai  T = 5 cm</t>
  </si>
  <si>
    <t>Luas Bidang/b</t>
  </si>
  <si>
    <t>(m2)</t>
  </si>
  <si>
    <t>t x b</t>
  </si>
  <si>
    <t>PEKERJAAN PASANGAN</t>
  </si>
  <si>
    <t>Pek. Pas. Dinding Trasram 1 : 2</t>
  </si>
  <si>
    <t>Pek. Pas. Dinding Batu Bata 1 : 4</t>
  </si>
  <si>
    <t>Pek. Pas. Plesteran Dinding</t>
  </si>
  <si>
    <t>Pek. Benangan</t>
  </si>
  <si>
    <t>p</t>
  </si>
  <si>
    <t>PEKERJAAN BETON</t>
  </si>
  <si>
    <t>Pek. Pas. Sloof 15 x 25 cm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</si>
  <si>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</si>
  <si>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</si>
  <si>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</si>
  <si>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</si>
  <si>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</si>
  <si>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</si>
  <si>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Tinggi/t</t>
  </si>
  <si>
    <t>PEKERJAAN KUSEN PINTU DAN JENDELA</t>
  </si>
  <si>
    <t>p x n</t>
  </si>
  <si>
    <t>l x t x n</t>
  </si>
  <si>
    <t>n</t>
  </si>
  <si>
    <t>Pek. Kusen Aluminium (J1)</t>
  </si>
  <si>
    <t>Pek. Panil Aluminium (J1)</t>
  </si>
  <si>
    <t>Pek. Kaca (J1)</t>
  </si>
  <si>
    <t>Pek. Kaca (J2)</t>
  </si>
  <si>
    <t>PEKERJAAN ATAP DAN PLAFOND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</si>
  <si>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</si>
  <si>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</si>
  <si>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</si>
  <si>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</si>
  <si>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PEKERJAAN AKSESORIS PINTU DAN JENDELA</t>
  </si>
  <si>
    <t>Pek. Pas. Kunci Pintu Tanam 2 Slaag</t>
  </si>
  <si>
    <t>Pek. Pas. Engsel Pintu</t>
  </si>
  <si>
    <t>Pek. Pas. Engsel Jendela</t>
  </si>
  <si>
    <t>Pek. Pas. Grendel Jendela</t>
  </si>
  <si>
    <t>PEKERJAAN INSTALASI LISTRIK</t>
  </si>
  <si>
    <t xml:space="preserve">Pek. titik Lampu </t>
  </si>
  <si>
    <t>Pek. Pas. Stop Kontak</t>
  </si>
  <si>
    <t>Pek. Pas. Saklar Ganda</t>
  </si>
  <si>
    <t>Pek. Pas. Saklar Tunggal</t>
  </si>
  <si>
    <t>Pek. Pas. Sekering</t>
  </si>
  <si>
    <t>PEKERJAAN INSTALASI AIR, PLUMBING &amp; SEPTICKTANK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</si>
  <si>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</si>
  <si>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</si>
  <si>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</si>
  <si>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</si>
  <si>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</si>
  <si>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</si>
  <si>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</si>
  <si>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</si>
  <si>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</t>
  </si>
  <si>
    <t>Pek. Pas. Instalasi Air Kotor</t>
  </si>
  <si>
    <t>Pek. Pas. Instalasi Air Limbah</t>
  </si>
  <si>
    <t>Pek. Acian</t>
  </si>
  <si>
    <t>Pek. Pengecatan Dinding</t>
  </si>
  <si>
    <t>Pek. Pengecatan Plafond</t>
  </si>
  <si>
    <t>Pek. Pengecatan Daun Pintu</t>
  </si>
  <si>
    <t>PEKERJAAN AKHIR</t>
  </si>
  <si>
    <t>Pek. Pembersihan Akhir</t>
  </si>
  <si>
    <t xml:space="preserve">Galian Tanah Pondasi </t>
  </si>
  <si>
    <t>Titik</t>
  </si>
  <si>
    <t>Galian Tanah</t>
  </si>
  <si>
    <t>Harga Satuan Pekerjaan (A)</t>
  </si>
  <si>
    <t>Jumlah Harga Tenga Kerja(A)</t>
  </si>
  <si>
    <t>X     B</t>
  </si>
  <si>
    <t>Jumlah Harga Tenga Kerja &amp; Bahan ( A + B )</t>
  </si>
  <si>
    <t>Kepala Tukang Batu</t>
  </si>
  <si>
    <t>Tukang Batu</t>
  </si>
  <si>
    <t>Pasangan Pondasi Rollag Bata 1 Pc : 3 Pp tebal 1/2 bata</t>
  </si>
  <si>
    <t>X     C</t>
  </si>
  <si>
    <t>Harga Satuan Pekerjaan ( C + D )</t>
  </si>
  <si>
    <t>Semen PC (Portland Cement) 50 kg</t>
  </si>
  <si>
    <t>Batu Bata Merah uk 22 x 11 x 4.5 cm</t>
  </si>
  <si>
    <t>m3</t>
  </si>
  <si>
    <t>Pembersihan Lapangan</t>
  </si>
  <si>
    <t>M2</t>
  </si>
  <si>
    <t>Pengukuran &amp; Pemasangan Bouwplank</t>
  </si>
  <si>
    <t>Kepala Tukang Kayu</t>
  </si>
  <si>
    <t>Tukang Kayu</t>
  </si>
  <si>
    <t>Kayu Meranti (Papan 2/20)</t>
  </si>
  <si>
    <t>Kayu Meranti (Usuk 5/7)</t>
  </si>
  <si>
    <t>Paku biasa 2" - 5"</t>
  </si>
  <si>
    <t>HSPK 24.01.01.03</t>
  </si>
  <si>
    <t>HSPK 24.01.01.02</t>
  </si>
  <si>
    <t>HSPK 24.01.02.07</t>
  </si>
  <si>
    <t>HSPK 24.04.01.07</t>
  </si>
  <si>
    <t>Cikarang</t>
  </si>
  <si>
    <t>Kepala Tukang Besi</t>
  </si>
  <si>
    <t>Tukang Besi</t>
  </si>
  <si>
    <t>Semen portland (40kg)</t>
  </si>
  <si>
    <t>Batu Pecah Mesin 1/2 cm</t>
  </si>
  <si>
    <t>Besi Beton (polos/ulir)</t>
  </si>
  <si>
    <t>Kayu meranti bekisting</t>
  </si>
  <si>
    <t>Paku Usuk</t>
  </si>
  <si>
    <t>ltr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</si>
  <si>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</si>
  <si>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</si>
  <si>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</si>
  <si>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</si>
  <si>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</si>
  <si>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</si>
  <si>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</si>
  <si>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HSPK 24.04.01.01</t>
  </si>
  <si>
    <t>Pek. Trasram tebal 1/2 Bata 1 Pc : 2 Pp</t>
  </si>
  <si>
    <t>Pek. Dinding tebal 1/2 Bata 1 Pc : 4 Pp</t>
  </si>
  <si>
    <t>HSPK 24.04.01.03</t>
  </si>
  <si>
    <t>Pek. Plesteran Dinding 1 Pc : 3 Pp</t>
  </si>
  <si>
    <t>Pek. Benangan 1 Pc : 2 Ps</t>
  </si>
  <si>
    <t>HSPK 24.04.01.18</t>
  </si>
  <si>
    <t>HSPK 24.04.01.15</t>
  </si>
  <si>
    <t>Pek. Sloof Beton Bertulang</t>
  </si>
  <si>
    <t>HSPK 24.03.01.24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</si>
  <si>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</si>
  <si>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</si>
  <si>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</si>
  <si>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</si>
  <si>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</si>
  <si>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</si>
  <si>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</si>
  <si>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m2</t>
  </si>
  <si>
    <t>Semen Berwarna Yiyitan</t>
  </si>
  <si>
    <t>Tegel Keramik 40x40 (motif/warna gelap)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</si>
  <si>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</si>
  <si>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</si>
  <si>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</si>
  <si>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</si>
  <si>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</si>
  <si>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</si>
  <si>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</si>
  <si>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</si>
  <si>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 xml:space="preserve">Skrup/Ripet </t>
  </si>
  <si>
    <t>Sealent</t>
  </si>
  <si>
    <t>m1</t>
  </si>
  <si>
    <t>tube</t>
  </si>
  <si>
    <t>Pek. Panil Aluminium</t>
  </si>
  <si>
    <t>HSPK 24.07.01.45</t>
  </si>
  <si>
    <t>-</t>
  </si>
  <si>
    <t>Pek. Kaca Rayban</t>
  </si>
  <si>
    <t>Kaca Rayban Tebal 5 mm</t>
  </si>
  <si>
    <t>HSPK 24.06.01.10</t>
  </si>
  <si>
    <t>Kepala Tukang besi</t>
  </si>
  <si>
    <t>Tukang besi</t>
  </si>
  <si>
    <t>Pembantu tukang</t>
  </si>
  <si>
    <t>Rangka Atap Galvalume</t>
  </si>
  <si>
    <t>Pek. Rangka Atap Galvalum Uk. 0.5 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</si>
  <si>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</si>
  <si>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</si>
  <si>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</si>
  <si>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</si>
  <si>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</si>
  <si>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</si>
  <si>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</si>
  <si>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</si>
  <si>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Besi Hollow 20/20</t>
  </si>
  <si>
    <t>Paku Asbes Skrup 4</t>
  </si>
  <si>
    <t>m'</t>
  </si>
  <si>
    <t>Plafond Gypsum</t>
  </si>
  <si>
    <t>HSPK 24.06.03.09</t>
  </si>
  <si>
    <t>Gypsum Tebal 9 mm uk. 1,2x2,4 m</t>
  </si>
  <si>
    <t>Paku Triplek/Eternit</t>
  </si>
  <si>
    <t>Engsel Pintu</t>
  </si>
  <si>
    <t>Kunci Pintu Tanam 2 Slaag</t>
  </si>
  <si>
    <t>HSPK 24.07.01.19</t>
  </si>
  <si>
    <t>Kunci Tanam Besar 2x Putar (kuningan)</t>
  </si>
  <si>
    <t>Stel</t>
  </si>
  <si>
    <t>HSPK 24.07.01.20</t>
  </si>
  <si>
    <t>Engsel H</t>
  </si>
  <si>
    <t>Engsel Jendela</t>
  </si>
  <si>
    <t>HSPK 24.07.01.21</t>
  </si>
  <si>
    <t>Engsel Kuningan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</si>
  <si>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</si>
  <si>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</si>
  <si>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</si>
  <si>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</si>
  <si>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</si>
  <si>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</si>
  <si>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</si>
  <si>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</si>
  <si>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</si>
  <si>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T Doos Pvc</t>
  </si>
  <si>
    <t>Fiting Plafon</t>
  </si>
  <si>
    <t>Lonjor</t>
  </si>
  <si>
    <t>HSPK 24.07.02.01</t>
  </si>
  <si>
    <t xml:space="preserve">Stop Kontak </t>
  </si>
  <si>
    <t>HSPK 24.07.02.03</t>
  </si>
  <si>
    <t>HSPK 24.07.02.04</t>
  </si>
  <si>
    <t>Saklar Tunngal</t>
  </si>
  <si>
    <t>Sekering</t>
  </si>
  <si>
    <t>Set</t>
  </si>
  <si>
    <t>Kloset Jongkok</t>
  </si>
  <si>
    <t xml:space="preserve">Kepala Tukang Batu </t>
  </si>
  <si>
    <t>Closet Jongkok Porselen Warna Putih</t>
  </si>
  <si>
    <t>Semen portland (50kg)</t>
  </si>
  <si>
    <t>HSPK 24.07.03.21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</si>
  <si>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</si>
  <si>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</si>
  <si>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</si>
  <si>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</si>
  <si>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</si>
  <si>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</si>
  <si>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</si>
  <si>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Tukang Pipa</t>
  </si>
  <si>
    <t>Pek. Pas. Instalasi Air Kotor (Pipa 3'')</t>
  </si>
  <si>
    <t>Pek. Pas. Instalasi Air Limbah (Pipa 4'')</t>
  </si>
  <si>
    <t>Pipa PVC 3/4'' type AW Panjang 4 m</t>
  </si>
  <si>
    <t>Perlengkapan 35% harga pipa</t>
  </si>
  <si>
    <t>Pipa Air Bersih PVC 3/4''</t>
  </si>
  <si>
    <t>HSPK 24.07.02.15</t>
  </si>
  <si>
    <t>HSPK 24.07.03.10</t>
  </si>
  <si>
    <t>Pipa PVC 3'' type C Panjang 4 m</t>
  </si>
  <si>
    <t>Pek. Pas. Instalasi Air Bersih (Pipa 3/4'')</t>
  </si>
  <si>
    <t>Pipa Air Kotor PVC 3''</t>
  </si>
  <si>
    <t>HSPK 24.07.02.16</t>
  </si>
  <si>
    <t>Pipa Air Kotor PVC 4''</t>
  </si>
  <si>
    <t>Pipa PVC 4'' type C Panjang 4 m</t>
  </si>
  <si>
    <t>Pemasangan Kran Air</t>
  </si>
  <si>
    <t>HSPK 24.07.03.19</t>
  </si>
  <si>
    <t>Kepala 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</si>
  <si>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</si>
  <si>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</si>
  <si>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</si>
  <si>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</si>
  <si>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</si>
  <si>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</si>
  <si>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</si>
  <si>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Luar (5kg)</t>
  </si>
  <si>
    <t>Kaleng</t>
  </si>
  <si>
    <t>Cat Meni Kayu</t>
  </si>
  <si>
    <t xml:space="preserve">Plamir </t>
  </si>
  <si>
    <t xml:space="preserve">Cat Kayu </t>
  </si>
  <si>
    <t>Cat Penutup (clear gloss)</t>
  </si>
  <si>
    <t>Pek.Pengecatan Kayu</t>
  </si>
  <si>
    <t>HSPK 24.04.02.18</t>
  </si>
  <si>
    <t>Slimar Aluminium 3/8</t>
  </si>
  <si>
    <t>Rangka Atap Galvalume uk 0.5mm</t>
  </si>
  <si>
    <t>Tube</t>
  </si>
  <si>
    <t>Cat Tembok (5kg)</t>
  </si>
  <si>
    <t>Tukang (Kayu/Aluminium/ Batu/Besi/Cat/Listrik/Pipa/Plitur/Taman )</t>
  </si>
  <si>
    <t>a. Dinding Lantai 1</t>
  </si>
  <si>
    <t>Pek. Pas. Ring balok</t>
  </si>
  <si>
    <t>Pek. Ring Balk Beton Bertulang</t>
  </si>
  <si>
    <t>Pek. Balok Beton Bertulang</t>
  </si>
  <si>
    <t>HSPK 24.03.01.25</t>
  </si>
  <si>
    <t>n x b</t>
  </si>
  <si>
    <t>p x t x n</t>
  </si>
  <si>
    <t>Pek. Kusen Aluminium Pintu (PJ1)</t>
  </si>
  <si>
    <t>Pek. Panil Aluminium (PJ1)</t>
  </si>
  <si>
    <t>Pek. Kaca (PJ1)</t>
  </si>
  <si>
    <t>HSPK 24.07.01.14</t>
  </si>
  <si>
    <t>Pekerjaan Genteng Beton Flat</t>
  </si>
  <si>
    <t>Genteng Beton Flat</t>
  </si>
  <si>
    <t>PT. .............................</t>
  </si>
  <si>
    <t>Komplek Ruko................................</t>
  </si>
  <si>
    <t>Jl. ..........................................</t>
  </si>
  <si>
    <t>Email : .........................</t>
  </si>
  <si>
    <t>Call Center (021) ...........................................</t>
  </si>
  <si>
    <t>Rabatan dibawah Lantai Keramik T = 5 cm</t>
  </si>
  <si>
    <t>Urugan Pasir Bawah Lantai Keramik T = 6 cm</t>
  </si>
  <si>
    <t>Urugan Tanah Bawah Lantai Keramik T = 5 cm</t>
  </si>
  <si>
    <t>Pek. Pas. Dinding Trasram Kamar Mandi</t>
  </si>
  <si>
    <t>PERHITUNGAN VOLUME</t>
  </si>
  <si>
    <t>Pek. Ukiran</t>
  </si>
  <si>
    <t>l x t</t>
  </si>
  <si>
    <t>Pek. Daun Pintu HDF Groove (PJ1)</t>
  </si>
  <si>
    <t>Pek. Pintu PVC (P2)</t>
  </si>
  <si>
    <t>b x n</t>
  </si>
  <si>
    <t>Pek. Kusen (BV)</t>
  </si>
  <si>
    <t>b. Galian Tanah Untuk Pondasi Batu Kali</t>
  </si>
  <si>
    <t>Pek. Pondasi Batu Kali</t>
  </si>
  <si>
    <t>Vol Galian - Vol Pondasi Batu Kali</t>
  </si>
  <si>
    <t>Lantai Kerja Bawah Pondasi Batu Kali T = 5 cm</t>
  </si>
  <si>
    <t>Urugan Pasir Bawah Pondasi Batu Kali Dipadatkan  T = 10 cm</t>
  </si>
  <si>
    <t>p x b</t>
  </si>
  <si>
    <t>Pek. Aanstampeng t =10 cm</t>
  </si>
  <si>
    <t>Pek. Aanstampeng</t>
  </si>
  <si>
    <t>HSPK 24.02.01.11</t>
  </si>
  <si>
    <t>Batu Kali Belah 15/20 cm</t>
  </si>
  <si>
    <t>HSPK 24.02.01.19</t>
  </si>
  <si>
    <t>c. Dinding atap</t>
  </si>
  <si>
    <t>b. Dinding Lantai 2</t>
  </si>
  <si>
    <t>Pek. Pas. Balok 15 x 30 cm</t>
  </si>
  <si>
    <t>Pek. Pas. Sloof 15 x 30 cm</t>
  </si>
  <si>
    <t>Pek Kolom 15 x 15 cm Atap</t>
  </si>
  <si>
    <t>Pek Kolom 15 x 15 cm Lantai 1</t>
  </si>
  <si>
    <t>Pek Kolom 15 x 15 cm Lantai 2</t>
  </si>
  <si>
    <t>Pek. Beton Tangga</t>
  </si>
  <si>
    <t>Pek. Pas. Closet Duduk</t>
  </si>
  <si>
    <t>Closet Duduk Porselen Warna Putih</t>
  </si>
  <si>
    <t>Pek. Railling Tangga</t>
  </si>
  <si>
    <t>Pek. Kusen Aluminium Pintu (P1, P3, P4, P5)</t>
  </si>
  <si>
    <t>Pek. Daun Pintu HDF Groove (P1, P3, P4, P5)</t>
  </si>
  <si>
    <t>Pek. Kusen Aluminium (J2)</t>
  </si>
  <si>
    <t>Pek. Panil Aluminium (J2)</t>
  </si>
  <si>
    <t>Pek. Kaca (BV)</t>
  </si>
  <si>
    <t>Pek. Panil Aluminium (BV)</t>
  </si>
  <si>
    <t>Pek. Kusen Aluminium (J3)</t>
  </si>
  <si>
    <t>Pek. Panil Aluminium (J3)</t>
  </si>
  <si>
    <t>Pek. Kaca (J3)</t>
  </si>
  <si>
    <t>Pek. Kusen Aluminium (J4)</t>
  </si>
  <si>
    <t>Pek. Panil Aluminium (J4)</t>
  </si>
  <si>
    <t>Pek. Kaca (J4)</t>
  </si>
  <si>
    <t>Pek. Kusen Aluminium (J5)</t>
  </si>
  <si>
    <t>Pek. Panil Aluminium (J5)</t>
  </si>
  <si>
    <t>Pek. Kaca (J5)</t>
  </si>
  <si>
    <t>Pek. Daun Pintu HDF Groove</t>
  </si>
  <si>
    <t>HDF Groove</t>
  </si>
  <si>
    <t>Pek. Penutup Atap Zincalume</t>
  </si>
  <si>
    <t>Pembangunan Rumah Type 72</t>
  </si>
  <si>
    <t>Pek Kolom 15 x 30 cm Lantai 1</t>
  </si>
  <si>
    <t>Pek. Kusen Aluminium Pintu (PJ2)</t>
  </si>
  <si>
    <t>Pek. Daun Pintu HDF Groove (PJ2)</t>
  </si>
  <si>
    <t>Pek. Panil Aluminium (PJ2)</t>
  </si>
  <si>
    <t>Pek. Kaca (PJ2)</t>
  </si>
  <si>
    <t xml:space="preserve">Pek Kolom 15 x 30 cm </t>
  </si>
  <si>
    <t>Tiga Ratus Dua Belas Juta Tujuh Ratus Enam Puluh Dua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</si>
</sst>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5" formatCode="&quot;Rp&quot;#,##0_);\(&quot;Rp&quot;#,##0\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0.000"/>
    <numFmt numFmtId="169" formatCode="0.0000"/>
    <numFmt numFmtId="170" formatCode="_([$Rp-421]* #,##0.00_);_([$Rp-421]* \(#,##0.00\);_([$Rp-421]* &quot;-&quot;??_);_(@_)"/>
    <numFmt numFmtId="171" formatCode="_(* #,##0.00_);_(* \(#,##0.00\);_(* &quot;-&quot;_);_(@_)"/>
    <numFmt numFmtId="172" formatCode="#."/>
    <numFmt numFmtId="173" formatCode="_*\ #,##0_ ;_*\ \-#,##0_ ;_*\ &quot;-&quot;_ ;_@_ "/>
    <numFmt numFmtId="174" formatCode="0.0"/>
    <numFmt numFmtId="175" formatCode="_(* #,##0.0_);_(* \(#,##0.0\);_(* &quot;-&quot;?_);_(@_)"/>
    <numFmt numFmtId="176" formatCode="_-* #,##0_-;\-* #,##0_-;_-* &quot;-&quot;_-;_-@_-"/>
    <numFmt numFmtId="177" formatCode="_-* #,##0.00_-;\-* #,##0.00_-;_-* &quot;-&quot;??_-;_-@_-"/>
    <numFmt numFmtId="178" formatCode="_(* #,##0.00_);_(* \(#,##0.00\);_(* \-??_);_(@_)"/>
    <numFmt numFmtId="179" formatCode="_-&quot;£&quot;* #,##0_-;\-&quot;£&quot;* #,##0_-;_-&quot;£&quot;* &quot;-&quot;_-;_-@_-"/>
    <numFmt numFmtId="180" formatCode="#,##0\ &quot;FB&quot;;\-#,##0\ &quot;FB&quot;"/>
    <numFmt numFmtId="181" formatCode="&quot;Z$&quot;#,##0.00_);[Red]\(&quot;Z$&quot;#,##0.00\)"/>
    <numFmt numFmtId="182" formatCode="#,##0.00\ &quot;Esc.&quot;;[Red]\-#,##0.00\ &quot;Esc.&quot;"/>
    <numFmt numFmtId="183" formatCode="m\o\n\th\ d\,\ yyyy"/>
    <numFmt numFmtId="184" formatCode="_([$€-2]* #,##0.00_);_([$€-2]* \(#,##0.00\);_([$€-2]* &quot;-&quot;??_)"/>
    <numFmt numFmtId="185" formatCode="_(* #,##0_);_(* \(#,##0\);_(* \-_);_(@_)"/>
    <numFmt numFmtId="186" formatCode="#,##0\ &quot;Esc.&quot;;[Red]\-#,##0\ &quot;Esc.&quot;"/>
    <numFmt numFmtId="187" formatCode="#.00"/>
    <numFmt numFmtId="188" formatCode="#,##0.00\ &quot;Esc.&quot;;\-#,##0.00\ &quot;Esc.&quot;"/>
    <numFmt numFmtId="189" formatCode="0.0%;[Red]\(0.0%\)"/>
    <numFmt numFmtId="190" formatCode="#,##0.0_);[Red]\(#,##0.0\)"/>
    <numFmt numFmtId="191" formatCode="_-* #,##0\ _F_-;\-* #,##0\ _F_-;_-* &quot;-&quot;\ _F_-;_-@_-"/>
    <numFmt numFmtId="192" formatCode="_-* #,##0.00\ _F_-;\-* #,##0.00\ _F_-;_-* &quot;-&quot;??\ _F_-;_-@_-"/>
    <numFmt numFmtId="193" formatCode="_-* #,##0\ &quot;F&quot;_-;\-* #,##0\ &quot;F&quot;_-;_-* &quot;-&quot;\ &quot;F&quot;_-;_-@_-"/>
    <numFmt numFmtId="194" formatCode="_-* #,##0.00\ &quot;F&quot;_-;\-* #,##0.00\ &quot;F&quot;_-;_-* &quot;-&quot;??\ &quot;F&quot;_-;_-@_-"/>
    <numFmt numFmtId="195" formatCode="_-* #,##0.00\ &quot;Esc.&quot;_-;\-* #,##0.00\ &quot;Esc.&quot;_-;_-* &quot;-&quot;??\ &quot;Esc.&quot;_-;_-@_-"/>
    <numFmt numFmtId="196" formatCode="&quot;£&quot;#,##0;\-&quot;£&quot;#,##0"/>
    <numFmt numFmtId="197" formatCode="#,##0.000_);[Red]\(#,##0.000\)"/>
    <numFmt numFmtId="198" formatCode="_(&quot;Rp.&quot;* #,##0_);_(&quot;Rp.&quot;* \(#,##0\);_(&quot;Rp.&quot;* &quot;-&quot;_);_(@_)"/>
    <numFmt numFmtId="199" formatCode="_-* #,##0.00\ _E_s_c_._-;\-* #,##0.00\ _E_s_c_._-;_-* &quot;-&quot;??\ _E_s_c_._-;_-@_-"/>
    <numFmt numFmtId="200" formatCode="_(&quot;$&quot;* #,##0.000_);_(&quot;$&quot;* \(#,##0.000\);_(&quot;$&quot;* &quot;-&quot;??_);_(@_)"/>
    <numFmt numFmtId="201" formatCode="_ * #,##0_ ;_ * \-#,##0_ ;_ * &quot;-&quot;_ ;_ @_ "/>
    <numFmt numFmtId="202" formatCode="0.0000000%"/>
    <numFmt numFmtId="203" formatCode="_-* #,##0\ _E_s_c_._-;\-* #,##0\ _E_s_c_._-;_-* &quot;-&quot;\ _E_s_c_._-;_-@_-"/>
    <numFmt numFmtId="204" formatCode="_-* #,##0\ &quot;Esc.&quot;_-;\-* #,##0\ &quot;Esc.&quot;_-;_-* &quot;-&quot;\ &quot;Esc.&quot;_-;_-@_-"/>
    <numFmt numFmtId="205" formatCode="0.0000000000"/>
    <numFmt numFmtId="206" formatCode="mm/dd/yy"/>
    <numFmt numFmtId="207" formatCode="#,##0.0000"/>
    <numFmt numFmtId="208" formatCode="_(* #,##0.000_);_(* \(#,##0.000\);_(* &quot;-&quot;??_);_(@_)"/>
  </numFmts>
  <fonts count="1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13"/>
      <name val="Cambria"/>
      <family val="1"/>
      <scheme val="major"/>
    </font>
    <font>
      <sz val="11"/>
      <color indexed="12"/>
      <name val="Cambria"/>
      <family val="1"/>
      <scheme val="major"/>
    </font>
    <font>
      <sz val="11"/>
      <color indexed="13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MS Sans Serif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  <family val="2"/>
    </font>
    <font>
      <sz val="12"/>
      <color indexed="10"/>
      <name val="Helv"/>
      <family val="2"/>
    </font>
    <font>
      <sz val="12"/>
      <color indexed="10"/>
      <name val="Helv"/>
    </font>
    <font>
      <sz val="1"/>
      <color indexed="16"/>
      <name val="Courier"/>
      <family val="3"/>
    </font>
    <font>
      <sz val="12"/>
      <name val="Tms Rmn"/>
      <charset val="128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Times New Roman"/>
      <family val="1"/>
      <charset val="178"/>
    </font>
    <font>
      <sz val="10"/>
      <name val="Tahoma"/>
      <family val="2"/>
    </font>
    <font>
      <b/>
      <u/>
      <sz val="18"/>
      <name val="Arabic Transparent"/>
      <charset val="178"/>
    </font>
    <font>
      <sz val="8"/>
      <name val="Times New Roman"/>
      <family val="1"/>
    </font>
    <font>
      <sz val="11"/>
      <color indexed="20"/>
      <name val="Calibri"/>
      <family val="2"/>
      <charset val="1"/>
    </font>
    <font>
      <sz val="12"/>
      <name val="SWISS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MS Serif"/>
      <family val="1"/>
    </font>
    <font>
      <sz val="12"/>
      <name val="Helv"/>
    </font>
    <font>
      <b/>
      <sz val="8"/>
      <name val="Arial"/>
      <family val="2"/>
    </font>
    <font>
      <sz val="11"/>
      <name val="Aldine401 BT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6"/>
      <name val="Arabic Transparent"/>
      <charset val="178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alibri"/>
      <family val="2"/>
      <charset val="1"/>
    </font>
    <font>
      <sz val="8"/>
      <color indexed="39"/>
      <name val="Arial"/>
      <family val="2"/>
    </font>
    <font>
      <b/>
      <sz val="17"/>
      <name val="Helv"/>
    </font>
    <font>
      <sz val="11"/>
      <color indexed="52"/>
      <name val="Calibri"/>
      <family val="2"/>
      <charset val="1"/>
    </font>
    <font>
      <sz val="12"/>
      <name val="Arabic Transparent"/>
      <charset val="178"/>
    </font>
    <font>
      <sz val="11"/>
      <color indexed="60"/>
      <name val="Calibri"/>
      <family val="2"/>
      <charset val="1"/>
    </font>
    <font>
      <sz val="10"/>
      <name val="Arial Narrow"/>
      <family val="2"/>
    </font>
    <font>
      <sz val="7"/>
      <name val="Small Fonts"/>
      <family val="2"/>
    </font>
    <font>
      <sz val="10"/>
      <name val="Helv"/>
    </font>
    <font>
      <sz val="12"/>
      <name val="Arial MT"/>
    </font>
    <font>
      <sz val="10"/>
      <color indexed="8"/>
      <name val="Arial"/>
      <family val="2"/>
      <charset val="1"/>
    </font>
    <font>
      <sz val="9"/>
      <name val="Arial"/>
      <family val="2"/>
    </font>
    <font>
      <sz val="10"/>
      <name val="Geneva"/>
      <charset val="128"/>
    </font>
    <font>
      <b/>
      <sz val="11"/>
      <color indexed="63"/>
      <name val="Calibri"/>
      <family val="2"/>
      <charset val="1"/>
    </font>
    <font>
      <sz val="12"/>
      <name val="Tms Rmn"/>
      <family val="1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8"/>
      <color indexed="8"/>
      <name val="Cambria"/>
      <family val="1"/>
    </font>
    <font>
      <sz val="8"/>
      <name val="MS Sans Serif"/>
      <family val="2"/>
    </font>
    <font>
      <b/>
      <sz val="8"/>
      <color indexed="8"/>
      <name val="Helv"/>
    </font>
    <font>
      <sz val="14"/>
      <color indexed="13"/>
      <name val="Helv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9"/>
      <name val="Arial"/>
      <family val="2"/>
    </font>
    <font>
      <b/>
      <sz val="24"/>
      <color theme="1"/>
      <name val="Cambria"/>
      <family val="1"/>
      <scheme val="major"/>
    </font>
    <font>
      <b/>
      <i/>
      <sz val="8"/>
      <name val="Cambria"/>
      <family val="1"/>
      <scheme val="major"/>
    </font>
    <font>
      <i/>
      <sz val="8"/>
      <color theme="1"/>
      <name val="Calibri"/>
      <family val="2"/>
      <charset val="1"/>
      <scheme val="minor"/>
    </font>
    <font>
      <sz val="10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B050"/>
      <name val="Cambria"/>
      <family val="1"/>
      <scheme val="major"/>
    </font>
    <font>
      <b/>
      <u val="singleAccounting"/>
      <sz val="11"/>
      <name val="Cambria"/>
      <family val="1"/>
      <scheme val="major"/>
    </font>
    <font>
      <sz val="10"/>
      <color rgb="FF00B050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u val="singleAccounting"/>
      <sz val="2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</fills>
  <borders count="19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56">
    <xf numFmtId="0" fontId="0" fillId="0" borderId="0"/>
    <xf numFmtId="9" fontId="7" fillId="0" borderId="0" applyFont="0" applyFill="0" applyBorder="0" applyAlignment="0" applyProtection="0"/>
    <xf numFmtId="44" fontId="8" fillId="2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4" fillId="0" borderId="0"/>
    <xf numFmtId="43" fontId="12" fillId="0" borderId="0" applyFont="0" applyFill="0" applyBorder="0" applyAlignment="0" applyProtection="0"/>
    <xf numFmtId="0" fontId="39" fillId="0" borderId="0"/>
    <xf numFmtId="0" fontId="40" fillId="0" borderId="0"/>
    <xf numFmtId="172" fontId="41" fillId="0" borderId="0">
      <protection locked="0"/>
    </xf>
    <xf numFmtId="0" fontId="42" fillId="0" borderId="0"/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0" fontId="43" fillId="0" borderId="0"/>
    <xf numFmtId="0" fontId="44" fillId="0" borderId="0"/>
    <xf numFmtId="0" fontId="44" fillId="0" borderId="0"/>
    <xf numFmtId="0" fontId="44" fillId="0" borderId="0"/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3" fontId="46" fillId="0" borderId="0" applyFont="0" applyFill="0" applyBorder="0" applyAlignment="0" applyProtection="0">
      <protection locked="0"/>
    </xf>
    <xf numFmtId="4" fontId="46" fillId="0" borderId="0" applyFont="0" applyFill="0" applyBorder="0" applyAlignment="0" applyProtection="0">
      <protection locked="0"/>
    </xf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4" borderId="0" applyNumberFormat="0" applyBorder="0" applyAlignment="0" applyProtection="0"/>
    <xf numFmtId="0" fontId="47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173" fontId="49" fillId="0" borderId="93">
      <alignment horizontal="center" vertical="center"/>
    </xf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5" borderId="0" applyNumberFormat="0" applyBorder="0" applyAlignment="0" applyProtection="0"/>
    <xf numFmtId="0" fontId="50" fillId="0" borderId="0"/>
    <xf numFmtId="173" fontId="49" fillId="0" borderId="93">
      <alignment horizontal="center" vertical="center"/>
    </xf>
    <xf numFmtId="1" fontId="51" fillId="0" borderId="0">
      <alignment horizontal="right"/>
    </xf>
    <xf numFmtId="0" fontId="52" fillId="0" borderId="0">
      <alignment horizontal="center" wrapText="1"/>
      <protection locked="0"/>
    </xf>
    <xf numFmtId="0" fontId="12" fillId="0" borderId="0" applyFill="0" applyBorder="0">
      <alignment vertical="center"/>
    </xf>
    <xf numFmtId="0" fontId="53" fillId="9" borderId="0" applyNumberFormat="0" applyBorder="0" applyAlignment="0" applyProtection="0"/>
    <xf numFmtId="39" fontId="54" fillId="0" borderId="94"/>
    <xf numFmtId="174" fontId="12" fillId="0" borderId="0" applyFill="0" applyBorder="0" applyAlignment="0"/>
    <xf numFmtId="0" fontId="55" fillId="26" borderId="95" applyNumberFormat="0" applyAlignment="0" applyProtection="0"/>
    <xf numFmtId="0" fontId="56" fillId="27" borderId="96" applyNumberFormat="0" applyAlignment="0" applyProtection="0"/>
    <xf numFmtId="169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8" fontId="12" fillId="0" borderId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43" fontId="57" fillId="0" borderId="0" applyFont="0" applyFill="0" applyBorder="0" applyAlignment="0" applyProtection="0"/>
    <xf numFmtId="43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58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59" fillId="0" borderId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61" fillId="0" borderId="0" applyNumberFormat="0" applyAlignment="0">
      <alignment horizontal="left"/>
    </xf>
    <xf numFmtId="39" fontId="54" fillId="0" borderId="94"/>
    <xf numFmtId="179" fontId="58" fillId="0" borderId="0" applyFont="0" applyFill="0" applyBorder="0" applyAlignment="0" applyProtection="0"/>
    <xf numFmtId="0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0" fontId="12" fillId="0" borderId="0" applyFont="0" applyFill="0" applyBorder="0" applyAlignment="0"/>
    <xf numFmtId="165" fontId="12" fillId="0" borderId="0" applyFont="0" applyFill="0" applyBorder="0" applyAlignment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0" fontId="62" fillId="0" borderId="0"/>
    <xf numFmtId="0" fontId="62" fillId="0" borderId="97"/>
    <xf numFmtId="0" fontId="12" fillId="0" borderId="0" applyFont="0" applyFill="0" applyBorder="0" applyAlignment="0" applyProtection="0"/>
    <xf numFmtId="15" fontId="63" fillId="0" borderId="0" applyFill="0" applyBorder="0" applyAlignment="0"/>
    <xf numFmtId="182" fontId="64" fillId="28" borderId="0" applyFont="0" applyFill="0" applyBorder="0" applyAlignment="0" applyProtection="0"/>
    <xf numFmtId="182" fontId="64" fillId="28" borderId="2" applyFont="0" applyFill="0" applyBorder="0" applyAlignment="0" applyProtection="0"/>
    <xf numFmtId="17" fontId="63" fillId="0" borderId="0" applyFill="0" applyBorder="0">
      <alignment horizontal="right"/>
    </xf>
    <xf numFmtId="183" fontId="41" fillId="0" borderId="0">
      <protection locked="0"/>
    </xf>
    <xf numFmtId="43" fontId="12" fillId="0" borderId="0" applyFill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6" fillId="0" borderId="0" applyNumberFormat="0" applyAlignment="0">
      <alignment horizontal="left"/>
    </xf>
    <xf numFmtId="184" fontId="12" fillId="0" borderId="0" applyFont="0" applyFill="0" applyBorder="0" applyAlignment="0" applyProtection="0"/>
    <xf numFmtId="178" fontId="59" fillId="0" borderId="0"/>
    <xf numFmtId="185" fontId="59" fillId="0" borderId="0"/>
    <xf numFmtId="178" fontId="60" fillId="0" borderId="0"/>
    <xf numFmtId="0" fontId="59" fillId="0" borderId="0"/>
    <xf numFmtId="0" fontId="67" fillId="0" borderId="0" applyNumberForma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2" fontId="12" fillId="0" borderId="0" applyFont="0" applyFill="0" applyBorder="0" applyAlignment="0" applyProtection="0"/>
    <xf numFmtId="186" fontId="64" fillId="28" borderId="0" applyFont="0" applyFill="0" applyBorder="0" applyAlignment="0"/>
    <xf numFmtId="187" fontId="41" fillId="0" borderId="0">
      <protection locked="0"/>
    </xf>
    <xf numFmtId="39" fontId="54" fillId="0" borderId="94"/>
    <xf numFmtId="0" fontId="69" fillId="10" borderId="0" applyNumberFormat="0" applyBorder="0" applyAlignment="0" applyProtection="0"/>
    <xf numFmtId="38" fontId="70" fillId="31" borderId="0" applyNumberFormat="0" applyFont="0" applyBorder="0" applyAlignment="0">
      <protection hidden="1"/>
    </xf>
    <xf numFmtId="1" fontId="71" fillId="1" borderId="0" applyBorder="0">
      <alignment horizontal="centerContinuous" vertical="center"/>
    </xf>
    <xf numFmtId="0" fontId="19" fillId="0" borderId="98" applyNumberFormat="0" applyAlignment="0" applyProtection="0">
      <alignment horizontal="left" vertical="center"/>
    </xf>
    <xf numFmtId="0" fontId="19" fillId="0" borderId="4">
      <alignment horizontal="left" vertical="center"/>
    </xf>
    <xf numFmtId="1" fontId="51" fillId="0" borderId="0">
      <alignment horizontal="right"/>
    </xf>
    <xf numFmtId="0" fontId="72" fillId="0" borderId="99" applyNumberFormat="0" applyFill="0" applyAlignment="0" applyProtection="0"/>
    <xf numFmtId="0" fontId="73" fillId="0" borderId="100" applyNumberFormat="0" applyFill="0" applyAlignment="0" applyProtection="0"/>
    <xf numFmtId="0" fontId="74" fillId="0" borderId="101" applyNumberFormat="0" applyFill="0" applyAlignment="0" applyProtection="0"/>
    <xf numFmtId="0" fontId="74" fillId="0" borderId="0" applyNumberFormat="0" applyFill="0" applyBorder="0" applyAlignment="0" applyProtection="0"/>
    <xf numFmtId="172" fontId="75" fillId="0" borderId="0">
      <protection locked="0"/>
    </xf>
    <xf numFmtId="172" fontId="75" fillId="0" borderId="0">
      <protection locked="0"/>
    </xf>
    <xf numFmtId="0" fontId="76" fillId="0" borderId="102">
      <alignment horizontal="center"/>
    </xf>
    <xf numFmtId="0" fontId="76" fillId="0" borderId="0">
      <alignment horizontal="center"/>
    </xf>
    <xf numFmtId="10" fontId="70" fillId="28" borderId="103" applyNumberFormat="0" applyBorder="0" applyAlignment="0" applyProtection="0"/>
    <xf numFmtId="0" fontId="77" fillId="13" borderId="95" applyNumberFormat="0" applyAlignment="0" applyProtection="0"/>
    <xf numFmtId="165" fontId="70" fillId="28" borderId="0" applyFont="0" applyBorder="0" applyAlignment="0" applyProtection="0">
      <protection locked="0"/>
    </xf>
    <xf numFmtId="15" fontId="70" fillId="28" borderId="0" applyFont="0" applyBorder="0" applyAlignment="0" applyProtection="0">
      <protection locked="0"/>
    </xf>
    <xf numFmtId="186" fontId="64" fillId="28" borderId="0" applyFont="0" applyBorder="0" applyAlignment="0">
      <protection locked="0"/>
    </xf>
    <xf numFmtId="38" fontId="70" fillId="28" borderId="0">
      <protection locked="0"/>
    </xf>
    <xf numFmtId="188" fontId="64" fillId="28" borderId="0" applyFont="0" applyBorder="0" applyAlignment="0">
      <protection locked="0"/>
    </xf>
    <xf numFmtId="10" fontId="70" fillId="28" borderId="0">
      <protection locked="0"/>
    </xf>
    <xf numFmtId="189" fontId="70" fillId="28" borderId="0" applyFont="0" applyBorder="0" applyAlignment="0">
      <protection locked="0"/>
    </xf>
    <xf numFmtId="190" fontId="78" fillId="28" borderId="0" applyNumberFormat="0" applyBorder="0" applyAlignment="0">
      <protection locked="0"/>
    </xf>
    <xf numFmtId="0" fontId="79" fillId="32" borderId="97"/>
    <xf numFmtId="0" fontId="80" fillId="0" borderId="104" applyNumberFormat="0" applyFill="0" applyAlignment="0" applyProtection="0"/>
    <xf numFmtId="173" fontId="49" fillId="0" borderId="93">
      <alignment horizontal="center" vertical="center"/>
    </xf>
    <xf numFmtId="0" fontId="81" fillId="0" borderId="0"/>
    <xf numFmtId="173" fontId="49" fillId="0" borderId="93">
      <alignment horizontal="center" vertical="center"/>
    </xf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5" fontId="64" fillId="31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49" fontId="83" fillId="0" borderId="105" applyFont="0" applyBorder="0" applyAlignment="0">
      <alignment vertical="center"/>
    </xf>
    <xf numFmtId="37" fontId="84" fillId="0" borderId="0"/>
    <xf numFmtId="196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" fontId="86" fillId="0" borderId="103"/>
    <xf numFmtId="38" fontId="70" fillId="0" borderId="0" applyFont="0" applyFill="0" applyBorder="0" applyAlignment="0"/>
    <xf numFmtId="190" fontId="12" fillId="0" borderId="0" applyFont="0" applyFill="0" applyBorder="0" applyAlignment="0"/>
    <xf numFmtId="40" fontId="70" fillId="0" borderId="0" applyFont="0" applyFill="0" applyBorder="0" applyAlignment="0"/>
    <xf numFmtId="197" fontId="70" fillId="0" borderId="0" applyFont="0" applyFill="0" applyBorder="0" applyAlignment="0"/>
    <xf numFmtId="0" fontId="3" fillId="0" borderId="0"/>
    <xf numFmtId="0" fontId="12" fillId="0" borderId="0"/>
    <xf numFmtId="0" fontId="5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60" fillId="0" borderId="0"/>
    <xf numFmtId="0" fontId="12" fillId="0" borderId="0"/>
    <xf numFmtId="0" fontId="13" fillId="0" borderId="0"/>
    <xf numFmtId="0" fontId="12" fillId="0" borderId="0"/>
    <xf numFmtId="0" fontId="8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5" fillId="0" borderId="0"/>
    <xf numFmtId="198" fontId="12" fillId="0" borderId="0"/>
    <xf numFmtId="39" fontId="88" fillId="0" borderId="0"/>
    <xf numFmtId="0" fontId="12" fillId="0" borderId="0">
      <alignment vertical="top"/>
    </xf>
    <xf numFmtId="0" fontId="12" fillId="0" borderId="0"/>
    <xf numFmtId="0" fontId="85" fillId="0" borderId="0"/>
    <xf numFmtId="39" fontId="88" fillId="0" borderId="0"/>
    <xf numFmtId="0" fontId="7" fillId="0" borderId="0"/>
    <xf numFmtId="0" fontId="12" fillId="0" borderId="0"/>
    <xf numFmtId="0" fontId="13" fillId="0" borderId="0"/>
    <xf numFmtId="0" fontId="7" fillId="0" borderId="0"/>
    <xf numFmtId="0" fontId="12" fillId="0" borderId="0"/>
    <xf numFmtId="0" fontId="3" fillId="0" borderId="0"/>
    <xf numFmtId="0" fontId="57" fillId="0" borderId="0"/>
    <xf numFmtId="0" fontId="12" fillId="0" borderId="0"/>
    <xf numFmtId="190" fontId="63" fillId="0" borderId="0" applyNumberFormat="0" applyFill="0" applyBorder="0" applyAlignment="0" applyProtection="0"/>
    <xf numFmtId="199" fontId="64" fillId="0" borderId="0" applyFont="0" applyFill="0" applyBorder="0" applyAlignment="0" applyProtection="0"/>
    <xf numFmtId="10" fontId="9" fillId="0" borderId="0">
      <alignment vertical="center"/>
    </xf>
    <xf numFmtId="0" fontId="12" fillId="0" borderId="0" applyBorder="0"/>
    <xf numFmtId="0" fontId="47" fillId="34" borderId="106" applyNumberFormat="0" applyFont="0" applyAlignment="0" applyProtection="0"/>
    <xf numFmtId="0" fontId="12" fillId="34" borderId="106" applyNumberFormat="0" applyFont="0" applyAlignment="0" applyProtection="0"/>
    <xf numFmtId="20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" fontId="89" fillId="0" borderId="0" applyFont="0" applyFill="0" applyBorder="0" applyAlignment="0" applyProtection="0"/>
    <xf numFmtId="201" fontId="12" fillId="0" borderId="0" applyFont="0" applyFill="0" applyBorder="0" applyAlignment="0" applyProtection="0"/>
    <xf numFmtId="0" fontId="90" fillId="26" borderId="107" applyNumberFormat="0" applyAlignment="0" applyProtection="0"/>
    <xf numFmtId="202" fontId="12" fillId="0" borderId="0"/>
    <xf numFmtId="39" fontId="54" fillId="0" borderId="94"/>
    <xf numFmtId="14" fontId="52" fillId="0" borderId="0">
      <alignment horizontal="center" wrapText="1"/>
      <protection locked="0"/>
    </xf>
    <xf numFmtId="203" fontId="64" fillId="0" borderId="0" applyFont="0" applyFill="0" applyBorder="0" applyAlignment="0"/>
    <xf numFmtId="188" fontId="64" fillId="0" borderId="0" applyFont="0" applyFill="0" applyBorder="0" applyAlignment="0"/>
    <xf numFmtId="204" fontId="64" fillId="0" borderId="0" applyFont="0" applyFill="0" applyBorder="0" applyAlignment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205" fontId="12" fillId="0" borderId="0" applyFont="0" applyFill="0" applyBorder="0" applyAlignment="0" applyProtection="0"/>
    <xf numFmtId="0" fontId="91" fillId="0" borderId="0" applyNumberFormat="0" applyFill="0" applyBorder="0" applyAlignment="0"/>
    <xf numFmtId="39" fontId="54" fillId="0" borderId="94"/>
    <xf numFmtId="190" fontId="92" fillId="0" borderId="0" applyNumberFormat="0" applyFill="0" applyBorder="0" applyAlignment="0" applyProtection="0">
      <alignment horizontal="left"/>
    </xf>
    <xf numFmtId="0" fontId="93" fillId="35" borderId="0" applyNumberFormat="0" applyFont="0" applyBorder="0" applyAlignment="0">
      <alignment horizontal="center"/>
    </xf>
    <xf numFmtId="0" fontId="62" fillId="0" borderId="0"/>
    <xf numFmtId="206" fontId="94" fillId="0" borderId="0" applyNumberFormat="0" applyFill="0" applyBorder="0" applyAlignment="0" applyProtection="0">
      <alignment horizontal="left"/>
    </xf>
    <xf numFmtId="0" fontId="93" fillId="1" borderId="4" applyNumberFormat="0" applyFont="0" applyAlignment="0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>
      <alignment horizontal="center"/>
    </xf>
    <xf numFmtId="190" fontId="70" fillId="36" borderId="0" applyNumberFormat="0" applyFont="0" applyBorder="0" applyAlignment="0">
      <protection hidden="1"/>
    </xf>
    <xf numFmtId="40" fontId="97" fillId="0" borderId="0" applyBorder="0">
      <alignment horizontal="right"/>
    </xf>
    <xf numFmtId="0" fontId="62" fillId="0" borderId="97"/>
    <xf numFmtId="190" fontId="12" fillId="37" borderId="0" applyNumberFormat="0" applyFont="0" applyBorder="0" applyAlignment="0" applyProtection="0"/>
    <xf numFmtId="207" fontId="12" fillId="0" borderId="0" applyFill="0" applyBorder="0" applyAlignment="0" applyProtection="0">
      <alignment horizontal="right"/>
    </xf>
    <xf numFmtId="0" fontId="12" fillId="0" borderId="0"/>
    <xf numFmtId="39" fontId="54" fillId="0" borderId="94"/>
    <xf numFmtId="39" fontId="54" fillId="0" borderId="94"/>
    <xf numFmtId="0" fontId="98" fillId="38" borderId="0"/>
    <xf numFmtId="0" fontId="99" fillId="0" borderId="0" applyNumberFormat="0" applyFill="0" applyBorder="0" applyAlignment="0" applyProtection="0"/>
    <xf numFmtId="0" fontId="100" fillId="0" borderId="108" applyNumberFormat="0" applyFill="0" applyAlignment="0" applyProtection="0"/>
    <xf numFmtId="0" fontId="79" fillId="0" borderId="109"/>
    <xf numFmtId="0" fontId="79" fillId="0" borderId="97"/>
    <xf numFmtId="0" fontId="101" fillId="0" borderId="0" applyNumberFormat="0" applyFill="0" applyBorder="0" applyAlignment="0" applyProtection="0"/>
    <xf numFmtId="190" fontId="102" fillId="0" borderId="0" applyNumberFormat="0" applyFill="0" applyBorder="0" applyAlignment="0" applyProtection="0"/>
    <xf numFmtId="0" fontId="13" fillId="39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9" fontId="88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</cellStyleXfs>
  <cellXfs count="636">
    <xf numFmtId="0" fontId="0" fillId="0" borderId="0" xfId="0"/>
    <xf numFmtId="0" fontId="0" fillId="0" borderId="0" xfId="0" applyFill="1"/>
    <xf numFmtId="0" fontId="0" fillId="0" borderId="0" xfId="0" applyBorder="1"/>
    <xf numFmtId="43" fontId="10" fillId="0" borderId="0" xfId="5" applyFont="1" applyBorder="1" applyAlignment="1">
      <alignment vertical="center"/>
    </xf>
    <xf numFmtId="0" fontId="6" fillId="0" borderId="0" xfId="0" applyFont="1" applyFill="1"/>
    <xf numFmtId="43" fontId="20" fillId="0" borderId="45" xfId="5" applyFont="1" applyBorder="1" applyAlignment="1">
      <alignment vertical="center"/>
    </xf>
    <xf numFmtId="43" fontId="20" fillId="0" borderId="46" xfId="5" applyFont="1" applyBorder="1" applyAlignment="1">
      <alignment vertical="center"/>
    </xf>
    <xf numFmtId="43" fontId="20" fillId="0" borderId="47" xfId="5" applyFont="1" applyBorder="1" applyAlignment="1">
      <alignment vertical="center"/>
    </xf>
    <xf numFmtId="43" fontId="20" fillId="0" borderId="0" xfId="5" applyFont="1" applyBorder="1" applyAlignment="1">
      <alignment vertical="center"/>
    </xf>
    <xf numFmtId="43" fontId="20" fillId="0" borderId="0" xfId="5" applyFont="1" applyAlignment="1">
      <alignment vertical="center"/>
    </xf>
    <xf numFmtId="43" fontId="21" fillId="0" borderId="0" xfId="5" applyFont="1" applyFill="1" applyBorder="1" applyAlignment="1"/>
    <xf numFmtId="43" fontId="20" fillId="0" borderId="15" xfId="5" applyFont="1" applyBorder="1" applyAlignment="1">
      <alignment vertical="center"/>
    </xf>
    <xf numFmtId="43" fontId="23" fillId="0" borderId="11" xfId="5" applyFont="1" applyBorder="1" applyAlignment="1">
      <alignment horizontal="center" vertical="center"/>
    </xf>
    <xf numFmtId="43" fontId="23" fillId="0" borderId="0" xfId="5" applyFont="1" applyBorder="1" applyAlignment="1">
      <alignment horizontal="center" vertical="center"/>
    </xf>
    <xf numFmtId="43" fontId="20" fillId="0" borderId="12" xfId="5" applyFont="1" applyBorder="1" applyAlignment="1">
      <alignment vertical="center"/>
    </xf>
    <xf numFmtId="43" fontId="10" fillId="0" borderId="0" xfId="5" applyFont="1" applyBorder="1" applyAlignment="1">
      <alignment horizontal="left" vertical="center"/>
    </xf>
    <xf numFmtId="43" fontId="10" fillId="0" borderId="0" xfId="5" quotePrefix="1" applyFont="1" applyBorder="1" applyAlignment="1">
      <alignment horizontal="left" vertical="center"/>
    </xf>
    <xf numFmtId="43" fontId="23" fillId="0" borderId="0" xfId="5" applyFont="1" applyBorder="1" applyAlignment="1">
      <alignment vertical="center"/>
    </xf>
    <xf numFmtId="43" fontId="20" fillId="0" borderId="11" xfId="5" applyFont="1" applyBorder="1" applyAlignment="1">
      <alignment vertical="center"/>
    </xf>
    <xf numFmtId="43" fontId="24" fillId="0" borderId="57" xfId="5" applyFont="1" applyBorder="1" applyAlignment="1">
      <alignment horizontal="center" vertical="center"/>
    </xf>
    <xf numFmtId="43" fontId="24" fillId="0" borderId="58" xfId="5" applyFont="1" applyBorder="1" applyAlignment="1">
      <alignment horizontal="left" vertical="center"/>
    </xf>
    <xf numFmtId="43" fontId="24" fillId="0" borderId="59" xfId="5" applyFont="1" applyBorder="1" applyAlignment="1">
      <alignment vertical="center"/>
    </xf>
    <xf numFmtId="43" fontId="24" fillId="0" borderId="60" xfId="5" applyFont="1" applyBorder="1" applyAlignment="1">
      <alignment horizontal="left" vertical="center"/>
    </xf>
    <xf numFmtId="43" fontId="24" fillId="0" borderId="61" xfId="5" applyFont="1" applyBorder="1" applyAlignment="1">
      <alignment horizontal="right" vertical="center"/>
    </xf>
    <xf numFmtId="43" fontId="24" fillId="0" borderId="3" xfId="5" applyFont="1" applyBorder="1" applyAlignment="1">
      <alignment vertical="center"/>
    </xf>
    <xf numFmtId="43" fontId="20" fillId="0" borderId="62" xfId="5" applyFont="1" applyBorder="1" applyAlignment="1">
      <alignment vertical="center"/>
    </xf>
    <xf numFmtId="43" fontId="25" fillId="0" borderId="0" xfId="5" applyFont="1" applyAlignment="1">
      <alignment vertical="center"/>
    </xf>
    <xf numFmtId="43" fontId="24" fillId="0" borderId="63" xfId="5" applyFont="1" applyBorder="1" applyAlignment="1">
      <alignment horizontal="center" vertical="center"/>
    </xf>
    <xf numFmtId="43" fontId="24" fillId="0" borderId="64" xfId="5" applyFont="1" applyBorder="1" applyAlignment="1">
      <alignment horizontal="left" vertical="center"/>
    </xf>
    <xf numFmtId="43" fontId="24" fillId="0" borderId="4" xfId="5" applyFont="1" applyBorder="1" applyAlignment="1">
      <alignment vertical="center"/>
    </xf>
    <xf numFmtId="43" fontId="24" fillId="0" borderId="65" xfId="5" applyFont="1" applyBorder="1" applyAlignment="1">
      <alignment horizontal="left" vertical="center"/>
    </xf>
    <xf numFmtId="43" fontId="24" fillId="0" borderId="64" xfId="5" applyFont="1" applyBorder="1" applyAlignment="1">
      <alignment horizontal="right" vertical="center"/>
    </xf>
    <xf numFmtId="43" fontId="26" fillId="0" borderId="4" xfId="5" applyFont="1" applyBorder="1" applyAlignment="1">
      <alignment vertical="center"/>
    </xf>
    <xf numFmtId="43" fontId="20" fillId="0" borderId="66" xfId="5" applyFont="1" applyBorder="1" applyAlignment="1">
      <alignment vertical="center"/>
    </xf>
    <xf numFmtId="43" fontId="24" fillId="0" borderId="4" xfId="5" applyFont="1" applyBorder="1" applyAlignment="1">
      <alignment horizontal="left" vertical="center"/>
    </xf>
    <xf numFmtId="43" fontId="24" fillId="0" borderId="67" xfId="5" applyFont="1" applyBorder="1" applyAlignment="1">
      <alignment horizontal="center" vertical="center"/>
    </xf>
    <xf numFmtId="43" fontId="24" fillId="0" borderId="68" xfId="5" applyFont="1" applyBorder="1" applyAlignment="1">
      <alignment horizontal="left" vertical="center"/>
    </xf>
    <xf numFmtId="43" fontId="24" fillId="0" borderId="69" xfId="5" applyFont="1" applyBorder="1" applyAlignment="1">
      <alignment horizontal="left" vertical="center"/>
    </xf>
    <xf numFmtId="43" fontId="24" fillId="0" borderId="68" xfId="5" applyFont="1" applyBorder="1" applyAlignment="1">
      <alignment horizontal="right" vertical="center"/>
    </xf>
    <xf numFmtId="43" fontId="20" fillId="0" borderId="70" xfId="5" applyFont="1" applyBorder="1" applyAlignment="1">
      <alignment vertical="center"/>
    </xf>
    <xf numFmtId="43" fontId="20" fillId="0" borderId="71" xfId="5" applyFont="1" applyBorder="1" applyAlignment="1">
      <alignment vertical="center"/>
    </xf>
    <xf numFmtId="43" fontId="23" fillId="0" borderId="73" xfId="5" applyFont="1" applyBorder="1" applyAlignment="1">
      <alignment horizontal="right" vertical="center"/>
    </xf>
    <xf numFmtId="43" fontId="23" fillId="0" borderId="72" xfId="5" applyFont="1" applyBorder="1" applyAlignment="1">
      <alignment vertical="center"/>
    </xf>
    <xf numFmtId="43" fontId="20" fillId="0" borderId="74" xfId="5" applyFont="1" applyBorder="1" applyAlignment="1">
      <alignment vertical="center"/>
    </xf>
    <xf numFmtId="43" fontId="27" fillId="6" borderId="0" xfId="5" applyFont="1" applyFill="1" applyAlignment="1">
      <alignment vertical="center"/>
    </xf>
    <xf numFmtId="43" fontId="23" fillId="0" borderId="53" xfId="5" applyFont="1" applyBorder="1" applyAlignment="1">
      <alignment horizontal="right" vertical="center"/>
    </xf>
    <xf numFmtId="43" fontId="23" fillId="0" borderId="54" xfId="5" applyFont="1" applyBorder="1" applyAlignment="1">
      <alignment vertical="center"/>
    </xf>
    <xf numFmtId="43" fontId="20" fillId="0" borderId="76" xfId="5" applyFont="1" applyBorder="1" applyAlignment="1">
      <alignment vertical="center"/>
    </xf>
    <xf numFmtId="43" fontId="20" fillId="0" borderId="57" xfId="5" applyFont="1" applyBorder="1" applyAlignment="1">
      <alignment vertical="center"/>
    </xf>
    <xf numFmtId="43" fontId="20" fillId="0" borderId="59" xfId="5" applyFont="1" applyBorder="1" applyAlignment="1">
      <alignment vertical="center"/>
    </xf>
    <xf numFmtId="43" fontId="15" fillId="0" borderId="59" xfId="5" applyFont="1" applyBorder="1" applyAlignment="1">
      <alignment vertical="center"/>
    </xf>
    <xf numFmtId="43" fontId="20" fillId="0" borderId="77" xfId="5" applyFont="1" applyBorder="1" applyAlignment="1">
      <alignment vertical="center"/>
    </xf>
    <xf numFmtId="43" fontId="15" fillId="0" borderId="0" xfId="5" applyFont="1" applyBorder="1" applyAlignment="1">
      <alignment vertical="center"/>
    </xf>
    <xf numFmtId="43" fontId="26" fillId="0" borderId="0" xfId="5" applyFont="1" applyBorder="1" applyAlignment="1">
      <alignment vertical="center"/>
    </xf>
    <xf numFmtId="43" fontId="26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43" fontId="15" fillId="0" borderId="12" xfId="5" applyFont="1" applyBorder="1" applyAlignment="1">
      <alignment vertical="center"/>
    </xf>
    <xf numFmtId="43" fontId="15" fillId="0" borderId="11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29" fillId="0" borderId="0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32" fillId="0" borderId="11" xfId="5" applyFont="1" applyBorder="1" applyAlignment="1">
      <alignment vertical="center"/>
    </xf>
    <xf numFmtId="43" fontId="32" fillId="0" borderId="0" xfId="5" applyFont="1" applyBorder="1" applyAlignment="1">
      <alignment vertical="center"/>
    </xf>
    <xf numFmtId="43" fontId="15" fillId="0" borderId="11" xfId="5" applyFont="1" applyBorder="1" applyAlignment="1">
      <alignment horizontal="center" vertical="center"/>
    </xf>
    <xf numFmtId="43" fontId="15" fillId="0" borderId="0" xfId="5" applyFont="1" applyBorder="1" applyAlignment="1">
      <alignment horizontal="left" vertical="center"/>
    </xf>
    <xf numFmtId="43" fontId="15" fillId="0" borderId="0" xfId="5" applyFont="1" applyFill="1" applyBorder="1" applyAlignment="1">
      <alignment horizontal="left" vertical="center"/>
    </xf>
    <xf numFmtId="43" fontId="33" fillId="0" borderId="78" xfId="5" applyFont="1" applyFill="1" applyBorder="1" applyAlignment="1" applyProtection="1">
      <alignment vertical="center"/>
    </xf>
    <xf numFmtId="43" fontId="34" fillId="0" borderId="79" xfId="5" applyFont="1" applyFill="1" applyBorder="1" applyAlignment="1" applyProtection="1">
      <alignment vertical="center"/>
    </xf>
    <xf numFmtId="43" fontId="15" fillId="0" borderId="79" xfId="5" applyFont="1" applyFill="1" applyBorder="1" applyAlignment="1">
      <alignment vertical="center"/>
    </xf>
    <xf numFmtId="43" fontId="15" fillId="0" borderId="80" xfId="5" applyFont="1" applyFill="1" applyBorder="1" applyAlignment="1">
      <alignment vertical="center"/>
    </xf>
    <xf numFmtId="43" fontId="34" fillId="0" borderId="2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vertical="center"/>
    </xf>
    <xf numFmtId="43" fontId="15" fillId="0" borderId="0" xfId="5" applyFont="1" applyFill="1" applyBorder="1" applyAlignment="1">
      <alignment vertical="center"/>
    </xf>
    <xf numFmtId="43" fontId="15" fillId="0" borderId="30" xfId="5" applyFont="1" applyFill="1" applyBorder="1" applyAlignment="1">
      <alignment vertical="center"/>
    </xf>
    <xf numFmtId="43" fontId="36" fillId="0" borderId="0" xfId="5" applyFont="1" applyFill="1" applyBorder="1" applyAlignment="1" applyProtection="1">
      <alignment vertical="center"/>
      <protection locked="0"/>
    </xf>
    <xf numFmtId="43" fontId="37" fillId="0" borderId="0" xfId="5" applyFont="1" applyFill="1" applyBorder="1" applyAlignment="1" applyProtection="1">
      <alignment vertical="center"/>
    </xf>
    <xf numFmtId="43" fontId="34" fillId="0" borderId="29" xfId="5" applyFont="1" applyFill="1" applyBorder="1" applyAlignment="1" applyProtection="1">
      <alignment horizontal="right" vertical="center"/>
    </xf>
    <xf numFmtId="43" fontId="16" fillId="0" borderId="81" xfId="5" applyFont="1" applyFill="1" applyBorder="1" applyAlignment="1" applyProtection="1">
      <alignment horizontal="left" vertical="center"/>
    </xf>
    <xf numFmtId="43" fontId="37" fillId="0" borderId="83" xfId="5" applyFont="1" applyFill="1" applyBorder="1" applyAlignment="1" applyProtection="1">
      <alignment vertical="center"/>
    </xf>
    <xf numFmtId="43" fontId="34" fillId="0" borderId="83" xfId="5" applyFont="1" applyFill="1" applyBorder="1" applyAlignment="1" applyProtection="1">
      <alignment vertical="center"/>
    </xf>
    <xf numFmtId="43" fontId="38" fillId="0" borderId="84" xfId="5" applyFont="1" applyFill="1" applyBorder="1" applyAlignment="1" applyProtection="1">
      <alignment vertical="center"/>
    </xf>
    <xf numFmtId="43" fontId="34" fillId="0" borderId="85" xfId="5" applyFont="1" applyFill="1" applyBorder="1" applyAlignment="1" applyProtection="1">
      <alignment vertical="center"/>
    </xf>
    <xf numFmtId="43" fontId="34" fillId="0" borderId="86" xfId="5" applyFont="1" applyFill="1" applyBorder="1" applyAlignment="1" applyProtection="1">
      <alignment vertical="center"/>
    </xf>
    <xf numFmtId="43" fontId="38" fillId="0" borderId="0" xfId="5" applyFont="1" applyFill="1" applyBorder="1" applyAlignment="1" applyProtection="1">
      <alignment horizontal="fill" vertical="center"/>
    </xf>
    <xf numFmtId="43" fontId="38" fillId="0" borderId="87" xfId="5" applyFont="1" applyFill="1" applyBorder="1" applyAlignment="1" applyProtection="1">
      <alignment vertical="center"/>
    </xf>
    <xf numFmtId="43" fontId="34" fillId="0" borderId="88" xfId="5" applyFont="1" applyFill="1" applyBorder="1" applyAlignment="1" applyProtection="1">
      <alignment vertical="center"/>
    </xf>
    <xf numFmtId="43" fontId="34" fillId="0" borderId="8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fill" vertical="center"/>
    </xf>
    <xf numFmtId="43" fontId="38" fillId="0" borderId="29" xfId="5" applyFont="1" applyFill="1" applyBorder="1" applyAlignment="1" applyProtection="1">
      <alignment horizontal="right" vertical="center"/>
    </xf>
    <xf numFmtId="43" fontId="34" fillId="0" borderId="31" xfId="5" applyFont="1" applyFill="1" applyBorder="1" applyAlignment="1" applyProtection="1">
      <alignment vertical="center"/>
    </xf>
    <xf numFmtId="43" fontId="34" fillId="0" borderId="32" xfId="5" applyFont="1" applyFill="1" applyBorder="1" applyAlignment="1" applyProtection="1">
      <alignment vertical="center"/>
    </xf>
    <xf numFmtId="43" fontId="34" fillId="0" borderId="33" xfId="5" applyFont="1" applyFill="1" applyBorder="1" applyAlignment="1" applyProtection="1">
      <alignment vertical="center"/>
    </xf>
    <xf numFmtId="43" fontId="34" fillId="0" borderId="34" xfId="5" applyFont="1" applyFill="1" applyBorder="1" applyAlignment="1" applyProtection="1">
      <alignment vertical="center"/>
    </xf>
    <xf numFmtId="43" fontId="34" fillId="0" borderId="35" xfId="5" applyFont="1" applyFill="1" applyBorder="1" applyAlignment="1" applyProtection="1">
      <alignment vertical="center"/>
    </xf>
    <xf numFmtId="43" fontId="34" fillId="0" borderId="36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center" vertical="center"/>
    </xf>
    <xf numFmtId="43" fontId="34" fillId="0" borderId="37" xfId="5" applyFont="1" applyFill="1" applyBorder="1" applyAlignment="1" applyProtection="1">
      <alignment vertical="center"/>
    </xf>
    <xf numFmtId="43" fontId="34" fillId="0" borderId="38" xfId="5" applyFont="1" applyFill="1" applyBorder="1" applyAlignment="1" applyProtection="1">
      <alignment vertical="center"/>
    </xf>
    <xf numFmtId="43" fontId="15" fillId="0" borderId="90" xfId="5" applyFont="1" applyBorder="1" applyAlignment="1">
      <alignment vertical="center"/>
    </xf>
    <xf numFmtId="43" fontId="15" fillId="0" borderId="91" xfId="5" applyFont="1" applyBorder="1" applyAlignment="1">
      <alignment vertical="center"/>
    </xf>
    <xf numFmtId="43" fontId="15" fillId="0" borderId="92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0" fontId="30" fillId="0" borderId="110" xfId="0" applyFont="1" applyFill="1" applyBorder="1" applyAlignment="1">
      <alignment vertical="center"/>
    </xf>
    <xf numFmtId="0" fontId="30" fillId="4" borderId="111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30" fillId="0" borderId="13" xfId="0" applyFont="1" applyFill="1" applyBorder="1" applyAlignment="1">
      <alignment vertical="center"/>
    </xf>
    <xf numFmtId="0" fontId="30" fillId="0" borderId="14" xfId="0" applyFont="1" applyFill="1" applyBorder="1" applyAlignment="1">
      <alignment vertical="center"/>
    </xf>
    <xf numFmtId="0" fontId="30" fillId="0" borderId="14" xfId="0" applyNumberFormat="1" applyFont="1" applyFill="1" applyBorder="1" applyAlignment="1">
      <alignment vertical="center"/>
    </xf>
    <xf numFmtId="0" fontId="30" fillId="4" borderId="15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43" fontId="29" fillId="0" borderId="11" xfId="0" applyNumberFormat="1" applyFont="1" applyBorder="1" applyAlignment="1">
      <alignment horizontal="left" vertical="center"/>
    </xf>
    <xf numFmtId="43" fontId="26" fillId="0" borderId="0" xfId="5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43" fontId="29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vertical="center"/>
    </xf>
    <xf numFmtId="43" fontId="26" fillId="0" borderId="0" xfId="5" applyFont="1" applyFill="1" applyBorder="1" applyAlignment="1">
      <alignment horizontal="center" vertical="center"/>
    </xf>
    <xf numFmtId="0" fontId="26" fillId="0" borderId="0" xfId="5" applyNumberFormat="1" applyFont="1" applyBorder="1" applyAlignment="1">
      <alignment horizontal="left" vertical="center"/>
    </xf>
    <xf numFmtId="0" fontId="26" fillId="0" borderId="0" xfId="0" applyNumberFormat="1" applyFont="1" applyBorder="1" applyAlignment="1">
      <alignment horizontal="center" vertical="center"/>
    </xf>
    <xf numFmtId="43" fontId="26" fillId="0" borderId="12" xfId="5" applyFont="1" applyBorder="1" applyAlignment="1">
      <alignment vertical="center"/>
    </xf>
    <xf numFmtId="43" fontId="29" fillId="0" borderId="0" xfId="5" applyFont="1" applyBorder="1" applyAlignment="1">
      <alignment horizontal="left" vertical="center"/>
    </xf>
    <xf numFmtId="43" fontId="29" fillId="0" borderId="11" xfId="5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43" fontId="29" fillId="3" borderId="114" xfId="5" applyFont="1" applyFill="1" applyBorder="1" applyAlignment="1">
      <alignment horizontal="center" wrapText="1"/>
    </xf>
    <xf numFmtId="43" fontId="29" fillId="3" borderId="115" xfId="5" applyFont="1" applyFill="1" applyBorder="1" applyAlignment="1">
      <alignment horizontal="center" wrapText="1"/>
    </xf>
    <xf numFmtId="0" fontId="29" fillId="0" borderId="22" xfId="0" applyFont="1" applyFill="1" applyBorder="1" applyAlignment="1">
      <alignment horizontal="center" vertical="center"/>
    </xf>
    <xf numFmtId="0" fontId="26" fillId="0" borderId="27" xfId="0" applyNumberFormat="1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vertical="center"/>
    </xf>
    <xf numFmtId="43" fontId="26" fillId="0" borderId="116" xfId="5" applyFont="1" applyFill="1" applyBorder="1" applyAlignment="1">
      <alignment vertical="center"/>
    </xf>
    <xf numFmtId="0" fontId="26" fillId="0" borderId="20" xfId="0" applyFont="1" applyFill="1" applyBorder="1" applyAlignment="1">
      <alignment horizontal="center" vertical="center"/>
    </xf>
    <xf numFmtId="43" fontId="26" fillId="0" borderId="8" xfId="5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43" fontId="26" fillId="0" borderId="8" xfId="5" applyFont="1" applyFill="1" applyBorder="1" applyAlignment="1">
      <alignment horizontal="center" vertical="center"/>
    </xf>
    <xf numFmtId="0" fontId="26" fillId="0" borderId="9" xfId="5" applyNumberFormat="1" applyFont="1" applyFill="1" applyBorder="1" applyAlignment="1">
      <alignment horizontal="left" vertical="center"/>
    </xf>
    <xf numFmtId="43" fontId="26" fillId="0" borderId="21" xfId="5" applyFont="1" applyFill="1" applyBorder="1" applyAlignment="1">
      <alignment vertical="center"/>
    </xf>
    <xf numFmtId="43" fontId="26" fillId="0" borderId="41" xfId="5" applyFont="1" applyFill="1" applyBorder="1" applyAlignment="1">
      <alignment horizontal="center" vertical="center"/>
    </xf>
    <xf numFmtId="0" fontId="26" fillId="0" borderId="43" xfId="5" applyNumberFormat="1" applyFont="1" applyFill="1" applyBorder="1" applyAlignment="1">
      <alignment horizontal="left" vertical="center"/>
    </xf>
    <xf numFmtId="43" fontId="26" fillId="0" borderId="24" xfId="5" applyFont="1" applyFill="1" applyBorder="1" applyAlignment="1">
      <alignment vertical="center"/>
    </xf>
    <xf numFmtId="0" fontId="26" fillId="0" borderId="117" xfId="0" applyFont="1" applyFill="1" applyBorder="1" applyAlignment="1">
      <alignment horizontal="center" vertical="center"/>
    </xf>
    <xf numFmtId="43" fontId="26" fillId="0" borderId="118" xfId="5" applyFont="1" applyFill="1" applyBorder="1" applyAlignment="1">
      <alignment horizontal="left" vertical="center"/>
    </xf>
    <xf numFmtId="0" fontId="26" fillId="0" borderId="119" xfId="0" applyFont="1" applyFill="1" applyBorder="1" applyAlignment="1">
      <alignment vertical="center"/>
    </xf>
    <xf numFmtId="0" fontId="26" fillId="0" borderId="120" xfId="0" applyFont="1" applyFill="1" applyBorder="1" applyAlignment="1">
      <alignment vertical="center"/>
    </xf>
    <xf numFmtId="0" fontId="29" fillId="0" borderId="120" xfId="5" applyNumberFormat="1" applyFont="1" applyFill="1" applyBorder="1" applyAlignment="1">
      <alignment vertical="center"/>
    </xf>
    <xf numFmtId="43" fontId="29" fillId="0" borderId="121" xfId="5" applyFont="1" applyFill="1" applyBorder="1" applyAlignment="1">
      <alignment vertical="center"/>
    </xf>
    <xf numFmtId="43" fontId="31" fillId="0" borderId="122" xfId="5" applyFont="1" applyFill="1" applyBorder="1" applyAlignment="1">
      <alignment horizontal="left" vertical="center"/>
    </xf>
    <xf numFmtId="0" fontId="29" fillId="0" borderId="48" xfId="0" applyFont="1" applyFill="1" applyBorder="1" applyAlignment="1">
      <alignment vertical="center"/>
    </xf>
    <xf numFmtId="0" fontId="26" fillId="0" borderId="123" xfId="0" applyFont="1" applyFill="1" applyBorder="1" applyAlignment="1">
      <alignment vertical="center"/>
    </xf>
    <xf numFmtId="43" fontId="26" fillId="0" borderId="122" xfId="5" applyFont="1" applyFill="1" applyBorder="1" applyAlignment="1">
      <alignment horizontal="center" vertical="center"/>
    </xf>
    <xf numFmtId="0" fontId="26" fillId="0" borderId="123" xfId="5" applyNumberFormat="1" applyFont="1" applyFill="1" applyBorder="1" applyAlignment="1">
      <alignment horizontal="left" vertical="center"/>
    </xf>
    <xf numFmtId="0" fontId="30" fillId="0" borderId="45" xfId="0" applyFont="1" applyFill="1" applyBorder="1" applyAlignment="1">
      <alignment vertical="center"/>
    </xf>
    <xf numFmtId="0" fontId="26" fillId="0" borderId="22" xfId="0" applyFont="1" applyFill="1" applyBorder="1" applyAlignment="1">
      <alignment horizontal="center" vertical="center"/>
    </xf>
    <xf numFmtId="43" fontId="29" fillId="3" borderId="124" xfId="5" applyFont="1" applyFill="1" applyBorder="1" applyAlignment="1">
      <alignment horizontal="center" vertical="top" wrapText="1"/>
    </xf>
    <xf numFmtId="43" fontId="29" fillId="3" borderId="17" xfId="5" applyFont="1" applyFill="1" applyBorder="1" applyAlignment="1">
      <alignment horizontal="center" vertical="top" wrapText="1"/>
    </xf>
    <xf numFmtId="0" fontId="104" fillId="0" borderId="128" xfId="0" applyNumberFormat="1" applyFont="1" applyFill="1" applyBorder="1" applyAlignment="1">
      <alignment horizontal="center" vertical="center"/>
    </xf>
    <xf numFmtId="0" fontId="104" fillId="0" borderId="132" xfId="0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top" wrapText="1"/>
    </xf>
    <xf numFmtId="0" fontId="104" fillId="0" borderId="133" xfId="5" applyNumberFormat="1" applyFont="1" applyFill="1" applyBorder="1" applyAlignment="1">
      <alignment horizontal="center" vertical="top" wrapText="1"/>
    </xf>
    <xf numFmtId="0" fontId="105" fillId="0" borderId="0" xfId="0" applyNumberFormat="1" applyFont="1" applyFill="1"/>
    <xf numFmtId="43" fontId="26" fillId="0" borderId="122" xfId="5" applyFont="1" applyFill="1" applyBorder="1" applyAlignment="1">
      <alignment horizontal="left" vertical="center"/>
    </xf>
    <xf numFmtId="0" fontId="29" fillId="0" borderId="123" xfId="0" applyFont="1" applyFill="1" applyBorder="1" applyAlignment="1">
      <alignment vertical="center"/>
    </xf>
    <xf numFmtId="43" fontId="29" fillId="0" borderId="122" xfId="5" applyFont="1" applyFill="1" applyBorder="1" applyAlignment="1">
      <alignment horizontal="center" vertical="center"/>
    </xf>
    <xf numFmtId="0" fontId="29" fillId="0" borderId="123" xfId="5" applyNumberFormat="1" applyFont="1" applyFill="1" applyBorder="1" applyAlignment="1">
      <alignment horizontal="left" vertical="center"/>
    </xf>
    <xf numFmtId="0" fontId="29" fillId="0" borderId="27" xfId="0" applyNumberFormat="1" applyFont="1" applyFill="1" applyBorder="1" applyAlignment="1">
      <alignment horizontal="center" vertical="center"/>
    </xf>
    <xf numFmtId="43" fontId="29" fillId="0" borderId="27" xfId="5" applyFont="1" applyFill="1" applyBorder="1" applyAlignment="1">
      <alignment vertical="center"/>
    </xf>
    <xf numFmtId="43" fontId="29" fillId="0" borderId="116" xfId="5" applyFont="1" applyFill="1" applyBorder="1" applyAlignment="1">
      <alignment vertical="center"/>
    </xf>
    <xf numFmtId="43" fontId="26" fillId="0" borderId="134" xfId="5" applyFont="1" applyFill="1" applyBorder="1" applyAlignment="1">
      <alignment horizontal="left" vertical="center"/>
    </xf>
    <xf numFmtId="0" fontId="26" fillId="0" borderId="134" xfId="0" applyFont="1" applyFill="1" applyBorder="1" applyAlignment="1">
      <alignment vertical="center"/>
    </xf>
    <xf numFmtId="0" fontId="26" fillId="0" borderId="110" xfId="0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horizontal="left" vertical="center"/>
    </xf>
    <xf numFmtId="0" fontId="29" fillId="0" borderId="110" xfId="0" applyFont="1" applyFill="1" applyBorder="1" applyAlignment="1">
      <alignment vertical="center"/>
    </xf>
    <xf numFmtId="0" fontId="26" fillId="0" borderId="110" xfId="0" applyFont="1" applyFill="1" applyBorder="1" applyAlignment="1">
      <alignment vertical="center"/>
    </xf>
    <xf numFmtId="43" fontId="26" fillId="0" borderId="110" xfId="5" applyFont="1" applyFill="1" applyBorder="1" applyAlignment="1">
      <alignment horizontal="center" vertical="center"/>
    </xf>
    <xf numFmtId="0" fontId="26" fillId="0" borderId="110" xfId="5" applyNumberFormat="1" applyFont="1" applyFill="1" applyBorder="1" applyAlignment="1">
      <alignment horizontal="left" vertical="center"/>
    </xf>
    <xf numFmtId="0" fontId="26" fillId="0" borderId="110" xfId="0" applyNumberFormat="1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vertical="center"/>
    </xf>
    <xf numFmtId="0" fontId="26" fillId="0" borderId="19" xfId="0" applyFont="1" applyFill="1" applyBorder="1" applyAlignment="1">
      <alignment horizontal="center" vertical="center"/>
    </xf>
    <xf numFmtId="43" fontId="26" fillId="0" borderId="135" xfId="5" applyFont="1" applyFill="1" applyBorder="1" applyAlignment="1">
      <alignment horizontal="left" vertical="center"/>
    </xf>
    <xf numFmtId="0" fontId="26" fillId="0" borderId="136" xfId="0" applyFont="1" applyFill="1" applyBorder="1" applyAlignment="1">
      <alignment vertical="center"/>
    </xf>
    <xf numFmtId="0" fontId="29" fillId="0" borderId="136" xfId="5" applyNumberFormat="1" applyFont="1" applyFill="1" applyBorder="1" applyAlignment="1">
      <alignment vertical="center"/>
    </xf>
    <xf numFmtId="43" fontId="29" fillId="0" borderId="137" xfId="5" applyFont="1" applyFill="1" applyBorder="1" applyAlignment="1">
      <alignment vertical="center"/>
    </xf>
    <xf numFmtId="43" fontId="31" fillId="0" borderId="48" xfId="5" applyFont="1" applyFill="1" applyBorder="1" applyAlignment="1">
      <alignment horizontal="left" vertical="center"/>
    </xf>
    <xf numFmtId="43" fontId="26" fillId="0" borderId="10" xfId="5" applyFont="1" applyFill="1" applyBorder="1" applyAlignment="1">
      <alignment horizontal="left" vertical="center"/>
    </xf>
    <xf numFmtId="43" fontId="26" fillId="0" borderId="139" xfId="5" applyFont="1" applyFill="1" applyBorder="1" applyAlignment="1">
      <alignment horizontal="left" vertical="center"/>
    </xf>
    <xf numFmtId="43" fontId="26" fillId="0" borderId="48" xfId="5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center" vertical="center"/>
    </xf>
    <xf numFmtId="43" fontId="26" fillId="0" borderId="0" xfId="5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43" fontId="26" fillId="0" borderId="105" xfId="5" applyFont="1" applyFill="1" applyBorder="1" applyAlignment="1">
      <alignment horizontal="center" vertical="center"/>
    </xf>
    <xf numFmtId="43" fontId="30" fillId="0" borderId="110" xfId="5" applyNumberFormat="1" applyFont="1" applyFill="1" applyBorder="1" applyAlignment="1">
      <alignment vertical="center"/>
    </xf>
    <xf numFmtId="43" fontId="30" fillId="4" borderId="110" xfId="5" applyNumberFormat="1" applyFont="1" applyFill="1" applyBorder="1" applyAlignment="1">
      <alignment vertical="center"/>
    </xf>
    <xf numFmtId="43" fontId="30" fillId="0" borderId="14" xfId="5" applyNumberFormat="1" applyFont="1" applyFill="1" applyBorder="1" applyAlignment="1">
      <alignment vertical="center"/>
    </xf>
    <xf numFmtId="43" fontId="30" fillId="4" borderId="14" xfId="5" applyNumberFormat="1" applyFont="1" applyFill="1" applyBorder="1" applyAlignment="1">
      <alignment vertical="center"/>
    </xf>
    <xf numFmtId="43" fontId="26" fillId="0" borderId="0" xfId="5" applyNumberFormat="1" applyFont="1" applyFill="1" applyBorder="1" applyAlignment="1">
      <alignment horizontal="center" vertical="center"/>
    </xf>
    <xf numFmtId="43" fontId="26" fillId="0" borderId="0" xfId="5" applyNumberFormat="1" applyFont="1" applyBorder="1" applyAlignment="1">
      <alignment horizontal="left" vertical="center"/>
    </xf>
    <xf numFmtId="43" fontId="26" fillId="0" borderId="0" xfId="5" applyNumberFormat="1" applyFont="1" applyBorder="1" applyAlignment="1">
      <alignment horizontal="center" vertical="center"/>
    </xf>
    <xf numFmtId="43" fontId="26" fillId="0" borderId="0" xfId="5" applyNumberFormat="1" applyFont="1" applyBorder="1" applyAlignment="1">
      <alignment vertical="center"/>
    </xf>
    <xf numFmtId="43" fontId="26" fillId="0" borderId="27" xfId="5" applyNumberFormat="1" applyFont="1" applyFill="1" applyBorder="1" applyAlignment="1">
      <alignment horizontal="center" vertical="center"/>
    </xf>
    <xf numFmtId="43" fontId="26" fillId="0" borderId="27" xfId="5" applyNumberFormat="1" applyFont="1" applyFill="1" applyBorder="1" applyAlignment="1">
      <alignment horizontal="left" vertical="center"/>
    </xf>
    <xf numFmtId="43" fontId="26" fillId="0" borderId="27" xfId="5" applyNumberFormat="1" applyFont="1" applyFill="1" applyBorder="1" applyAlignment="1">
      <alignment vertical="center"/>
    </xf>
    <xf numFmtId="43" fontId="26" fillId="0" borderId="23" xfId="5" applyNumberFormat="1" applyFont="1" applyFill="1" applyBorder="1" applyAlignment="1">
      <alignment horizontal="center" vertical="center"/>
    </xf>
    <xf numFmtId="43" fontId="26" fillId="0" borderId="23" xfId="5" applyNumberFormat="1" applyFont="1" applyFill="1" applyBorder="1" applyAlignment="1">
      <alignment horizontal="left" vertical="center"/>
    </xf>
    <xf numFmtId="43" fontId="26" fillId="0" borderId="23" xfId="5" applyNumberFormat="1" applyFont="1" applyFill="1" applyBorder="1" applyAlignment="1">
      <alignment vertical="center"/>
    </xf>
    <xf numFmtId="43" fontId="26" fillId="0" borderId="124" xfId="5" applyNumberFormat="1" applyFont="1" applyFill="1" applyBorder="1" applyAlignment="1">
      <alignment horizontal="center" vertical="center"/>
    </xf>
    <xf numFmtId="43" fontId="26" fillId="0" borderId="124" xfId="5" applyNumberFormat="1" applyFont="1" applyFill="1" applyBorder="1" applyAlignment="1">
      <alignment vertical="center"/>
    </xf>
    <xf numFmtId="43" fontId="0" fillId="0" borderId="0" xfId="5" applyNumberFormat="1" applyFont="1"/>
    <xf numFmtId="43" fontId="30" fillId="4" borderId="46" xfId="5" applyNumberFormat="1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vertical="center"/>
    </xf>
    <xf numFmtId="43" fontId="26" fillId="0" borderId="8" xfId="5" applyNumberFormat="1" applyFont="1" applyFill="1" applyBorder="1" applyAlignment="1">
      <alignment vertical="center"/>
    </xf>
    <xf numFmtId="43" fontId="26" fillId="0" borderId="105" xfId="5" applyNumberFormat="1" applyFont="1" applyFill="1" applyBorder="1" applyAlignment="1">
      <alignment vertical="center"/>
    </xf>
    <xf numFmtId="43" fontId="30" fillId="4" borderId="46" xfId="5" applyNumberFormat="1" applyFont="1" applyFill="1" applyBorder="1" applyAlignment="1">
      <alignment horizontal="center" vertical="center"/>
    </xf>
    <xf numFmtId="43" fontId="30" fillId="4" borderId="14" xfId="5" applyNumberFormat="1" applyFont="1" applyFill="1" applyBorder="1" applyAlignment="1">
      <alignment horizontal="center" vertical="center"/>
    </xf>
    <xf numFmtId="43" fontId="26" fillId="0" borderId="122" xfId="5" applyNumberFormat="1" applyFont="1" applyFill="1" applyBorder="1" applyAlignment="1">
      <alignment horizontal="center" vertical="center"/>
    </xf>
    <xf numFmtId="43" fontId="26" fillId="0" borderId="8" xfId="5" applyNumberFormat="1" applyFont="1" applyFill="1" applyBorder="1" applyAlignment="1">
      <alignment horizontal="center" vertical="center"/>
    </xf>
    <xf numFmtId="43" fontId="26" fillId="0" borderId="105" xfId="5" applyNumberFormat="1" applyFont="1" applyFill="1" applyBorder="1" applyAlignment="1">
      <alignment horizontal="center" vertical="center"/>
    </xf>
    <xf numFmtId="43" fontId="0" fillId="0" borderId="0" xfId="5" applyNumberFormat="1" applyFont="1" applyAlignment="1">
      <alignment horizontal="center"/>
    </xf>
    <xf numFmtId="0" fontId="29" fillId="0" borderId="145" xfId="5" applyNumberFormat="1" applyFont="1" applyFill="1" applyBorder="1" applyAlignment="1">
      <alignment horizontal="left" vertical="center"/>
    </xf>
    <xf numFmtId="0" fontId="30" fillId="4" borderId="46" xfId="0" applyFont="1" applyFill="1" applyBorder="1" applyAlignment="1">
      <alignment horizontal="right" vertical="center"/>
    </xf>
    <xf numFmtId="0" fontId="30" fillId="4" borderId="14" xfId="0" applyFont="1" applyFill="1" applyBorder="1" applyAlignment="1">
      <alignment horizontal="right" vertical="center"/>
    </xf>
    <xf numFmtId="43" fontId="26" fillId="0" borderId="0" xfId="5" applyFont="1" applyBorder="1" applyAlignment="1">
      <alignment horizontal="right" vertical="center"/>
    </xf>
    <xf numFmtId="43" fontId="26" fillId="0" borderId="122" xfId="5" applyFont="1" applyFill="1" applyBorder="1" applyAlignment="1">
      <alignment horizontal="right" vertical="center"/>
    </xf>
    <xf numFmtId="43" fontId="26" fillId="0" borderId="105" xfId="5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108" fillId="3" borderId="114" xfId="5" applyNumberFormat="1" applyFont="1" applyFill="1" applyBorder="1" applyAlignment="1">
      <alignment horizontal="center" vertical="center"/>
    </xf>
    <xf numFmtId="43" fontId="108" fillId="3" borderId="114" xfId="5" applyNumberFormat="1" applyFont="1" applyFill="1" applyBorder="1" applyAlignment="1">
      <alignment horizontal="center" wrapText="1"/>
    </xf>
    <xf numFmtId="0" fontId="30" fillId="0" borderId="46" xfId="0" applyFont="1" applyFill="1" applyBorder="1" applyAlignment="1">
      <alignment vertical="center"/>
    </xf>
    <xf numFmtId="43" fontId="30" fillId="0" borderId="46" xfId="5" applyNumberFormat="1" applyFont="1" applyFill="1" applyBorder="1" applyAlignment="1">
      <alignment vertical="center"/>
    </xf>
    <xf numFmtId="43" fontId="29" fillId="0" borderId="13" xfId="5" applyFont="1" applyBorder="1" applyAlignment="1">
      <alignment horizontal="left" vertical="center"/>
    </xf>
    <xf numFmtId="43" fontId="29" fillId="0" borderId="14" xfId="5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center" vertical="center"/>
    </xf>
    <xf numFmtId="43" fontId="26" fillId="0" borderId="14" xfId="5" applyNumberFormat="1" applyFont="1" applyFill="1" applyBorder="1" applyAlignment="1">
      <alignment horizontal="center" vertical="center"/>
    </xf>
    <xf numFmtId="43" fontId="26" fillId="0" borderId="14" xfId="5" applyNumberFormat="1" applyFont="1" applyBorder="1" applyAlignment="1">
      <alignment horizontal="left" vertical="center"/>
    </xf>
    <xf numFmtId="43" fontId="26" fillId="0" borderId="14" xfId="5" applyNumberFormat="1" applyFont="1" applyBorder="1" applyAlignment="1">
      <alignment vertical="center"/>
    </xf>
    <xf numFmtId="43" fontId="30" fillId="0" borderId="110" xfId="5" applyFont="1" applyFill="1" applyBorder="1" applyAlignment="1">
      <alignment horizontal="right" vertical="center"/>
    </xf>
    <xf numFmtId="43" fontId="30" fillId="0" borderId="14" xfId="5" applyFont="1" applyFill="1" applyBorder="1" applyAlignment="1">
      <alignment horizontal="right" vertical="center"/>
    </xf>
    <xf numFmtId="43" fontId="30" fillId="0" borderId="46" xfId="5" applyFont="1" applyFill="1" applyBorder="1" applyAlignment="1">
      <alignment horizontal="right" vertical="center"/>
    </xf>
    <xf numFmtId="43" fontId="29" fillId="0" borderId="14" xfId="5" applyFont="1" applyBorder="1" applyAlignment="1">
      <alignment horizontal="right" vertical="center"/>
    </xf>
    <xf numFmtId="43" fontId="26" fillId="0" borderId="123" xfId="5" applyFont="1" applyFill="1" applyBorder="1" applyAlignment="1">
      <alignment horizontal="right" vertical="center"/>
    </xf>
    <xf numFmtId="43" fontId="26" fillId="0" borderId="9" xfId="5" applyFont="1" applyFill="1" applyBorder="1" applyAlignment="1">
      <alignment horizontal="right" vertical="center"/>
    </xf>
    <xf numFmtId="43" fontId="0" fillId="0" borderId="0" xfId="5" applyFont="1" applyAlignment="1">
      <alignment horizontal="right"/>
    </xf>
    <xf numFmtId="0" fontId="30" fillId="4" borderId="46" xfId="0" applyNumberFormat="1" applyFont="1" applyFill="1" applyBorder="1" applyAlignment="1">
      <alignment horizontal="left" vertical="center"/>
    </xf>
    <xf numFmtId="0" fontId="30" fillId="4" borderId="14" xfId="0" applyNumberFormat="1" applyFont="1" applyFill="1" applyBorder="1" applyAlignment="1">
      <alignment horizontal="left" vertical="center"/>
    </xf>
    <xf numFmtId="0" fontId="26" fillId="0" borderId="144" xfId="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43" fontId="26" fillId="0" borderId="147" xfId="5" applyNumberFormat="1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right" vertical="center"/>
    </xf>
    <xf numFmtId="0" fontId="26" fillId="0" borderId="148" xfId="5" applyNumberFormat="1" applyFont="1" applyFill="1" applyBorder="1" applyAlignment="1">
      <alignment horizontal="left" vertical="center"/>
    </xf>
    <xf numFmtId="0" fontId="104" fillId="0" borderId="132" xfId="5" applyNumberFormat="1" applyFont="1" applyFill="1" applyBorder="1" applyAlignment="1">
      <alignment horizontal="center" vertical="center"/>
    </xf>
    <xf numFmtId="0" fontId="104" fillId="0" borderId="129" xfId="5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center" wrapText="1"/>
    </xf>
    <xf numFmtId="0" fontId="104" fillId="0" borderId="133" xfId="5" applyNumberFormat="1" applyFont="1" applyFill="1" applyBorder="1" applyAlignment="1">
      <alignment horizontal="center" vertical="center" wrapText="1"/>
    </xf>
    <xf numFmtId="0" fontId="105" fillId="0" borderId="0" xfId="0" applyNumberFormat="1" applyFont="1" applyFill="1" applyAlignment="1">
      <alignment horizontal="center" vertical="center"/>
    </xf>
    <xf numFmtId="43" fontId="26" fillId="0" borderId="44" xfId="5" applyNumberFormat="1" applyFont="1" applyFill="1" applyBorder="1" applyAlignment="1">
      <alignment horizontal="left" vertical="center"/>
    </xf>
    <xf numFmtId="43" fontId="29" fillId="0" borderId="142" xfId="5" applyFont="1" applyFill="1" applyBorder="1" applyAlignment="1">
      <alignment horizontal="right" vertical="center"/>
    </xf>
    <xf numFmtId="43" fontId="26" fillId="0" borderId="151" xfId="5" applyFont="1" applyFill="1" applyBorder="1" applyAlignment="1">
      <alignment vertical="center"/>
    </xf>
    <xf numFmtId="0" fontId="26" fillId="0" borderId="152" xfId="0" applyFont="1" applyFill="1" applyBorder="1" applyAlignment="1">
      <alignment horizontal="center" vertical="center"/>
    </xf>
    <xf numFmtId="43" fontId="26" fillId="0" borderId="41" xfId="5" applyFont="1" applyFill="1" applyBorder="1" applyAlignment="1">
      <alignment horizontal="left" vertical="center"/>
    </xf>
    <xf numFmtId="43" fontId="26" fillId="0" borderId="42" xfId="5" applyFont="1" applyFill="1" applyBorder="1" applyAlignment="1">
      <alignment horizontal="left" vertical="center"/>
    </xf>
    <xf numFmtId="0" fontId="29" fillId="0" borderId="42" xfId="0" applyFont="1" applyFill="1" applyBorder="1" applyAlignment="1">
      <alignment vertical="center"/>
    </xf>
    <xf numFmtId="43" fontId="26" fillId="0" borderId="43" xfId="5" applyFont="1" applyFill="1" applyBorder="1" applyAlignment="1">
      <alignment horizontal="right" vertical="center"/>
    </xf>
    <xf numFmtId="43" fontId="26" fillId="0" borderId="44" xfId="5" applyNumberFormat="1" applyFont="1" applyFill="1" applyBorder="1" applyAlignment="1">
      <alignment horizontal="center" vertical="center"/>
    </xf>
    <xf numFmtId="43" fontId="26" fillId="0" borderId="44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horizontal="center" vertical="center"/>
    </xf>
    <xf numFmtId="0" fontId="29" fillId="0" borderId="139" xfId="0" applyFont="1" applyFill="1" applyBorder="1" applyAlignment="1">
      <alignment vertical="center"/>
    </xf>
    <xf numFmtId="43" fontId="26" fillId="0" borderId="145" xfId="5" applyFont="1" applyFill="1" applyBorder="1" applyAlignment="1">
      <alignment horizontal="right" vertical="center"/>
    </xf>
    <xf numFmtId="43" fontId="26" fillId="0" borderId="127" xfId="5" applyNumberFormat="1" applyFont="1" applyFill="1" applyBorder="1" applyAlignment="1">
      <alignment horizontal="center" vertical="center"/>
    </xf>
    <xf numFmtId="43" fontId="26" fillId="0" borderId="127" xfId="5" applyNumberFormat="1" applyFont="1" applyFill="1" applyBorder="1" applyAlignment="1">
      <alignment horizontal="left" vertical="center"/>
    </xf>
    <xf numFmtId="43" fontId="26" fillId="0" borderId="127" xfId="5" applyNumberFormat="1" applyFont="1" applyFill="1" applyBorder="1" applyAlignment="1">
      <alignment vertical="center"/>
    </xf>
    <xf numFmtId="43" fontId="26" fillId="0" borderId="142" xfId="5" applyNumberFormat="1" applyFont="1" applyFill="1" applyBorder="1" applyAlignment="1">
      <alignment vertical="center"/>
    </xf>
    <xf numFmtId="43" fontId="26" fillId="0" borderId="121" xfId="5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43" fontId="26" fillId="0" borderId="41" xfId="5" applyFont="1" applyFill="1" applyBorder="1" applyAlignment="1">
      <alignment horizontal="right" vertical="center"/>
    </xf>
    <xf numFmtId="0" fontId="29" fillId="0" borderId="153" xfId="0" applyFont="1" applyFill="1" applyBorder="1" applyAlignment="1">
      <alignment horizontal="center" vertical="center"/>
    </xf>
    <xf numFmtId="43" fontId="31" fillId="0" borderId="147" xfId="5" applyFont="1" applyFill="1" applyBorder="1" applyAlignment="1">
      <alignment horizontal="left" vertical="center"/>
    </xf>
    <xf numFmtId="43" fontId="31" fillId="0" borderId="154" xfId="5" applyFont="1" applyFill="1" applyBorder="1" applyAlignment="1">
      <alignment horizontal="left" vertical="center"/>
    </xf>
    <xf numFmtId="0" fontId="29" fillId="0" borderId="154" xfId="0" applyFont="1" applyFill="1" applyBorder="1" applyAlignment="1">
      <alignment vertical="center"/>
    </xf>
    <xf numFmtId="43" fontId="26" fillId="0" borderId="148" xfId="5" applyFont="1" applyFill="1" applyBorder="1" applyAlignment="1">
      <alignment horizontal="right" vertical="center"/>
    </xf>
    <xf numFmtId="43" fontId="26" fillId="0" borderId="146" xfId="5" applyNumberFormat="1" applyFont="1" applyFill="1" applyBorder="1" applyAlignment="1">
      <alignment horizontal="center" vertical="center"/>
    </xf>
    <xf numFmtId="43" fontId="26" fillId="0" borderId="146" xfId="5" applyNumberFormat="1" applyFont="1" applyFill="1" applyBorder="1" applyAlignment="1">
      <alignment horizontal="left" vertical="center"/>
    </xf>
    <xf numFmtId="43" fontId="26" fillId="0" borderId="146" xfId="5" applyNumberFormat="1" applyFont="1" applyFill="1" applyBorder="1" applyAlignment="1">
      <alignment vertical="center"/>
    </xf>
    <xf numFmtId="43" fontId="26" fillId="0" borderId="147" xfId="5" applyNumberFormat="1" applyFont="1" applyFill="1" applyBorder="1" applyAlignment="1">
      <alignment vertical="center"/>
    </xf>
    <xf numFmtId="43" fontId="26" fillId="0" borderId="155" xfId="5" applyFont="1" applyFill="1" applyBorder="1" applyAlignment="1">
      <alignment vertical="center"/>
    </xf>
    <xf numFmtId="43" fontId="30" fillId="4" borderId="46" xfId="5" applyFont="1" applyFill="1" applyBorder="1" applyAlignment="1">
      <alignment horizontal="center" vertical="center"/>
    </xf>
    <xf numFmtId="43" fontId="30" fillId="4" borderId="14" xfId="5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center" vertical="center"/>
    </xf>
    <xf numFmtId="43" fontId="26" fillId="0" borderId="142" xfId="5" applyFont="1" applyFill="1" applyBorder="1" applyAlignment="1">
      <alignment horizontal="center" vertical="center"/>
    </xf>
    <xf numFmtId="43" fontId="0" fillId="0" borderId="0" xfId="5" applyFont="1" applyAlignment="1">
      <alignment horizontal="center"/>
    </xf>
    <xf numFmtId="0" fontId="15" fillId="0" borderId="0" xfId="348" applyFont="1" applyAlignment="1">
      <alignment vertical="center"/>
    </xf>
    <xf numFmtId="0" fontId="15" fillId="0" borderId="0" xfId="348" applyFont="1" applyBorder="1" applyAlignment="1">
      <alignment vertical="center"/>
    </xf>
    <xf numFmtId="0" fontId="111" fillId="0" borderId="39" xfId="348" applyFont="1" applyBorder="1" applyAlignment="1">
      <alignment horizontal="center" vertical="center"/>
    </xf>
    <xf numFmtId="0" fontId="111" fillId="0" borderId="0" xfId="348" applyFont="1" applyBorder="1" applyAlignment="1">
      <alignment horizontal="center" vertical="center"/>
    </xf>
    <xf numFmtId="170" fontId="111" fillId="0" borderId="0" xfId="348" applyNumberFormat="1" applyFont="1" applyBorder="1" applyAlignment="1">
      <alignment horizontal="center" vertical="center"/>
    </xf>
    <xf numFmtId="0" fontId="111" fillId="0" borderId="73" xfId="348" applyFont="1" applyBorder="1" applyAlignment="1">
      <alignment horizontal="center" vertical="center"/>
    </xf>
    <xf numFmtId="0" fontId="111" fillId="0" borderId="161" xfId="348" applyFont="1" applyBorder="1" applyAlignment="1">
      <alignment horizontal="center" vertical="center"/>
    </xf>
    <xf numFmtId="0" fontId="111" fillId="0" borderId="144" xfId="348" applyFont="1" applyBorder="1" applyAlignment="1">
      <alignment horizontal="center" vertical="center"/>
    </xf>
    <xf numFmtId="170" fontId="111" fillId="0" borderId="72" xfId="348" applyNumberFormat="1" applyFont="1" applyBorder="1" applyAlignment="1">
      <alignment horizontal="center" vertical="center"/>
    </xf>
    <xf numFmtId="0" fontId="111" fillId="0" borderId="162" xfId="348" applyFont="1" applyBorder="1" applyAlignment="1">
      <alignment horizontal="center" vertical="center"/>
    </xf>
    <xf numFmtId="0" fontId="30" fillId="0" borderId="75" xfId="348" applyFont="1" applyFill="1" applyBorder="1" applyAlignment="1">
      <alignment horizontal="center" vertical="center"/>
    </xf>
    <xf numFmtId="170" fontId="30" fillId="0" borderId="10" xfId="348" applyNumberFormat="1" applyFont="1" applyFill="1" applyBorder="1" applyAlignment="1">
      <alignment horizontal="center" vertical="center"/>
    </xf>
    <xf numFmtId="0" fontId="30" fillId="0" borderId="23" xfId="348" applyFont="1" applyFill="1" applyBorder="1" applyAlignment="1">
      <alignment horizontal="center" vertical="center"/>
    </xf>
    <xf numFmtId="0" fontId="111" fillId="0" borderId="163" xfId="348" applyFont="1" applyFill="1" applyBorder="1" applyAlignment="1">
      <alignment horizontal="center" vertical="center"/>
    </xf>
    <xf numFmtId="0" fontId="111" fillId="0" borderId="164" xfId="348" applyFont="1" applyFill="1" applyBorder="1" applyAlignment="1">
      <alignment horizontal="center" vertical="center"/>
    </xf>
    <xf numFmtId="0" fontId="111" fillId="0" borderId="165" xfId="348" applyFont="1" applyFill="1" applyBorder="1" applyAlignment="1">
      <alignment horizontal="center" vertical="center"/>
    </xf>
    <xf numFmtId="170" fontId="111" fillId="0" borderId="166" xfId="348" applyNumberFormat="1" applyFont="1" applyFill="1" applyBorder="1" applyAlignment="1">
      <alignment horizontal="center" vertical="center"/>
    </xf>
    <xf numFmtId="0" fontId="111" fillId="0" borderId="167" xfId="348" applyFont="1" applyFill="1" applyBorder="1" applyAlignment="1">
      <alignment horizontal="center" vertical="center"/>
    </xf>
    <xf numFmtId="43" fontId="30" fillId="0" borderId="39" xfId="349" applyFont="1" applyFill="1" applyBorder="1" applyAlignment="1">
      <alignment vertical="center"/>
    </xf>
    <xf numFmtId="43" fontId="30" fillId="0" borderId="0" xfId="349" applyFont="1" applyFill="1" applyBorder="1" applyAlignment="1">
      <alignment horizontal="left"/>
    </xf>
    <xf numFmtId="0" fontId="15" fillId="0" borderId="0" xfId="348" applyFont="1" applyFill="1" applyBorder="1" applyAlignment="1">
      <alignment vertical="center"/>
    </xf>
    <xf numFmtId="170" fontId="15" fillId="0" borderId="0" xfId="348" applyNumberFormat="1" applyFont="1" applyFill="1" applyBorder="1" applyAlignment="1">
      <alignment vertical="center"/>
    </xf>
    <xf numFmtId="43" fontId="30" fillId="0" borderId="168" xfId="349" applyFont="1" applyFill="1" applyBorder="1" applyAlignment="1">
      <alignment vertical="center"/>
    </xf>
    <xf numFmtId="43" fontId="32" fillId="0" borderId="54" xfId="349" applyFont="1" applyFill="1" applyBorder="1" applyAlignment="1">
      <alignment horizontal="left" vertical="center"/>
    </xf>
    <xf numFmtId="0" fontId="15" fillId="0" borderId="54" xfId="348" applyFont="1" applyFill="1" applyBorder="1" applyAlignment="1">
      <alignment vertical="center"/>
    </xf>
    <xf numFmtId="170" fontId="15" fillId="0" borderId="54" xfId="348" applyNumberFormat="1" applyFont="1" applyFill="1" applyBorder="1" applyAlignment="1">
      <alignment vertical="center"/>
    </xf>
    <xf numFmtId="43" fontId="32" fillId="0" borderId="0" xfId="349" applyFont="1" applyFill="1" applyBorder="1" applyAlignment="1">
      <alignment horizontal="left" vertical="center"/>
    </xf>
    <xf numFmtId="170" fontId="26" fillId="0" borderId="23" xfId="348" applyNumberFormat="1" applyFont="1" applyFill="1" applyBorder="1" applyAlignment="1">
      <alignment vertical="center"/>
    </xf>
    <xf numFmtId="0" fontId="26" fillId="0" borderId="73" xfId="348" applyFont="1" applyFill="1" applyBorder="1" applyAlignment="1">
      <alignment horizontal="center" vertical="center"/>
    </xf>
    <xf numFmtId="43" fontId="26" fillId="0" borderId="72" xfId="349" applyFont="1" applyFill="1" applyBorder="1" applyAlignment="1">
      <alignment vertical="center"/>
    </xf>
    <xf numFmtId="0" fontId="26" fillId="0" borderId="72" xfId="348" applyFont="1" applyFill="1" applyBorder="1" applyAlignment="1">
      <alignment vertical="center"/>
    </xf>
    <xf numFmtId="170" fontId="114" fillId="0" borderId="72" xfId="348" applyNumberFormat="1" applyFont="1" applyFill="1" applyBorder="1" applyAlignment="1">
      <alignment vertical="center"/>
    </xf>
    <xf numFmtId="0" fontId="26" fillId="0" borderId="72" xfId="348" applyFont="1" applyFill="1" applyBorder="1" applyAlignment="1">
      <alignment horizontal="center" vertical="center"/>
    </xf>
    <xf numFmtId="0" fontId="26" fillId="0" borderId="169" xfId="348" applyFont="1" applyFill="1" applyBorder="1" applyAlignment="1">
      <alignment horizontal="center" vertical="center"/>
    </xf>
    <xf numFmtId="43" fontId="26" fillId="0" borderId="122" xfId="349" applyFont="1" applyFill="1" applyBorder="1" applyAlignment="1">
      <alignment vertical="center"/>
    </xf>
    <xf numFmtId="0" fontId="26" fillId="0" borderId="48" xfId="348" applyFont="1" applyFill="1" applyBorder="1" applyAlignment="1">
      <alignment vertical="center"/>
    </xf>
    <xf numFmtId="170" fontId="26" fillId="0" borderId="27" xfId="348" applyNumberFormat="1" applyFont="1" applyFill="1" applyBorder="1" applyAlignment="1">
      <alignment vertical="center"/>
    </xf>
    <xf numFmtId="0" fontId="26" fillId="0" borderId="27" xfId="348" applyFont="1" applyFill="1" applyBorder="1" applyAlignment="1">
      <alignment horizontal="center" vertical="center"/>
    </xf>
    <xf numFmtId="0" fontId="15" fillId="0" borderId="0" xfId="348" applyFont="1" applyFill="1" applyAlignment="1">
      <alignment vertical="center"/>
    </xf>
    <xf numFmtId="43" fontId="15" fillId="0" borderId="0" xfId="349" applyFont="1" applyAlignment="1">
      <alignment vertical="center"/>
    </xf>
    <xf numFmtId="170" fontId="15" fillId="0" borderId="0" xfId="348" applyNumberFormat="1" applyFont="1" applyAlignment="1">
      <alignment vertical="center"/>
    </xf>
    <xf numFmtId="43" fontId="29" fillId="0" borderId="11" xfId="5" applyFont="1" applyBorder="1" applyAlignment="1">
      <alignment vertical="center"/>
    </xf>
    <xf numFmtId="43" fontId="29" fillId="0" borderId="12" xfId="5" applyFont="1" applyBorder="1" applyAlignment="1">
      <alignment vertical="center"/>
    </xf>
    <xf numFmtId="43" fontId="29" fillId="3" borderId="114" xfId="5" applyNumberFormat="1" applyFont="1" applyFill="1" applyBorder="1" applyAlignment="1">
      <alignment horizontal="center" vertical="center" wrapText="1"/>
    </xf>
    <xf numFmtId="43" fontId="115" fillId="0" borderId="0" xfId="5" applyFont="1" applyBorder="1" applyAlignment="1">
      <alignment horizontal="center" vertical="center"/>
    </xf>
    <xf numFmtId="0" fontId="104" fillId="0" borderId="131" xfId="5" applyNumberFormat="1" applyFont="1" applyFill="1" applyBorder="1" applyAlignment="1">
      <alignment horizontal="center" vertical="center"/>
    </xf>
    <xf numFmtId="0" fontId="26" fillId="0" borderId="146" xfId="5" applyNumberFormat="1" applyFont="1" applyFill="1" applyBorder="1" applyAlignment="1">
      <alignment horizontal="left" vertical="center"/>
    </xf>
    <xf numFmtId="0" fontId="26" fillId="0" borderId="162" xfId="5" applyNumberFormat="1" applyFont="1" applyFill="1" applyBorder="1" applyAlignment="1">
      <alignment horizontal="left" vertical="center"/>
    </xf>
    <xf numFmtId="0" fontId="26" fillId="0" borderId="23" xfId="5" applyNumberFormat="1" applyFont="1" applyFill="1" applyBorder="1" applyAlignment="1">
      <alignment horizontal="center" vertical="center"/>
    </xf>
    <xf numFmtId="0" fontId="26" fillId="0" borderId="44" xfId="5" applyNumberFormat="1" applyFont="1" applyFill="1" applyBorder="1" applyAlignment="1">
      <alignment horizontal="center" vertical="center"/>
    </xf>
    <xf numFmtId="43" fontId="29" fillId="0" borderId="146" xfId="5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horizontal="center" vertical="center"/>
    </xf>
    <xf numFmtId="0" fontId="29" fillId="0" borderId="146" xfId="5" applyNumberFormat="1" applyFont="1" applyFill="1" applyBorder="1" applyAlignment="1">
      <alignment horizontal="center" vertical="center"/>
    </xf>
    <xf numFmtId="0" fontId="26" fillId="0" borderId="27" xfId="5" applyNumberFormat="1" applyFont="1" applyFill="1" applyBorder="1" applyAlignment="1">
      <alignment horizontal="center" vertical="center"/>
    </xf>
    <xf numFmtId="166" fontId="29" fillId="0" borderId="0" xfId="0" applyNumberFormat="1" applyFont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8" fillId="0" borderId="127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center"/>
    </xf>
    <xf numFmtId="0" fontId="18" fillId="0" borderId="142" xfId="0" applyFont="1" applyFill="1" applyBorder="1"/>
    <xf numFmtId="0" fontId="18" fillId="0" borderId="139" xfId="0" applyFont="1" applyFill="1" applyBorder="1"/>
    <xf numFmtId="0" fontId="18" fillId="0" borderId="145" xfId="0" applyFont="1" applyFill="1" applyBorder="1"/>
    <xf numFmtId="0" fontId="18" fillId="0" borderId="127" xfId="0" applyFont="1" applyFill="1" applyBorder="1"/>
    <xf numFmtId="43" fontId="18" fillId="0" borderId="127" xfId="5" applyFont="1" applyFill="1" applyBorder="1"/>
    <xf numFmtId="0" fontId="12" fillId="0" borderId="142" xfId="0" applyFont="1" applyFill="1" applyBorder="1"/>
    <xf numFmtId="0" fontId="12" fillId="0" borderId="139" xfId="0" applyFont="1" applyFill="1" applyBorder="1"/>
    <xf numFmtId="0" fontId="12" fillId="0" borderId="145" xfId="0" applyFont="1" applyFill="1" applyBorder="1"/>
    <xf numFmtId="0" fontId="12" fillId="0" borderId="127" xfId="0" applyFont="1" applyFill="1" applyBorder="1" applyAlignment="1">
      <alignment horizontal="center"/>
    </xf>
    <xf numFmtId="43" fontId="12" fillId="0" borderId="127" xfId="5" applyFont="1" applyFill="1" applyBorder="1"/>
    <xf numFmtId="0" fontId="12" fillId="0" borderId="139" xfId="0" applyFont="1" applyFill="1" applyBorder="1" applyAlignment="1">
      <alignment horizontal="center"/>
    </xf>
    <xf numFmtId="9" fontId="18" fillId="0" borderId="139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3" fontId="18" fillId="0" borderId="0" xfId="5" applyFont="1" applyFill="1" applyBorder="1"/>
    <xf numFmtId="0" fontId="26" fillId="0" borderId="39" xfId="348" applyFont="1" applyFill="1" applyBorder="1" applyAlignment="1">
      <alignment horizontal="center" vertical="center"/>
    </xf>
    <xf numFmtId="43" fontId="26" fillId="0" borderId="0" xfId="349" applyFont="1" applyFill="1" applyBorder="1" applyAlignment="1">
      <alignment vertical="center"/>
    </xf>
    <xf numFmtId="0" fontId="26" fillId="0" borderId="0" xfId="348" applyFont="1" applyFill="1" applyBorder="1" applyAlignment="1">
      <alignment vertical="center"/>
    </xf>
    <xf numFmtId="170" fontId="26" fillId="0" borderId="0" xfId="348" applyNumberFormat="1" applyFont="1" applyFill="1" applyBorder="1" applyAlignment="1">
      <alignment vertical="center"/>
    </xf>
    <xf numFmtId="0" fontId="26" fillId="0" borderId="0" xfId="348" applyFont="1" applyFill="1" applyBorder="1" applyAlignment="1">
      <alignment horizontal="center" vertical="center"/>
    </xf>
    <xf numFmtId="0" fontId="30" fillId="0" borderId="111" xfId="0" applyFont="1" applyFill="1" applyBorder="1" applyAlignment="1">
      <alignment vertical="center"/>
    </xf>
    <xf numFmtId="0" fontId="30" fillId="0" borderId="170" xfId="0" applyFont="1" applyFill="1" applyBorder="1" applyAlignment="1">
      <alignment vertical="center"/>
    </xf>
    <xf numFmtId="0" fontId="30" fillId="0" borderId="171" xfId="0" applyFont="1" applyFill="1" applyBorder="1" applyAlignment="1">
      <alignment vertical="center"/>
    </xf>
    <xf numFmtId="43" fontId="11" fillId="0" borderId="11" xfId="5" applyFont="1" applyBorder="1" applyAlignment="1">
      <alignment horizontal="left" vertical="center"/>
    </xf>
    <xf numFmtId="43" fontId="11" fillId="0" borderId="0" xfId="5" applyFont="1" applyBorder="1" applyAlignment="1">
      <alignment horizontal="center" vertical="center"/>
    </xf>
    <xf numFmtId="43" fontId="11" fillId="0" borderId="0" xfId="5" applyFont="1" applyBorder="1" applyAlignment="1">
      <alignment vertical="center"/>
    </xf>
    <xf numFmtId="43" fontId="11" fillId="0" borderId="0" xfId="5" applyFont="1" applyBorder="1" applyAlignment="1">
      <alignment horizontal="left" vertical="center"/>
    </xf>
    <xf numFmtId="43" fontId="30" fillId="0" borderId="0" xfId="5" applyFont="1" applyBorder="1" applyAlignment="1">
      <alignment vertical="center"/>
    </xf>
    <xf numFmtId="43" fontId="15" fillId="0" borderId="110" xfId="5" applyFont="1" applyBorder="1" applyAlignment="1">
      <alignment vertical="center"/>
    </xf>
    <xf numFmtId="43" fontId="15" fillId="0" borderId="110" xfId="5" applyFont="1" applyBorder="1" applyAlignment="1">
      <alignment horizontal="center" vertical="center"/>
    </xf>
    <xf numFmtId="43" fontId="26" fillId="0" borderId="23" xfId="5" applyFont="1" applyFill="1" applyBorder="1" applyAlignment="1">
      <alignment horizontal="center" vertical="center"/>
    </xf>
    <xf numFmtId="0" fontId="26" fillId="0" borderId="44" xfId="0" applyNumberFormat="1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vertical="center"/>
    </xf>
    <xf numFmtId="0" fontId="6" fillId="0" borderId="0" xfId="0" applyFont="1"/>
    <xf numFmtId="43" fontId="120" fillId="0" borderId="11" xfId="5" applyFont="1" applyFill="1" applyBorder="1" applyAlignment="1">
      <alignment horizontal="center" vertical="center"/>
    </xf>
    <xf numFmtId="43" fontId="20" fillId="0" borderId="6" xfId="5" applyFont="1" applyBorder="1" applyAlignment="1">
      <alignment vertical="center"/>
    </xf>
    <xf numFmtId="43" fontId="20" fillId="0" borderId="7" xfId="5" applyFont="1" applyBorder="1" applyAlignment="1">
      <alignment vertical="center"/>
    </xf>
    <xf numFmtId="43" fontId="20" fillId="0" borderId="39" xfId="5" applyFont="1" applyFill="1" applyBorder="1" applyAlignment="1">
      <alignment vertical="center"/>
    </xf>
    <xf numFmtId="43" fontId="20" fillId="0" borderId="40" xfId="5" applyFont="1" applyBorder="1" applyAlignment="1">
      <alignment vertical="center"/>
    </xf>
    <xf numFmtId="43" fontId="20" fillId="0" borderId="39" xfId="5" applyFont="1" applyBorder="1" applyAlignment="1">
      <alignment vertical="center"/>
    </xf>
    <xf numFmtId="43" fontId="20" fillId="0" borderId="177" xfId="5" applyFont="1" applyBorder="1" applyAlignment="1">
      <alignment vertical="center"/>
    </xf>
    <xf numFmtId="43" fontId="20" fillId="0" borderId="55" xfId="5" applyFont="1" applyBorder="1" applyAlignment="1">
      <alignment vertical="center"/>
    </xf>
    <xf numFmtId="43" fontId="30" fillId="0" borderId="177" xfId="349" applyFont="1" applyFill="1" applyBorder="1" applyAlignment="1">
      <alignment vertical="center"/>
    </xf>
    <xf numFmtId="43" fontId="113" fillId="0" borderId="102" xfId="349" applyFont="1" applyFill="1" applyBorder="1" applyAlignment="1">
      <alignment vertical="center"/>
    </xf>
    <xf numFmtId="0" fontId="15" fillId="0" borderId="102" xfId="348" applyFont="1" applyFill="1" applyBorder="1" applyAlignment="1">
      <alignment vertical="center"/>
    </xf>
    <xf numFmtId="170" fontId="112" fillId="0" borderId="102" xfId="348" applyNumberFormat="1" applyFont="1" applyFill="1" applyBorder="1" applyAlignment="1">
      <alignment vertical="center"/>
    </xf>
    <xf numFmtId="43" fontId="30" fillId="0" borderId="6" xfId="349" applyFont="1" applyFill="1" applyBorder="1" applyAlignment="1">
      <alignment vertical="center"/>
    </xf>
    <xf numFmtId="43" fontId="30" fillId="0" borderId="1" xfId="349" applyFont="1" applyFill="1" applyBorder="1" applyAlignment="1"/>
    <xf numFmtId="0" fontId="15" fillId="0" borderId="1" xfId="348" applyFont="1" applyFill="1" applyBorder="1" applyAlignment="1">
      <alignment vertical="center"/>
    </xf>
    <xf numFmtId="170" fontId="112" fillId="0" borderId="1" xfId="348" applyNumberFormat="1" applyFont="1" applyFill="1" applyBorder="1" applyAlignment="1">
      <alignment vertical="center"/>
    </xf>
    <xf numFmtId="43" fontId="24" fillId="0" borderId="183" xfId="5" applyFont="1" applyBorder="1" applyAlignment="1">
      <alignment horizontal="center" vertical="center"/>
    </xf>
    <xf numFmtId="43" fontId="24" fillId="0" borderId="184" xfId="5" applyFont="1" applyBorder="1" applyAlignment="1">
      <alignment horizontal="left" vertical="center"/>
    </xf>
    <xf numFmtId="43" fontId="24" fillId="0" borderId="5" xfId="5" applyFont="1" applyBorder="1" applyAlignment="1">
      <alignment horizontal="left" vertical="center"/>
    </xf>
    <xf numFmtId="43" fontId="24" fillId="0" borderId="178" xfId="5" applyFont="1" applyBorder="1" applyAlignment="1">
      <alignment horizontal="left" vertical="center"/>
    </xf>
    <xf numFmtId="43" fontId="20" fillId="0" borderId="159" xfId="5" applyFont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26" fillId="0" borderId="23" xfId="0" applyNumberFormat="1" applyFont="1" applyFill="1" applyBorder="1" applyAlignment="1">
      <alignment horizontal="center" vertical="center"/>
    </xf>
    <xf numFmtId="43" fontId="26" fillId="0" borderId="23" xfId="5" applyFont="1" applyFill="1" applyBorder="1" applyAlignment="1">
      <alignment vertical="center"/>
    </xf>
    <xf numFmtId="0" fontId="26" fillId="0" borderId="48" xfId="0" applyFont="1" applyFill="1" applyBorder="1" applyAlignment="1">
      <alignment vertical="center"/>
    </xf>
    <xf numFmtId="43" fontId="26" fillId="0" borderId="174" xfId="5" applyFont="1" applyFill="1" applyBorder="1" applyAlignment="1">
      <alignment horizontal="right" vertical="center"/>
    </xf>
    <xf numFmtId="43" fontId="29" fillId="0" borderId="8" xfId="5" applyFont="1" applyFill="1" applyBorder="1" applyAlignment="1">
      <alignment horizontal="right" vertical="center"/>
    </xf>
    <xf numFmtId="0" fontId="29" fillId="0" borderId="9" xfId="5" applyNumberFormat="1" applyFont="1" applyFill="1" applyBorder="1" applyAlignment="1">
      <alignment horizontal="left" vertical="center"/>
    </xf>
    <xf numFmtId="0" fontId="0" fillId="0" borderId="0" xfId="0"/>
    <xf numFmtId="0" fontId="26" fillId="0" borderId="28" xfId="348" applyFont="1" applyFill="1" applyBorder="1" applyAlignment="1">
      <alignment horizontal="center" vertical="center"/>
    </xf>
    <xf numFmtId="43" fontId="26" fillId="0" borderId="8" xfId="349" applyFont="1" applyFill="1" applyBorder="1" applyAlignment="1">
      <alignment vertical="center"/>
    </xf>
    <xf numFmtId="0" fontId="26" fillId="0" borderId="9" xfId="348" applyFont="1" applyFill="1" applyBorder="1" applyAlignment="1">
      <alignment vertical="center"/>
    </xf>
    <xf numFmtId="0" fontId="26" fillId="0" borderId="23" xfId="348" applyFont="1" applyFill="1" applyBorder="1" applyAlignment="1">
      <alignment horizontal="center" vertical="center"/>
    </xf>
    <xf numFmtId="0" fontId="26" fillId="0" borderId="0" xfId="348" applyFont="1" applyFill="1" applyAlignment="1">
      <alignment vertical="center"/>
    </xf>
    <xf numFmtId="0" fontId="26" fillId="0" borderId="10" xfId="348" applyFont="1" applyFill="1" applyBorder="1" applyAlignment="1">
      <alignment vertical="center"/>
    </xf>
    <xf numFmtId="43" fontId="15" fillId="0" borderId="0" xfId="349" applyFont="1" applyFill="1" applyAlignment="1">
      <alignment vertical="center"/>
    </xf>
    <xf numFmtId="170" fontId="15" fillId="0" borderId="0" xfId="348" applyNumberFormat="1" applyFont="1" applyFill="1" applyAlignment="1">
      <alignment vertical="center"/>
    </xf>
    <xf numFmtId="43" fontId="0" fillId="0" borderId="0" xfId="0" applyNumberFormat="1" applyFill="1"/>
    <xf numFmtId="0" fontId="107" fillId="0" borderId="0" xfId="0" applyFont="1" applyFill="1"/>
    <xf numFmtId="43" fontId="20" fillId="0" borderId="0" xfId="5" applyFont="1" applyFill="1" applyAlignment="1">
      <alignment vertical="center"/>
    </xf>
    <xf numFmtId="0" fontId="26" fillId="0" borderId="18" xfId="0" applyFont="1" applyFill="1" applyBorder="1" applyAlignment="1">
      <alignment horizontal="center" vertical="center"/>
    </xf>
    <xf numFmtId="43" fontId="26" fillId="0" borderId="170" xfId="5" applyFont="1" applyFill="1" applyBorder="1" applyAlignment="1">
      <alignment horizontal="left" vertical="center"/>
    </xf>
    <xf numFmtId="0" fontId="29" fillId="0" borderId="170" xfId="0" applyFont="1" applyFill="1" applyBorder="1" applyAlignment="1">
      <alignment vertical="center"/>
    </xf>
    <xf numFmtId="43" fontId="26" fillId="0" borderId="181" xfId="5" applyFont="1" applyFill="1" applyBorder="1" applyAlignment="1">
      <alignment horizontal="right" vertical="center"/>
    </xf>
    <xf numFmtId="43" fontId="26" fillId="0" borderId="180" xfId="5" applyNumberFormat="1" applyFont="1" applyFill="1" applyBorder="1" applyAlignment="1">
      <alignment horizontal="center" vertical="center"/>
    </xf>
    <xf numFmtId="43" fontId="26" fillId="0" borderId="25" xfId="5" applyNumberFormat="1" applyFont="1" applyFill="1" applyBorder="1" applyAlignment="1">
      <alignment horizontal="left" vertical="center"/>
    </xf>
    <xf numFmtId="43" fontId="26" fillId="0" borderId="180" xfId="5" applyNumberFormat="1" applyFont="1" applyFill="1" applyBorder="1" applyAlignment="1">
      <alignment vertical="center"/>
    </xf>
    <xf numFmtId="43" fontId="26" fillId="0" borderId="182" xfId="5" applyNumberFormat="1" applyFont="1" applyFill="1" applyBorder="1" applyAlignment="1">
      <alignment vertical="center"/>
    </xf>
    <xf numFmtId="43" fontId="26" fillId="0" borderId="182" xfId="5" applyFont="1" applyFill="1" applyBorder="1" applyAlignment="1">
      <alignment horizontal="center" vertical="center"/>
    </xf>
    <xf numFmtId="43" fontId="26" fillId="0" borderId="182" xfId="5" applyNumberFormat="1" applyFont="1" applyFill="1" applyBorder="1" applyAlignment="1">
      <alignment horizontal="center" vertical="center"/>
    </xf>
    <xf numFmtId="43" fontId="26" fillId="0" borderId="182" xfId="5" applyFont="1" applyFill="1" applyBorder="1" applyAlignment="1">
      <alignment horizontal="right" vertical="center"/>
    </xf>
    <xf numFmtId="0" fontId="26" fillId="0" borderId="181" xfId="5" applyNumberFormat="1" applyFont="1" applyFill="1" applyBorder="1" applyAlignment="1">
      <alignment horizontal="left" vertical="center"/>
    </xf>
    <xf numFmtId="43" fontId="26" fillId="0" borderId="26" xfId="5" applyFont="1" applyFill="1" applyBorder="1" applyAlignment="1">
      <alignment vertical="center"/>
    </xf>
    <xf numFmtId="0" fontId="12" fillId="0" borderId="142" xfId="0" applyFont="1" applyFill="1" applyBorder="1" applyAlignment="1">
      <alignment horizontal="center"/>
    </xf>
    <xf numFmtId="43" fontId="26" fillId="0" borderId="44" xfId="5" applyFont="1" applyFill="1" applyBorder="1" applyAlignment="1">
      <alignment vertical="center"/>
    </xf>
    <xf numFmtId="43" fontId="24" fillId="0" borderId="184" xfId="5" applyFont="1" applyBorder="1" applyAlignment="1">
      <alignment horizontal="right" vertical="center"/>
    </xf>
    <xf numFmtId="43" fontId="24" fillId="0" borderId="5" xfId="5" applyFont="1" applyBorder="1" applyAlignment="1">
      <alignment vertical="center"/>
    </xf>
    <xf numFmtId="43" fontId="24" fillId="0" borderId="185" xfId="5" applyFont="1" applyBorder="1" applyAlignment="1">
      <alignment horizontal="left" vertical="center"/>
    </xf>
    <xf numFmtId="43" fontId="24" fillId="0" borderId="185" xfId="5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3" fontId="29" fillId="0" borderId="122" xfId="5" applyFont="1" applyFill="1" applyBorder="1" applyAlignment="1">
      <alignment horizontal="right" vertical="center"/>
    </xf>
    <xf numFmtId="43" fontId="26" fillId="0" borderId="142" xfId="5" applyNumberFormat="1" applyFont="1" applyFill="1" applyBorder="1" applyAlignment="1">
      <alignment horizontal="center" vertical="center"/>
    </xf>
    <xf numFmtId="43" fontId="108" fillId="3" borderId="173" xfId="5" applyNumberFormat="1" applyFont="1" applyFill="1" applyBorder="1" applyAlignment="1">
      <alignment horizontal="center" vertical="top"/>
    </xf>
    <xf numFmtId="43" fontId="29" fillId="3" borderId="173" xfId="5" applyNumberFormat="1" applyFont="1" applyFill="1" applyBorder="1" applyAlignment="1">
      <alignment horizontal="center" vertical="center" wrapText="1"/>
    </xf>
    <xf numFmtId="43" fontId="26" fillId="0" borderId="124" xfId="5" applyNumberFormat="1" applyFont="1" applyFill="1" applyBorder="1" applyAlignment="1">
      <alignment horizontal="left" vertical="center"/>
    </xf>
    <xf numFmtId="43" fontId="29" fillId="0" borderId="105" xfId="5" applyFont="1" applyFill="1" applyBorder="1" applyAlignment="1">
      <alignment horizontal="right" vertical="center"/>
    </xf>
    <xf numFmtId="0" fontId="29" fillId="0" borderId="174" xfId="5" applyNumberFormat="1" applyFont="1" applyFill="1" applyBorder="1" applyAlignment="1">
      <alignment horizontal="left" vertical="center"/>
    </xf>
    <xf numFmtId="43" fontId="26" fillId="0" borderId="17" xfId="5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horizontal="center" vertical="center" wrapText="1"/>
    </xf>
    <xf numFmtId="43" fontId="30" fillId="4" borderId="110" xfId="5" applyNumberFormat="1" applyFont="1" applyFill="1" applyBorder="1" applyAlignment="1">
      <alignment horizontal="center" vertical="center"/>
    </xf>
    <xf numFmtId="43" fontId="30" fillId="4" borderId="170" xfId="5" applyNumberFormat="1" applyFont="1" applyFill="1" applyBorder="1" applyAlignment="1">
      <alignment horizontal="center" vertical="center"/>
    </xf>
    <xf numFmtId="0" fontId="26" fillId="0" borderId="153" xfId="0" applyFont="1" applyFill="1" applyBorder="1" applyAlignment="1">
      <alignment horizontal="center" vertical="center"/>
    </xf>
    <xf numFmtId="43" fontId="26" fillId="0" borderId="154" xfId="5" applyFont="1" applyFill="1" applyBorder="1" applyAlignment="1">
      <alignment horizontal="left" vertical="center"/>
    </xf>
    <xf numFmtId="0" fontId="26" fillId="0" borderId="187" xfId="0" applyFont="1" applyFill="1" applyBorder="1" applyAlignment="1">
      <alignment horizontal="center" vertical="center"/>
    </xf>
    <xf numFmtId="43" fontId="26" fillId="0" borderId="150" xfId="5" applyFont="1" applyFill="1" applyBorder="1" applyAlignment="1">
      <alignment horizontal="left" vertical="center"/>
    </xf>
    <xf numFmtId="0" fontId="29" fillId="0" borderId="150" xfId="0" applyFont="1" applyFill="1" applyBorder="1" applyAlignment="1">
      <alignment vertical="center"/>
    </xf>
    <xf numFmtId="43" fontId="26" fillId="0" borderId="188" xfId="5" applyFont="1" applyFill="1" applyBorder="1" applyAlignment="1">
      <alignment horizontal="right" vertical="center"/>
    </xf>
    <xf numFmtId="43" fontId="26" fillId="0" borderId="189" xfId="5" applyNumberFormat="1" applyFont="1" applyFill="1" applyBorder="1" applyAlignment="1">
      <alignment horizontal="center" vertical="center"/>
    </xf>
    <xf numFmtId="43" fontId="26" fillId="0" borderId="189" xfId="5" applyNumberFormat="1" applyFont="1" applyFill="1" applyBorder="1" applyAlignment="1">
      <alignment horizontal="left" vertical="center"/>
    </xf>
    <xf numFmtId="43" fontId="26" fillId="0" borderId="18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right" vertical="center"/>
    </xf>
    <xf numFmtId="0" fontId="26" fillId="0" borderId="188" xfId="5" applyNumberFormat="1" applyFont="1" applyFill="1" applyBorder="1" applyAlignment="1">
      <alignment horizontal="left" vertical="center"/>
    </xf>
    <xf numFmtId="43" fontId="26" fillId="0" borderId="190" xfId="5" applyFont="1" applyFill="1" applyBorder="1" applyAlignment="1">
      <alignment vertical="center"/>
    </xf>
    <xf numFmtId="43" fontId="26" fillId="0" borderId="179" xfId="5" applyFont="1" applyFill="1" applyBorder="1" applyAlignment="1">
      <alignment horizontal="left" vertical="center"/>
    </xf>
    <xf numFmtId="0" fontId="26" fillId="0" borderId="188" xfId="0" applyFont="1" applyFill="1" applyBorder="1" applyAlignment="1">
      <alignment vertical="center"/>
    </xf>
    <xf numFmtId="43" fontId="12" fillId="0" borderId="0" xfId="0" applyNumberFormat="1" applyFont="1" applyFill="1" applyAlignment="1">
      <alignment horizontal="left"/>
    </xf>
    <xf numFmtId="43" fontId="26" fillId="0" borderId="23" xfId="0" applyNumberFormat="1" applyFont="1" applyFill="1" applyBorder="1" applyAlignment="1">
      <alignment horizontal="center" vertical="center"/>
    </xf>
    <xf numFmtId="0" fontId="12" fillId="0" borderId="127" xfId="0" applyFont="1" applyFill="1" applyBorder="1"/>
    <xf numFmtId="208" fontId="12" fillId="0" borderId="0" xfId="5" applyNumberFormat="1" applyFont="1" applyFill="1" applyBorder="1"/>
    <xf numFmtId="208" fontId="12" fillId="0" borderId="0" xfId="5" applyNumberFormat="1" applyFont="1" applyFill="1"/>
    <xf numFmtId="208" fontId="18" fillId="0" borderId="127" xfId="5" applyNumberFormat="1" applyFont="1" applyFill="1" applyBorder="1" applyAlignment="1">
      <alignment horizontal="center" vertical="center"/>
    </xf>
    <xf numFmtId="208" fontId="18" fillId="0" borderId="127" xfId="5" applyNumberFormat="1" applyFont="1" applyFill="1" applyBorder="1"/>
    <xf numFmtId="208" fontId="12" fillId="0" borderId="127" xfId="5" applyNumberFormat="1" applyFont="1" applyFill="1" applyBorder="1"/>
    <xf numFmtId="208" fontId="12" fillId="0" borderId="139" xfId="5" applyNumberFormat="1" applyFont="1" applyFill="1" applyBorder="1"/>
    <xf numFmtId="208" fontId="18" fillId="0" borderId="139" xfId="0" applyNumberFormat="1" applyFont="1" applyFill="1" applyBorder="1" applyAlignment="1">
      <alignment horizontal="center"/>
    </xf>
    <xf numFmtId="0" fontId="29" fillId="0" borderId="0" xfId="0" quotePrefix="1" applyNumberFormat="1" applyFont="1" applyBorder="1" applyAlignment="1">
      <alignment horizontal="left" vertical="center"/>
    </xf>
    <xf numFmtId="208" fontId="18" fillId="0" borderId="0" xfId="0" applyNumberFormat="1" applyFont="1" applyFill="1" applyAlignment="1">
      <alignment horizontal="center" vertical="center"/>
    </xf>
    <xf numFmtId="43" fontId="26" fillId="0" borderId="27" xfId="0" applyNumberFormat="1" applyFont="1" applyFill="1" applyBorder="1" applyAlignment="1">
      <alignment horizontal="center" vertical="center"/>
    </xf>
    <xf numFmtId="43" fontId="12" fillId="0" borderId="0" xfId="5" applyFont="1" applyFill="1" applyBorder="1"/>
    <xf numFmtId="0" fontId="12" fillId="0" borderId="142" xfId="0" applyFont="1" applyFill="1" applyBorder="1" applyAlignment="1"/>
    <xf numFmtId="0" fontId="12" fillId="0" borderId="139" xfId="0" applyFont="1" applyFill="1" applyBorder="1" applyAlignment="1"/>
    <xf numFmtId="0" fontId="12" fillId="0" borderId="145" xfId="0" applyFont="1" applyFill="1" applyBorder="1" applyAlignment="1"/>
    <xf numFmtId="0" fontId="11" fillId="0" borderId="0" xfId="5" applyNumberFormat="1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/>
    </xf>
    <xf numFmtId="43" fontId="26" fillId="0" borderId="191" xfId="5" applyFont="1" applyFill="1" applyBorder="1" applyAlignment="1">
      <alignment horizontal="right" vertical="center"/>
    </xf>
    <xf numFmtId="43" fontId="26" fillId="0" borderId="127" xfId="5" applyFont="1" applyFill="1" applyBorder="1" applyAlignment="1">
      <alignment vertical="center"/>
    </xf>
    <xf numFmtId="0" fontId="26" fillId="0" borderId="23" xfId="0" quotePrefix="1" applyNumberFormat="1" applyFont="1" applyFill="1" applyBorder="1" applyAlignment="1">
      <alignment horizontal="center" vertical="center"/>
    </xf>
    <xf numFmtId="0" fontId="26" fillId="0" borderId="27" xfId="0" quotePrefix="1" applyNumberFormat="1" applyFont="1" applyFill="1" applyBorder="1" applyAlignment="1">
      <alignment horizontal="center" vertical="center"/>
    </xf>
    <xf numFmtId="43" fontId="26" fillId="0" borderId="105" xfId="5" applyFont="1" applyFill="1" applyBorder="1" applyAlignment="1">
      <alignment horizontal="left" vertical="center"/>
    </xf>
    <xf numFmtId="0" fontId="26" fillId="0" borderId="191" xfId="0" applyFont="1" applyFill="1" applyBorder="1" applyAlignment="1">
      <alignment vertical="center"/>
    </xf>
    <xf numFmtId="0" fontId="26" fillId="0" borderId="124" xfId="0" quotePrefix="1" applyNumberFormat="1" applyFont="1" applyFill="1" applyBorder="1" applyAlignment="1">
      <alignment horizontal="center" vertical="center"/>
    </xf>
    <xf numFmtId="43" fontId="26" fillId="0" borderId="124" xfId="5" applyFont="1" applyFill="1" applyBorder="1" applyAlignment="1">
      <alignment vertical="center"/>
    </xf>
    <xf numFmtId="0" fontId="12" fillId="0" borderId="0" xfId="0" quotePrefix="1" applyFont="1" applyFill="1"/>
    <xf numFmtId="43" fontId="120" fillId="0" borderId="156" xfId="5" applyFont="1" applyFill="1" applyBorder="1" applyAlignment="1">
      <alignment horizontal="center" vertical="center"/>
    </xf>
    <xf numFmtId="43" fontId="120" fillId="0" borderId="98" xfId="5" applyFont="1" applyFill="1" applyBorder="1" applyAlignment="1">
      <alignment horizontal="center" vertical="center"/>
    </xf>
    <xf numFmtId="43" fontId="120" fillId="0" borderId="157" xfId="5" applyFont="1" applyFill="1" applyBorder="1" applyAlignment="1">
      <alignment horizontal="center" vertical="center"/>
    </xf>
    <xf numFmtId="43" fontId="120" fillId="0" borderId="156" xfId="5" applyFont="1" applyFill="1" applyBorder="1" applyAlignment="1">
      <alignment horizontal="center" vertical="center" wrapText="1"/>
    </xf>
    <xf numFmtId="43" fontId="120" fillId="0" borderId="98" xfId="5" applyFont="1" applyFill="1" applyBorder="1" applyAlignment="1">
      <alignment horizontal="center" vertical="center" wrapText="1"/>
    </xf>
    <xf numFmtId="43" fontId="120" fillId="0" borderId="160" xfId="5" applyFont="1" applyFill="1" applyBorder="1" applyAlignment="1">
      <alignment horizontal="center" vertical="center" wrapText="1"/>
    </xf>
    <xf numFmtId="43" fontId="35" fillId="0" borderId="81" xfId="5" applyFont="1" applyFill="1" applyBorder="1" applyAlignment="1" applyProtection="1">
      <alignment horizontal="center" vertical="center"/>
      <protection locked="0"/>
    </xf>
    <xf numFmtId="43" fontId="35" fillId="0" borderId="82" xfId="5" applyFont="1" applyFill="1" applyBorder="1" applyAlignment="1" applyProtection="1">
      <alignment horizontal="center" vertical="center"/>
      <protection locked="0"/>
    </xf>
    <xf numFmtId="43" fontId="23" fillId="0" borderId="72" xfId="5" applyFont="1" applyBorder="1" applyAlignment="1">
      <alignment horizontal="right" vertical="center"/>
    </xf>
    <xf numFmtId="43" fontId="23" fillId="0" borderId="0" xfId="5" applyFont="1" applyBorder="1" applyAlignment="1">
      <alignment horizontal="right" vertical="center"/>
    </xf>
    <xf numFmtId="43" fontId="28" fillId="7" borderId="49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right" vertical="center"/>
    </xf>
    <xf numFmtId="43" fontId="28" fillId="7" borderId="52" xfId="5" applyFont="1" applyFill="1" applyBorder="1" applyAlignment="1">
      <alignment horizontal="right" vertical="center"/>
    </xf>
    <xf numFmtId="43" fontId="28" fillId="7" borderId="54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center" vertical="center"/>
    </xf>
    <xf numFmtId="43" fontId="28" fillId="7" borderId="54" xfId="5" applyFont="1" applyFill="1" applyBorder="1" applyAlignment="1">
      <alignment horizontal="center" vertical="center"/>
    </xf>
    <xf numFmtId="43" fontId="28" fillId="7" borderId="1" xfId="5" applyFont="1" applyFill="1" applyBorder="1" applyAlignment="1">
      <alignment horizontal="left" vertical="center"/>
    </xf>
    <xf numFmtId="43" fontId="28" fillId="7" borderId="51" xfId="5" applyFont="1" applyFill="1" applyBorder="1" applyAlignment="1">
      <alignment horizontal="left" vertical="center"/>
    </xf>
    <xf numFmtId="43" fontId="28" fillId="7" borderId="54" xfId="5" applyFont="1" applyFill="1" applyBorder="1" applyAlignment="1">
      <alignment horizontal="left" vertical="center"/>
    </xf>
    <xf numFmtId="43" fontId="28" fillId="7" borderId="56" xfId="5" applyFont="1" applyFill="1" applyBorder="1" applyAlignment="1">
      <alignment horizontal="left" vertical="center"/>
    </xf>
    <xf numFmtId="43" fontId="17" fillId="5" borderId="49" xfId="5" applyFont="1" applyFill="1" applyBorder="1" applyAlignment="1">
      <alignment horizontal="center" vertical="center"/>
    </xf>
    <xf numFmtId="43" fontId="17" fillId="5" borderId="52" xfId="5" applyFont="1" applyFill="1" applyBorder="1" applyAlignment="1">
      <alignment horizontal="center" vertical="center"/>
    </xf>
    <xf numFmtId="43" fontId="17" fillId="5" borderId="50" xfId="5" applyFont="1" applyFill="1" applyBorder="1" applyAlignment="1">
      <alignment horizontal="center" vertical="center"/>
    </xf>
    <xf numFmtId="43" fontId="17" fillId="5" borderId="1" xfId="5" applyFont="1" applyFill="1" applyBorder="1" applyAlignment="1">
      <alignment horizontal="center" vertical="center"/>
    </xf>
    <xf numFmtId="43" fontId="17" fillId="5" borderId="7" xfId="5" applyFont="1" applyFill="1" applyBorder="1" applyAlignment="1">
      <alignment horizontal="center" vertical="center"/>
    </xf>
    <xf numFmtId="43" fontId="17" fillId="5" borderId="53" xfId="5" applyFont="1" applyFill="1" applyBorder="1" applyAlignment="1">
      <alignment horizontal="center" vertical="center"/>
    </xf>
    <xf numFmtId="43" fontId="17" fillId="5" borderId="54" xfId="5" applyFont="1" applyFill="1" applyBorder="1" applyAlignment="1">
      <alignment horizontal="center" vertical="center"/>
    </xf>
    <xf numFmtId="43" fontId="17" fillId="5" borderId="55" xfId="5" applyFont="1" applyFill="1" applyBorder="1" applyAlignment="1">
      <alignment horizontal="center" vertical="center"/>
    </xf>
    <xf numFmtId="43" fontId="17" fillId="5" borderId="6" xfId="5" applyFont="1" applyFill="1" applyBorder="1" applyAlignment="1">
      <alignment horizontal="center" vertical="center" wrapText="1"/>
    </xf>
    <xf numFmtId="43" fontId="17" fillId="5" borderId="1" xfId="5" applyFont="1" applyFill="1" applyBorder="1" applyAlignment="1">
      <alignment horizontal="center" vertical="center" wrapText="1"/>
    </xf>
    <xf numFmtId="43" fontId="17" fillId="5" borderId="51" xfId="5" applyFont="1" applyFill="1" applyBorder="1" applyAlignment="1">
      <alignment horizontal="center" vertical="center" wrapText="1"/>
    </xf>
    <xf numFmtId="43" fontId="17" fillId="5" borderId="175" xfId="5" applyFont="1" applyFill="1" applyBorder="1" applyAlignment="1">
      <alignment horizontal="center" vertical="center" wrapText="1"/>
    </xf>
    <xf numFmtId="43" fontId="17" fillId="5" borderId="102" xfId="5" applyFont="1" applyFill="1" applyBorder="1" applyAlignment="1">
      <alignment horizontal="center" vertical="center" wrapText="1"/>
    </xf>
    <xf numFmtId="43" fontId="17" fillId="5" borderId="56" xfId="5" applyFont="1" applyFill="1" applyBorder="1" applyAlignment="1">
      <alignment horizontal="center" vertical="center" wrapText="1"/>
    </xf>
    <xf numFmtId="43" fontId="119" fillId="4" borderId="176" xfId="5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59" xfId="0" applyBorder="1" applyAlignment="1">
      <alignment vertical="top"/>
    </xf>
    <xf numFmtId="0" fontId="0" fillId="0" borderId="10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43" fontId="17" fillId="4" borderId="105" xfId="5" applyFont="1" applyFill="1" applyBorder="1" applyAlignment="1">
      <alignment horizontal="center"/>
    </xf>
    <xf numFmtId="0" fontId="14" fillId="0" borderId="0" xfId="0" applyFont="1" applyBorder="1"/>
    <xf numFmtId="0" fontId="14" fillId="0" borderId="12" xfId="0" applyFont="1" applyBorder="1"/>
    <xf numFmtId="43" fontId="17" fillId="0" borderId="11" xfId="5" applyFont="1" applyFill="1" applyBorder="1" applyAlignment="1">
      <alignment horizontal="center"/>
    </xf>
    <xf numFmtId="43" fontId="17" fillId="0" borderId="0" xfId="5" applyFont="1" applyFill="1" applyBorder="1" applyAlignment="1">
      <alignment horizontal="center"/>
    </xf>
    <xf numFmtId="43" fontId="17" fillId="0" borderId="174" xfId="5" applyFont="1" applyFill="1" applyBorder="1" applyAlignment="1">
      <alignment horizontal="center"/>
    </xf>
    <xf numFmtId="43" fontId="117" fillId="0" borderId="11" xfId="5" applyFont="1" applyFill="1" applyBorder="1" applyAlignment="1">
      <alignment horizontal="center" vertical="center"/>
    </xf>
    <xf numFmtId="43" fontId="117" fillId="0" borderId="0" xfId="5" applyFont="1" applyFill="1" applyBorder="1" applyAlignment="1">
      <alignment horizontal="center" vertical="center"/>
    </xf>
    <xf numFmtId="43" fontId="117" fillId="0" borderId="174" xfId="5" applyFont="1" applyFill="1" applyBorder="1" applyAlignment="1">
      <alignment horizontal="center" vertical="center"/>
    </xf>
    <xf numFmtId="43" fontId="117" fillId="0" borderId="11" xfId="5" applyFont="1" applyFill="1" applyBorder="1" applyAlignment="1">
      <alignment horizontal="center" vertical="top"/>
    </xf>
    <xf numFmtId="43" fontId="117" fillId="0" borderId="0" xfId="5" applyFont="1" applyFill="1" applyBorder="1" applyAlignment="1">
      <alignment horizontal="center" vertical="top"/>
    </xf>
    <xf numFmtId="43" fontId="117" fillId="0" borderId="174" xfId="5" applyFont="1" applyFill="1" applyBorder="1" applyAlignment="1">
      <alignment horizontal="center" vertical="top"/>
    </xf>
    <xf numFmtId="43" fontId="23" fillId="0" borderId="13" xfId="5" applyFont="1" applyBorder="1" applyAlignment="1">
      <alignment horizontal="center" vertical="center"/>
    </xf>
    <xf numFmtId="43" fontId="23" fillId="0" borderId="14" xfId="5" applyFont="1" applyBorder="1" applyAlignment="1">
      <alignment horizontal="center" vertical="center"/>
    </xf>
    <xf numFmtId="43" fontId="110" fillId="4" borderId="105" xfId="5" applyFont="1" applyFill="1" applyBorder="1" applyAlignment="1">
      <alignment horizontal="center"/>
    </xf>
    <xf numFmtId="43" fontId="110" fillId="4" borderId="0" xfId="5" applyFont="1" applyFill="1" applyBorder="1" applyAlignment="1">
      <alignment horizontal="center"/>
    </xf>
    <xf numFmtId="43" fontId="110" fillId="4" borderId="12" xfId="5" applyFont="1" applyFill="1" applyBorder="1" applyAlignment="1">
      <alignment horizontal="center"/>
    </xf>
    <xf numFmtId="43" fontId="110" fillId="4" borderId="179" xfId="5" applyFont="1" applyFill="1" applyBorder="1" applyAlignment="1">
      <alignment horizontal="center"/>
    </xf>
    <xf numFmtId="43" fontId="110" fillId="4" borderId="150" xfId="5" applyFont="1" applyFill="1" applyBorder="1" applyAlignment="1">
      <alignment horizontal="center"/>
    </xf>
    <xf numFmtId="43" fontId="110" fillId="4" borderId="158" xfId="5" applyFont="1" applyFill="1" applyBorder="1" applyAlignment="1">
      <alignment horizontal="center"/>
    </xf>
    <xf numFmtId="0" fontId="110" fillId="4" borderId="176" xfId="5" applyNumberFormat="1" applyFont="1" applyFill="1" applyBorder="1" applyAlignment="1">
      <alignment horizontal="center"/>
    </xf>
    <xf numFmtId="0" fontId="110" fillId="4" borderId="5" xfId="5" applyNumberFormat="1" applyFont="1" applyFill="1" applyBorder="1" applyAlignment="1">
      <alignment horizontal="center"/>
    </xf>
    <xf numFmtId="0" fontId="110" fillId="4" borderId="159" xfId="5" applyNumberFormat="1" applyFont="1" applyFill="1" applyBorder="1" applyAlignment="1">
      <alignment horizontal="center"/>
    </xf>
    <xf numFmtId="0" fontId="110" fillId="4" borderId="105" xfId="5" applyNumberFormat="1" applyFont="1" applyFill="1" applyBorder="1" applyAlignment="1">
      <alignment horizontal="center"/>
    </xf>
    <xf numFmtId="0" fontId="110" fillId="4" borderId="0" xfId="5" applyNumberFormat="1" applyFont="1" applyFill="1" applyBorder="1" applyAlignment="1">
      <alignment horizontal="center"/>
    </xf>
    <xf numFmtId="0" fontId="110" fillId="4" borderId="12" xfId="5" applyNumberFormat="1" applyFont="1" applyFill="1" applyBorder="1" applyAlignment="1">
      <alignment horizontal="center"/>
    </xf>
    <xf numFmtId="0" fontId="103" fillId="4" borderId="105" xfId="5" applyNumberFormat="1" applyFont="1" applyFill="1" applyBorder="1" applyAlignment="1">
      <alignment horizontal="center" vertical="top"/>
    </xf>
    <xf numFmtId="0" fontId="103" fillId="4" borderId="0" xfId="5" applyNumberFormat="1" applyFont="1" applyFill="1" applyBorder="1" applyAlignment="1">
      <alignment horizontal="center" vertical="top"/>
    </xf>
    <xf numFmtId="0" fontId="103" fillId="4" borderId="12" xfId="5" applyNumberFormat="1" applyFont="1" applyFill="1" applyBorder="1" applyAlignment="1">
      <alignment horizontal="center" vertical="top"/>
    </xf>
    <xf numFmtId="0" fontId="103" fillId="4" borderId="149" xfId="5" applyNumberFormat="1" applyFont="1" applyFill="1" applyBorder="1" applyAlignment="1">
      <alignment horizontal="center" vertical="top"/>
    </xf>
    <xf numFmtId="0" fontId="103" fillId="4" borderId="150" xfId="5" applyNumberFormat="1" applyFont="1" applyFill="1" applyBorder="1" applyAlignment="1">
      <alignment horizontal="center" vertical="top"/>
    </xf>
    <xf numFmtId="0" fontId="103" fillId="4" borderId="158" xfId="5" applyNumberFormat="1" applyFont="1" applyFill="1" applyBorder="1" applyAlignment="1">
      <alignment horizontal="center" vertical="top"/>
    </xf>
    <xf numFmtId="0" fontId="29" fillId="3" borderId="112" xfId="0" applyFont="1" applyFill="1" applyBorder="1" applyAlignment="1">
      <alignment horizontal="center" vertical="center"/>
    </xf>
    <xf numFmtId="0" fontId="29" fillId="3" borderId="125" xfId="0" applyFont="1" applyFill="1" applyBorder="1" applyAlignment="1">
      <alignment horizontal="center" vertical="center"/>
    </xf>
    <xf numFmtId="0" fontId="29" fillId="3" borderId="113" xfId="0" applyFont="1" applyFill="1" applyBorder="1" applyAlignment="1">
      <alignment horizontal="center" vertical="center"/>
    </xf>
    <xf numFmtId="0" fontId="29" fillId="3" borderId="126" xfId="0" applyFont="1" applyFill="1" applyBorder="1" applyAlignment="1">
      <alignment horizontal="center" vertical="center"/>
    </xf>
    <xf numFmtId="0" fontId="29" fillId="3" borderId="138" xfId="0" applyFont="1" applyFill="1" applyBorder="1" applyAlignment="1">
      <alignment horizontal="center" vertical="center"/>
    </xf>
    <xf numFmtId="0" fontId="29" fillId="3" borderId="113" xfId="0" applyNumberFormat="1" applyFont="1" applyFill="1" applyBorder="1" applyAlignment="1">
      <alignment horizontal="center" vertical="center"/>
    </xf>
    <xf numFmtId="0" fontId="29" fillId="3" borderId="126" xfId="0" applyNumberFormat="1" applyFont="1" applyFill="1" applyBorder="1" applyAlignment="1">
      <alignment horizontal="center" vertical="center"/>
    </xf>
    <xf numFmtId="43" fontId="29" fillId="3" borderId="114" xfId="5" applyFont="1" applyFill="1" applyBorder="1" applyAlignment="1">
      <alignment horizontal="center" vertical="center"/>
    </xf>
    <xf numFmtId="43" fontId="29" fillId="3" borderId="173" xfId="5" applyFont="1" applyFill="1" applyBorder="1" applyAlignment="1">
      <alignment horizontal="center" vertical="center"/>
    </xf>
    <xf numFmtId="43" fontId="29" fillId="3" borderId="141" xfId="5" applyFont="1" applyFill="1" applyBorder="1" applyAlignment="1">
      <alignment horizontal="center" vertical="center"/>
    </xf>
    <xf numFmtId="43" fontId="29" fillId="3" borderId="172" xfId="5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/>
    </xf>
    <xf numFmtId="0" fontId="116" fillId="0" borderId="0" xfId="0" applyFont="1" applyFill="1" applyBorder="1" applyAlignment="1">
      <alignment horizontal="center"/>
    </xf>
    <xf numFmtId="0" fontId="116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/>
    </xf>
    <xf numFmtId="0" fontId="118" fillId="0" borderId="0" xfId="0" applyFont="1" applyFill="1" applyBorder="1" applyAlignment="1">
      <alignment horizontal="center"/>
    </xf>
    <xf numFmtId="0" fontId="118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 vertical="top"/>
    </xf>
    <xf numFmtId="0" fontId="118" fillId="0" borderId="0" xfId="0" applyFont="1" applyFill="1" applyBorder="1" applyAlignment="1">
      <alignment horizontal="center" vertical="top"/>
    </xf>
    <xf numFmtId="0" fontId="118" fillId="0" borderId="174" xfId="0" applyFont="1" applyFill="1" applyBorder="1" applyAlignment="1">
      <alignment horizontal="center" vertical="top"/>
    </xf>
    <xf numFmtId="0" fontId="118" fillId="0" borderId="11" xfId="0" applyFont="1" applyFill="1" applyBorder="1" applyAlignment="1">
      <alignment horizontal="center" vertical="center"/>
    </xf>
    <xf numFmtId="0" fontId="118" fillId="0" borderId="0" xfId="0" applyFont="1" applyFill="1" applyBorder="1" applyAlignment="1">
      <alignment horizontal="center" vertical="center"/>
    </xf>
    <xf numFmtId="0" fontId="118" fillId="0" borderId="174" xfId="0" applyFont="1" applyFill="1" applyBorder="1" applyAlignment="1">
      <alignment horizontal="center" vertical="center"/>
    </xf>
    <xf numFmtId="0" fontId="29" fillId="0" borderId="135" xfId="5" applyNumberFormat="1" applyFont="1" applyFill="1" applyBorder="1" applyAlignment="1">
      <alignment horizontal="right" vertical="center"/>
    </xf>
    <xf numFmtId="0" fontId="29" fillId="0" borderId="134" xfId="5" applyNumberFormat="1" applyFont="1" applyFill="1" applyBorder="1" applyAlignment="1">
      <alignment horizontal="right" vertical="center"/>
    </xf>
    <xf numFmtId="0" fontId="29" fillId="0" borderId="118" xfId="5" applyNumberFormat="1" applyFont="1" applyFill="1" applyBorder="1" applyAlignment="1">
      <alignment horizontal="right" vertical="center"/>
    </xf>
    <xf numFmtId="0" fontId="29" fillId="0" borderId="119" xfId="5" applyNumberFormat="1" applyFont="1" applyFill="1" applyBorder="1" applyAlignment="1">
      <alignment horizontal="right" vertical="center"/>
    </xf>
    <xf numFmtId="0" fontId="104" fillId="0" borderId="129" xfId="0" applyNumberFormat="1" applyFont="1" applyFill="1" applyBorder="1" applyAlignment="1">
      <alignment horizontal="center" vertical="center"/>
    </xf>
    <xf numFmtId="0" fontId="104" fillId="0" borderId="130" xfId="0" applyNumberFormat="1" applyFont="1" applyFill="1" applyBorder="1" applyAlignment="1">
      <alignment horizontal="center" vertical="center"/>
    </xf>
    <xf numFmtId="0" fontId="104" fillId="0" borderId="131" xfId="0" applyNumberFormat="1" applyFont="1" applyFill="1" applyBorder="1" applyAlignment="1">
      <alignment horizontal="center" vertical="center"/>
    </xf>
    <xf numFmtId="0" fontId="29" fillId="0" borderId="142" xfId="5" applyNumberFormat="1" applyFont="1" applyFill="1" applyBorder="1" applyAlignment="1">
      <alignment horizontal="right" vertical="center"/>
    </xf>
    <xf numFmtId="0" fontId="29" fillId="0" borderId="139" xfId="5" applyNumberFormat="1" applyFont="1" applyFill="1" applyBorder="1" applyAlignment="1">
      <alignment horizontal="right" vertical="center"/>
    </xf>
    <xf numFmtId="0" fontId="21" fillId="4" borderId="0" xfId="5" applyNumberFormat="1" applyFont="1" applyFill="1" applyBorder="1" applyAlignment="1">
      <alignment horizontal="center" vertical="center"/>
    </xf>
    <xf numFmtId="0" fontId="21" fillId="4" borderId="12" xfId="5" applyNumberFormat="1" applyFont="1" applyFill="1" applyBorder="1" applyAlignment="1">
      <alignment horizontal="center" vertical="center"/>
    </xf>
    <xf numFmtId="0" fontId="22" fillId="4" borderId="0" xfId="5" applyNumberFormat="1" applyFont="1" applyFill="1" applyBorder="1" applyAlignment="1">
      <alignment horizontal="center" vertical="center"/>
    </xf>
    <xf numFmtId="0" fontId="22" fillId="4" borderId="12" xfId="5" applyNumberFormat="1" applyFont="1" applyFill="1" applyBorder="1" applyAlignment="1">
      <alignment horizontal="center" vertical="center"/>
    </xf>
    <xf numFmtId="43" fontId="29" fillId="3" borderId="140" xfId="5" applyFont="1" applyFill="1" applyBorder="1" applyAlignment="1">
      <alignment horizontal="center" vertical="center" wrapText="1"/>
    </xf>
    <xf numFmtId="43" fontId="29" fillId="3" borderId="141" xfId="5" applyFont="1" applyFill="1" applyBorder="1" applyAlignment="1">
      <alignment horizontal="center" vertical="center" wrapText="1"/>
    </xf>
    <xf numFmtId="43" fontId="29" fillId="3" borderId="186" xfId="5" applyFont="1" applyFill="1" applyBorder="1" applyAlignment="1">
      <alignment horizontal="center" vertical="center" wrapText="1"/>
    </xf>
    <xf numFmtId="43" fontId="29" fillId="3" borderId="172" xfId="5" applyFont="1" applyFill="1" applyBorder="1" applyAlignment="1">
      <alignment horizontal="center" vertical="center" wrapText="1"/>
    </xf>
    <xf numFmtId="0" fontId="104" fillId="0" borderId="129" xfId="5" applyNumberFormat="1" applyFont="1" applyFill="1" applyBorder="1" applyAlignment="1">
      <alignment horizontal="center" vertical="center" wrapText="1"/>
    </xf>
    <xf numFmtId="0" fontId="104" fillId="0" borderId="131" xfId="5" applyNumberFormat="1" applyFont="1" applyFill="1" applyBorder="1" applyAlignment="1">
      <alignment horizontal="center" vertical="center" wrapText="1"/>
    </xf>
    <xf numFmtId="0" fontId="29" fillId="3" borderId="115" xfId="5" applyNumberFormat="1" applyFont="1" applyFill="1" applyBorder="1" applyAlignment="1">
      <alignment horizontal="center" vertical="center" wrapText="1"/>
    </xf>
    <xf numFmtId="0" fontId="29" fillId="3" borderId="143" xfId="5" applyNumberFormat="1" applyFont="1" applyFill="1" applyBorder="1" applyAlignment="1">
      <alignment horizontal="center" vertical="center" wrapText="1"/>
    </xf>
    <xf numFmtId="0" fontId="29" fillId="3" borderId="114" xfId="5" applyNumberFormat="1" applyFont="1" applyFill="1" applyBorder="1" applyAlignment="1">
      <alignment horizontal="center" vertical="center" wrapText="1"/>
    </xf>
    <xf numFmtId="0" fontId="29" fillId="3" borderId="173" xfId="5" applyNumberFormat="1" applyFont="1" applyFill="1" applyBorder="1" applyAlignment="1">
      <alignment horizontal="center" vertical="center" wrapText="1"/>
    </xf>
    <xf numFmtId="43" fontId="29" fillId="3" borderId="114" xfId="5" applyFont="1" applyFill="1" applyBorder="1" applyAlignment="1">
      <alignment horizontal="center" vertical="center" wrapText="1"/>
    </xf>
    <xf numFmtId="43" fontId="29" fillId="3" borderId="173" xfId="5" applyFont="1" applyFill="1" applyBorder="1" applyAlignment="1">
      <alignment horizontal="center" vertical="center" wrapText="1"/>
    </xf>
    <xf numFmtId="0" fontId="18" fillId="0" borderId="127" xfId="0" applyFont="1" applyFill="1" applyBorder="1" applyAlignment="1">
      <alignment horizontal="right"/>
    </xf>
    <xf numFmtId="0" fontId="18" fillId="0" borderId="142" xfId="0" applyFont="1" applyFill="1" applyBorder="1" applyAlignment="1">
      <alignment horizontal="right"/>
    </xf>
    <xf numFmtId="0" fontId="18" fillId="0" borderId="139" xfId="0" applyFont="1" applyFill="1" applyBorder="1" applyAlignment="1">
      <alignment horizontal="right"/>
    </xf>
    <xf numFmtId="0" fontId="18" fillId="0" borderId="145" xfId="0" applyFont="1" applyFill="1" applyBorder="1" applyAlignment="1">
      <alignment horizontal="right"/>
    </xf>
    <xf numFmtId="0" fontId="18" fillId="0" borderId="142" xfId="0" applyFont="1" applyFill="1" applyBorder="1" applyAlignment="1">
      <alignment horizontal="center" vertical="center"/>
    </xf>
    <xf numFmtId="0" fontId="18" fillId="0" borderId="139" xfId="0" applyFont="1" applyFill="1" applyBorder="1" applyAlignment="1">
      <alignment horizontal="center" vertical="center"/>
    </xf>
    <xf numFmtId="0" fontId="18" fillId="0" borderId="14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09" fillId="40" borderId="156" xfId="348" applyFont="1" applyFill="1" applyBorder="1" applyAlignment="1">
      <alignment horizontal="center" vertical="center"/>
    </xf>
    <xf numFmtId="0" fontId="109" fillId="40" borderId="130" xfId="348" applyFont="1" applyFill="1" applyBorder="1" applyAlignment="1">
      <alignment horizontal="center" vertical="center"/>
    </xf>
    <xf numFmtId="0" fontId="30" fillId="0" borderId="8" xfId="348" applyFont="1" applyFill="1" applyBorder="1" applyAlignment="1">
      <alignment horizontal="center" vertical="center"/>
    </xf>
    <xf numFmtId="0" fontId="30" fillId="0" borderId="9" xfId="348" applyFont="1" applyFill="1" applyBorder="1" applyAlignment="1">
      <alignment horizontal="center" vertical="center"/>
    </xf>
    <xf numFmtId="0" fontId="26" fillId="0" borderId="191" xfId="5" applyNumberFormat="1" applyFont="1" applyFill="1" applyBorder="1" applyAlignment="1">
      <alignment horizontal="left" vertical="center"/>
    </xf>
  </cellXfs>
  <cellStyles count="356">
    <cellStyle name="_x000d__x000a_JournalTemplate=C:\COMFO\CTALK\JOURSTD.TPL_x000d__x000a_LbStateAddress=3 3 0 251 1 89 2 311_x000d__x000a_LbStateJou" xfId="13"/>
    <cellStyle name="‏_x001d_ً@_x000c_J_x0005__x0010__x000d_=_x0005_U_x0001_ظ_x0004__x0006__x0006__x0007__x0001__x0001_" xfId="14"/>
    <cellStyle name="‡" xfId="15"/>
    <cellStyle name="‡ - Style1" xfId="16"/>
    <cellStyle name="‡_5. LO DESEMBER 05" xfId="17"/>
    <cellStyle name="‡_Jembatan cot Lhue Pidie" xfId="18"/>
    <cellStyle name="‡_RBP P2AT" xfId="19"/>
    <cellStyle name="‡_RBP P2ATMC.0%" xfId="20"/>
    <cellStyle name="‡_STA- - Style2" xfId="21"/>
    <cellStyle name="‡_STA- - Style2_5. LO DESEMBER 05" xfId="22"/>
    <cellStyle name="‡_STA- - Style2_RBP P2AT" xfId="23"/>
    <cellStyle name="‡_STA- - Style2_RBP P2ATMC.0%" xfId="24"/>
    <cellStyle name="‡_STA-DRP" xfId="25"/>
    <cellStyle name="‡_STA-DRP_5. LO DESEMBER 05" xfId="26"/>
    <cellStyle name="‡_STA-DRP_5. LO DESEMBER 05_Jembatan cot Lhue Pidie" xfId="27"/>
    <cellStyle name="‡_STA-DRP_RBP P2AT" xfId="28"/>
    <cellStyle name="‡_STA-DRP_RBP P2AT_Jembatan cot Lhue Pidie" xfId="29"/>
    <cellStyle name="‡_STA-DRP_RBP P2ATMC.0%" xfId="30"/>
    <cellStyle name="‡_STA-DRP_RBP P2ATMC.0%_Jembatan cot Lhue Pidie" xfId="31"/>
    <cellStyle name="1,234" xfId="32"/>
    <cellStyle name="1,234.56" xfId="33"/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_Tng_-_Muskilat (2)" xfId="52"/>
    <cellStyle name="A_Tng_-_Muskilat (2)_PENAWARAN POSKESDES KEUDE ACEH" xfId="53"/>
    <cellStyle name="A_Tng_-_Muskilat (2)_SDN 12 Syamtalira Bayu 1" xfId="54"/>
    <cellStyle name="A_Tng_-_Muskilat (2)_SDN 12 Syamtalira Bayu 1_PENAWARAN POSKESDES KEUDE ACEH" xfId="55"/>
    <cellStyle name="A_Tng_-_Ummat (2)" xfId="56"/>
    <cellStyle name="A_Tng_-_Ummat (2)_PENAWARAN POSKESDES KEUDE ACEH" xfId="57"/>
    <cellStyle name="A_Tng_-_Ummat (2)_SDN 12 Syamtalira Bayu 1" xfId="58"/>
    <cellStyle name="A_Tng_-_Ummat (2)_SDN 12 Syamtalira Bayu 1_PENAWARAN POSKESDES KEUDE ACEH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action" xfId="66"/>
    <cellStyle name="al_أمـة_Ummat" xfId="67"/>
    <cellStyle name="apitulasi" xfId="68"/>
    <cellStyle name="args.style" xfId="69"/>
    <cellStyle name="Arial10" xfId="70"/>
    <cellStyle name="Bad 2" xfId="71"/>
    <cellStyle name="bekis" xfId="72"/>
    <cellStyle name="Calc Currency (0)" xfId="73"/>
    <cellStyle name="Calculation 2" xfId="74"/>
    <cellStyle name="Check Cell 2" xfId="75"/>
    <cellStyle name="COM4" xfId="76"/>
    <cellStyle name="Comma" xfId="5" builtinId="3"/>
    <cellStyle name="Comma  - Style3" xfId="77"/>
    <cellStyle name="Comma  - Style4" xfId="78"/>
    <cellStyle name="Comma  - Style5" xfId="79"/>
    <cellStyle name="Comma  - Style6" xfId="80"/>
    <cellStyle name="Comma  - Style7" xfId="81"/>
    <cellStyle name="Comma  - Style8" xfId="82"/>
    <cellStyle name="Comma [0] 10" xfId="83"/>
    <cellStyle name="Comma [0] 11" xfId="84"/>
    <cellStyle name="Comma [0] 2" xfId="85"/>
    <cellStyle name="Comma [0] 2 2" xfId="9"/>
    <cellStyle name="Comma [0] 2 2 2" xfId="86"/>
    <cellStyle name="Comma [0] 2 3" xfId="87"/>
    <cellStyle name="Comma [0] 2 3 2" xfId="88"/>
    <cellStyle name="Comma [0] 2 3 2 2" xfId="89"/>
    <cellStyle name="Comma [0] 2 4" xfId="90"/>
    <cellStyle name="Comma [0] 2_Copy of Xl0000027" xfId="91"/>
    <cellStyle name="Comma [0] 3" xfId="92"/>
    <cellStyle name="Comma [0] 3 2" xfId="93"/>
    <cellStyle name="Comma [0] 3 2 2" xfId="94"/>
    <cellStyle name="Comma [0] 3 2_RAB PEMBANGUNAN Pemadam CV KARYA DINAMIS 3 %" xfId="95"/>
    <cellStyle name="Comma [0] 3 3" xfId="96"/>
    <cellStyle name="Comma [0] 3 4" xfId="97"/>
    <cellStyle name="Comma [0] 3_A133 RAB PEMBANGUNAN GEDUNG RAWAT INAP RSUD IDI multi putra inti  3% s. xls" xfId="98"/>
    <cellStyle name="Comma [0] 4" xfId="99"/>
    <cellStyle name="Comma [0] 4 2" xfId="100"/>
    <cellStyle name="Comma [0] 4 2 3" xfId="101"/>
    <cellStyle name="Comma [0] 4_PK 01 RAB  CV ARI RAHAYU Pembangunan Gedung rawat Inap Kelas III Wanita RSUD Idi 3% DAK ------------" xfId="102"/>
    <cellStyle name="Comma [0] 5" xfId="103"/>
    <cellStyle name="Comma [0] 5 2" xfId="104"/>
    <cellStyle name="Comma [0] 5_Copy of Xl0000027" xfId="105"/>
    <cellStyle name="Comma [0] 6" xfId="106"/>
    <cellStyle name="Comma [0] 7" xfId="107"/>
    <cellStyle name="Comma [0] 7 2" xfId="108"/>
    <cellStyle name="Comma [0] 8" xfId="109"/>
    <cellStyle name="Comma [0] 9" xfId="110"/>
    <cellStyle name="Comma 10" xfId="111"/>
    <cellStyle name="Comma 10 2" xfId="112"/>
    <cellStyle name="Comma 11" xfId="12"/>
    <cellStyle name="Comma 12" xfId="113"/>
    <cellStyle name="Comma 13" xfId="114"/>
    <cellStyle name="Comma 13 2" xfId="115"/>
    <cellStyle name="Comma 14" xfId="116"/>
    <cellStyle name="Comma 15" xfId="117"/>
    <cellStyle name="Comma 16" xfId="118"/>
    <cellStyle name="Comma 17" xfId="119"/>
    <cellStyle name="Comma 18" xfId="4"/>
    <cellStyle name="Comma 19" xfId="120"/>
    <cellStyle name="Comma 19 2" xfId="121"/>
    <cellStyle name="Comma 19 2 2" xfId="122"/>
    <cellStyle name="Comma 19 3" xfId="349"/>
    <cellStyle name="Comma 2" xfId="7"/>
    <cellStyle name="Comma 2 2" xfId="123"/>
    <cellStyle name="Comma 2 2 10" xfId="355"/>
    <cellStyle name="Comma 2 2 2" xfId="124"/>
    <cellStyle name="Comma 2 2 3" xfId="125"/>
    <cellStyle name="Comma 2 2_PK 01 RAB  CV ARI RAHAYU Pembangunan Gedung rawat Inap Kelas III Wanita RSUD Idi 3% DAK ------------" xfId="126"/>
    <cellStyle name="Comma 2 3" xfId="127"/>
    <cellStyle name="Comma 2 3 2" xfId="128"/>
    <cellStyle name="Comma 2 3 2 2" xfId="129"/>
    <cellStyle name="Comma 2 4" xfId="130"/>
    <cellStyle name="Comma 2_99 Rab CV ABIZAR ROZA Pembangunan Kandang Ayam Lengkap ARCHETICS KONSULTAN 5%" xfId="131"/>
    <cellStyle name="Comma 20" xfId="132"/>
    <cellStyle name="Comma 21" xfId="351"/>
    <cellStyle name="Comma 3" xfId="133"/>
    <cellStyle name="Comma 3 2" xfId="134"/>
    <cellStyle name="Comma 3 3" xfId="135"/>
    <cellStyle name="Comma 3_KOEF. ANLS" xfId="136"/>
    <cellStyle name="Comma 32" xfId="137"/>
    <cellStyle name="Comma 4" xfId="138"/>
    <cellStyle name="Comma 4 2" xfId="139"/>
    <cellStyle name="Comma 4 3" xfId="140"/>
    <cellStyle name="Comma 4_PEMBANGUNAN GEDUNG PELATIHAN DAN ASRAMA GEPENG DAN PT ALIF AULIA MEBEL 2,47%" xfId="141"/>
    <cellStyle name="Comma 5" xfId="142"/>
    <cellStyle name="Comma 5 2" xfId="143"/>
    <cellStyle name="Comma 5 3" xfId="144"/>
    <cellStyle name="Comma 6" xfId="145"/>
    <cellStyle name="Comma 6 2" xfId="146"/>
    <cellStyle name="Comma 6 2 2" xfId="147"/>
    <cellStyle name="Comma 6 4" xfId="148"/>
    <cellStyle name="Comma 7" xfId="149"/>
    <cellStyle name="Comma 8" xfId="150"/>
    <cellStyle name="Comma 8 2" xfId="151"/>
    <cellStyle name="Comma 9" xfId="8"/>
    <cellStyle name="Comma0" xfId="152"/>
    <cellStyle name="Copied" xfId="153"/>
    <cellStyle name="corlt1" xfId="154"/>
    <cellStyle name="Ctrrency [0]_pldt_3_BOOK1" xfId="155"/>
    <cellStyle name="Currency [0] 2" xfId="156"/>
    <cellStyle name="Currency [0] 2 2" xfId="157"/>
    <cellStyle name="Currency [1]" xfId="158"/>
    <cellStyle name="Currency [2]" xfId="159"/>
    <cellStyle name="Currency 2" xfId="160"/>
    <cellStyle name="Currency 2 2" xfId="161"/>
    <cellStyle name="Currency 2_Copy of Xl0000027" xfId="162"/>
    <cellStyle name="Currency 3" xfId="163"/>
    <cellStyle name="Currency 3 2" xfId="164"/>
    <cellStyle name="Currency0" xfId="165"/>
    <cellStyle name="Custom - Style8" xfId="166"/>
    <cellStyle name="Data   - Style2" xfId="167"/>
    <cellStyle name="Date" xfId="168"/>
    <cellStyle name="Date [d-mmm-yy]" xfId="169"/>
    <cellStyle name="Date [mm-d-yy]" xfId="170"/>
    <cellStyle name="Date [mm-d-yyyy]" xfId="171"/>
    <cellStyle name="Date [mmm-yy]" xfId="172"/>
    <cellStyle name="Date_5. LO DESEMBER 05" xfId="173"/>
    <cellStyle name="Eko" xfId="174"/>
    <cellStyle name="Emphasis 1" xfId="175"/>
    <cellStyle name="Emphasis 2" xfId="176"/>
    <cellStyle name="Emphasis 3" xfId="177"/>
    <cellStyle name="Entered" xfId="178"/>
    <cellStyle name="Euro" xfId="179"/>
    <cellStyle name="Excel Built-in Comma" xfId="180"/>
    <cellStyle name="Excel Built-in Comma [0]" xfId="181"/>
    <cellStyle name="Excel Built-in Comma_DATA personil" xfId="182"/>
    <cellStyle name="Excel Built-in Normal" xfId="183"/>
    <cellStyle name="Explanatory Text 2" xfId="184"/>
    <cellStyle name="F2" xfId="185"/>
    <cellStyle name="F3" xfId="186"/>
    <cellStyle name="F4" xfId="187"/>
    <cellStyle name="F5" xfId="188"/>
    <cellStyle name="F6" xfId="189"/>
    <cellStyle name="F7" xfId="190"/>
    <cellStyle name="F8" xfId="191"/>
    <cellStyle name="Fixed" xfId="192"/>
    <cellStyle name="Fixed [0]" xfId="193"/>
    <cellStyle name="Fixed_5. LO DESEMBER 05" xfId="194"/>
    <cellStyle name="gali" xfId="195"/>
    <cellStyle name="Good 2" xfId="196"/>
    <cellStyle name="Grey" xfId="197"/>
    <cellStyle name="Header" xfId="198"/>
    <cellStyle name="Header1" xfId="199"/>
    <cellStyle name="Header2" xfId="200"/>
    <cellStyle name="Heading" xfId="201"/>
    <cellStyle name="Heading 1 2" xfId="202"/>
    <cellStyle name="Heading 2 2" xfId="203"/>
    <cellStyle name="Heading 3 2" xfId="204"/>
    <cellStyle name="Heading 4 2" xfId="205"/>
    <cellStyle name="Heading1" xfId="206"/>
    <cellStyle name="Heading2" xfId="207"/>
    <cellStyle name="HEADINGS" xfId="208"/>
    <cellStyle name="HEADINGSTOP" xfId="209"/>
    <cellStyle name="Input [yellow]" xfId="210"/>
    <cellStyle name="Input 2" xfId="211"/>
    <cellStyle name="Input Currency" xfId="212"/>
    <cellStyle name="Input Date" xfId="213"/>
    <cellStyle name="Input Fixed [0]" xfId="214"/>
    <cellStyle name="Input Normal" xfId="215"/>
    <cellStyle name="Input Percent" xfId="216"/>
    <cellStyle name="Input Percent [2]" xfId="217"/>
    <cellStyle name="Input Percent_Book1" xfId="218"/>
    <cellStyle name="Input Titles" xfId="219"/>
    <cellStyle name="Labels - Style3" xfId="220"/>
    <cellStyle name="Linked Cell 2" xfId="221"/>
    <cellStyle name="mat" xfId="222"/>
    <cellStyle name="mat (2)_MH (2)" xfId="223"/>
    <cellStyle name="mat_PENAWARAN POSKESDES KEUDE ACEH" xfId="224"/>
    <cellStyle name="Milliers [0]_EDYAN" xfId="225"/>
    <cellStyle name="Milliers_EDYAN" xfId="226"/>
    <cellStyle name="Monétaire [0]_EDYAN" xfId="227"/>
    <cellStyle name="Monétaire_EDYAN" xfId="228"/>
    <cellStyle name="NA is zero" xfId="229"/>
    <cellStyle name="Neutral 2" xfId="230"/>
    <cellStyle name="nilai" xfId="231"/>
    <cellStyle name="no dec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(1)" xfId="241"/>
    <cellStyle name="Normal [0]" xfId="242"/>
    <cellStyle name="Normal [1]" xfId="243"/>
    <cellStyle name="Normal [2]" xfId="244"/>
    <cellStyle name="Normal [3]" xfId="245"/>
    <cellStyle name="Normal 10" xfId="246"/>
    <cellStyle name="Normal 10 30" xfId="247"/>
    <cellStyle name="Normal 11" xfId="248"/>
    <cellStyle name="Normal 12" xfId="249"/>
    <cellStyle name="Normal 13" xfId="250"/>
    <cellStyle name="Normal 14" xfId="251"/>
    <cellStyle name="Normal 15" xfId="6"/>
    <cellStyle name="Normal 16" xfId="252"/>
    <cellStyle name="Normal 16 2" xfId="253"/>
    <cellStyle name="Normal 17" xfId="254"/>
    <cellStyle name="Normal 18" xfId="255"/>
    <cellStyle name="Normal 18 2" xfId="256"/>
    <cellStyle name="Normal 18 2 2" xfId="257"/>
    <cellStyle name="Normal 18 3" xfId="348"/>
    <cellStyle name="Normal 19" xfId="258"/>
    <cellStyle name="Normal 2" xfId="10"/>
    <cellStyle name="Normal 2 2" xfId="259"/>
    <cellStyle name="Normal 2 2 2" xfId="260"/>
    <cellStyle name="Normal 2 2 3" xfId="261"/>
    <cellStyle name="Normal 2 2 3 2" xfId="262"/>
    <cellStyle name="Normal 2 2_Copy of Xl0000027" xfId="263"/>
    <cellStyle name="Normal 2 3" xfId="264"/>
    <cellStyle name="Normal 2 3 2" xfId="265"/>
    <cellStyle name="Normal 2 4" xfId="266"/>
    <cellStyle name="Normal 2 5" xfId="267"/>
    <cellStyle name="Normal 2 7" xfId="268"/>
    <cellStyle name="Normal 2_114 PAGAR PUSKESMAS JULOK CV PELINDUNG SEJATI - MENANG" xfId="269"/>
    <cellStyle name="Normal 20" xfId="270"/>
    <cellStyle name="Normal 21" xfId="350"/>
    <cellStyle name="Normal 22" xfId="271"/>
    <cellStyle name="Normal 23" xfId="354"/>
    <cellStyle name="Normal 24" xfId="272"/>
    <cellStyle name="Normal 3" xfId="3"/>
    <cellStyle name="Normal 3 2" xfId="273"/>
    <cellStyle name="Normal 3 2 2" xfId="274"/>
    <cellStyle name="Normal 3 2 2 2" xfId="275"/>
    <cellStyle name="Normal 3 2 3" xfId="276"/>
    <cellStyle name="Normal 3 3" xfId="277"/>
    <cellStyle name="Normal 3 4" xfId="278"/>
    <cellStyle name="Normal 3 5" xfId="279"/>
    <cellStyle name="Normal 3 6" xfId="280"/>
    <cellStyle name="Normal 3 7" xfId="11"/>
    <cellStyle name="Normal 3_06. Pemb. Pustaka SDN Bukit Siraja" xfId="281"/>
    <cellStyle name="Normal 32" xfId="282"/>
    <cellStyle name="Normal 4" xfId="283"/>
    <cellStyle name="Normal 4 2" xfId="284"/>
    <cellStyle name="Normal 4 2 2" xfId="285"/>
    <cellStyle name="Normal 4 3" xfId="286"/>
    <cellStyle name="Normal 4_Copy of Xl0000027" xfId="287"/>
    <cellStyle name="Normal 5" xfId="288"/>
    <cellStyle name="Normal 5 2" xfId="289"/>
    <cellStyle name="Normal 5 3" xfId="290"/>
    <cellStyle name="Normal 5_Copy of Xl0000027" xfId="291"/>
    <cellStyle name="Normal 50" xfId="353"/>
    <cellStyle name="Normal 57" xfId="352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2" xfId="299"/>
    <cellStyle name="Normal Bold" xfId="300"/>
    <cellStyle name="Normal Pct" xfId="301"/>
    <cellStyle name="Normal1" xfId="302"/>
    <cellStyle name="Normal2" xfId="303"/>
    <cellStyle name="Note 2" xfId="304"/>
    <cellStyle name="Note 3" xfId="305"/>
    <cellStyle name="NPPESalesPct" xfId="306"/>
    <cellStyle name="NWI%S" xfId="307"/>
    <cellStyle name="Œ…‹æØ‚è [0.00]_B/Q Sum (Type-1)Pack-1" xfId="308"/>
    <cellStyle name="Œ…‹æØ‚è_pldt" xfId="309"/>
    <cellStyle name="Output 2" xfId="310"/>
    <cellStyle name="pc1" xfId="311"/>
    <cellStyle name="pembes" xfId="312"/>
    <cellStyle name="per.style" xfId="313"/>
    <cellStyle name="Percent" xfId="1" builtinId="5"/>
    <cellStyle name="Percent [0]" xfId="314"/>
    <cellStyle name="Percent [1]" xfId="315"/>
    <cellStyle name="Percent [2]" xfId="316"/>
    <cellStyle name="Percent 2" xfId="317"/>
    <cellStyle name="Percent 2 2" xfId="318"/>
    <cellStyle name="Percent 2 2 2" xfId="319"/>
    <cellStyle name="Percent 3" xfId="320"/>
    <cellStyle name="Percent 3 2" xfId="321"/>
    <cellStyle name="PercentSales" xfId="322"/>
    <cellStyle name="PgLen" xfId="323"/>
    <cellStyle name="plest" xfId="324"/>
    <cellStyle name="Red font" xfId="325"/>
    <cellStyle name="regstoresfromspecstores" xfId="326"/>
    <cellStyle name="Reset  - Style7" xfId="327"/>
    <cellStyle name="RevList" xfId="328"/>
    <cellStyle name="SHADEDSTORES" xfId="329"/>
    <cellStyle name="Sheet Title" xfId="330"/>
    <cellStyle name="specstores" xfId="331"/>
    <cellStyle name="Strange" xfId="332"/>
    <cellStyle name="Style 1" xfId="2"/>
    <cellStyle name="Subtotal" xfId="333"/>
    <cellStyle name="Table  - Style6" xfId="334"/>
    <cellStyle name="Test [green]" xfId="335"/>
    <cellStyle name="TFCF" xfId="336"/>
    <cellStyle name="þ_x001d_ð+&amp;„ý›&amp;}ý_x000b__x0008__x0011__x000b_å_x000b__x0007__x0001__x0001_" xfId="337"/>
    <cellStyle name="timbps" xfId="338"/>
    <cellStyle name="timbtn" xfId="339"/>
    <cellStyle name="Title  - Style1" xfId="340"/>
    <cellStyle name="Title 2" xfId="341"/>
    <cellStyle name="Total 2" xfId="342"/>
    <cellStyle name="TotCol - Style5" xfId="343"/>
    <cellStyle name="TotRow - Style4" xfId="344"/>
    <cellStyle name="Warning Text 2" xfId="345"/>
    <cellStyle name="White" xfId="346"/>
    <cellStyle name="標準_Price List DCIP dari P'Budiman" xfId="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externalLink" Target="externalLinks/externalLink319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theme" Target="theme/theme1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326" Type="http://schemas.openxmlformats.org/officeDocument/2006/relationships/styles" Target="styles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327" Type="http://schemas.openxmlformats.org/officeDocument/2006/relationships/sharedStrings" Target="sharedStrings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282" Type="http://schemas.openxmlformats.org/officeDocument/2006/relationships/externalLink" Target="externalLinks/externalLink277.xml"/><Relationship Id="rId312" Type="http://schemas.openxmlformats.org/officeDocument/2006/relationships/externalLink" Target="externalLinks/externalLink307.xml"/><Relationship Id="rId317" Type="http://schemas.openxmlformats.org/officeDocument/2006/relationships/externalLink" Target="externalLinks/externalLink31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189" Type="http://schemas.openxmlformats.org/officeDocument/2006/relationships/externalLink" Target="externalLinks/externalLink184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externalLink" Target="externalLinks/externalLink318.xml"/><Relationship Id="rId328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externalLink" Target="externalLinks/externalLink317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Divisi%20III/Anggaran/WilayahII/EPC/Chengda%20Cilacap%20PLTU/Chengda%20Cilacap%20PLTU%20Final%20DC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WONOKROMO/KROMO245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05.%20DATA%20TAHUN%202010\00.%20MASTER%20DATA\01.%20DATA%20JOEM\master\ONE\data-gw-coy\kntrktr\Kharisma\SMP%20Peudawa\RAB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IRIGASI%202008/RAB%20SALURAN%20SEKUNDER%20BINTANG%20BBt.13-BBt.15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ONFIDENT/TANGGUL%20PAYA%20UDG/LANJUTAN%20TANGGUL%20PAYA%20UDANG%20(JADI)%20oe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ALDO'S%20FILE/DAFTAR%20ANALISA%20&amp;%20UPAH%20BAHAN%20KERJA%20T.A.%202006%20(version%202006)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Engineering/QA/Form%20Report/BT.%20Hari/DC%20Pkt-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-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an%202005\CV.%20Sumber%20Daya%20-%20Tbg.%20Sungai%20Kr.%20Nal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ed%20from%20Comp%20P450\DRUP\ALU%20PUNTI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LG%20-%2003B/JALAN-LG-03B-REVISI%202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BANG%20-%2012%20A/JALAN%20SINABANG-SIBIGO-BIGO-LEWAK%20(REVISI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las/My%20Documents/Ded%20from%20Comp%20P450/DRUP/ALU%20PUNTI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Seulimum%20-%20Jantho/JALAN-REVISI%203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RAP/ALISA-RAP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.I.%20JAMBO%20AYE/DI.%20Jambo%20Aye%20Revisi%201.xls%20(KG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IRIGASI%20RIAU/Wilayah%20Kampar%20&amp;%20Kepri-1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jratunseluna/Jratunseluna3_titip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oc\kaltim\My_RAB2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s%20and%20Settings/Firdaus/My%20Documents/Mercy%20Corp/BPS/Co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AKET%20KONTRAK%202005/DANA%20APBN/KONSTRUKSI/JIAT%202005/Paket%20Kontrak%20TA.2004/Dana%20APBN/BENCANA%20ALOR/HPS%20BENCANA%20ALOR/Rab%20BA%20JIAT%2017-1-05%20hanc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Q\rab%20cv.%20swarga%20loka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YOUPI/B%20U%20P%20A%20T%20I/Rab%20CCo%20III%20Ut.%20Tahap%20II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BARU/Pen.%202008/PT.Nakada%20%20Boboh%20(Bang.%20Kab.%2017.06)/Oe-Rehap%20Apbn/Oe%20HAR%20VIII-2/3-DIV1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OE%20TERBARU\3-DIV10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ENAWARAN/RAB%20BINAMARGA/RAB%20PENAWARAN%20JALAN%20LHK%20DAGANG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TVRI\D_HANGGAR\Copy%20of%20BQ%201%20Hanggar%20Ok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8\CONTOH%20PENAWARAN%20JALAN\PEMEL.%20BERKALA%20JLN%20DS%20SEUNEBOK%20ANTARA\Analisa%20Divisi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inbox/INDRA/TENDER/BAKA-LABUH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Jln%20Tj%20Pura-Sp.Pkl.Susu/BQ%20Pemb.%20Jalan%2002%20Pnwr%20Revisi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MC%20-%200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-I.%20Meureudu/DI.%20Meuredu%20Paket%20I-1-2%20okt%2003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Master%20Anggaran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RDIN/TENDER%20APBD%20JANTHO%202009/Tender%20Gedung/PEMB.%20GEDUNG%20BARU%20MAKORAMIL/ALWINDO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GOR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Y53D5XGQ/My%20Documents/Natal-2002/RAP/ALISA-RA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BRR%20YBU%20SURIEN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KLAMBU%20150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JARWO'S%20FILE/JICS/JISC/MC0%20final%20rev/PANTAI%20SYAH%20KUALA/app/BDP-PDPreal3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Dari_Toshiba/Sapon/File%20Terpakai/Sapon%20Irrigation%20Sub%20Project%20PTSL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%20Anggaran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D%20A%20T%20A\D%20A%20T%20A%20%20Ie\Mercy%20Malay\RAB%20Rmh%20Yatim%20Pak%20Mahdi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GADO-2/CARO/caro/Pahlawan-I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Usulan%20Bronjong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NSR/PROJECTNsr/komnas/ADM/Administrasi/Porda%20Usang/Porda%20Revisi/lain/H.%20Bahan%20KG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engairan\Evaluasi\Eva%20Irig%20%20Pante%20Perlak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ocuments%20and%20Settings\Nda\My%20Documents\Copy%20of%20_ANALISA%20HARGA%20SATUAN%20-%202007%20IB2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Jetty%20Kr.%20Idi%20Lanjut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DATA%20PERIKANAN\PUSONG-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BRR/Rehabilitasi%20Jaringan%20Irigasi%20Kr.%20Tiro/PT.%20CKA/Rehab%20Jaringan%20Irigasi%20Kr.%20Tiro%20(CKA)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DANG%20PENGAIRAN/A.%20Firdaus/RAB%20DAK%202003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Virus%20C\DINAS%20P.U\ACEH%20TAMIANG\2008\Pengairan\Evaluasi\Eva%20Irig%20%20Pante%20Perlak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Musik/My%20Documents/BKT/TEKNIK/SUBKON/BA%20PRESTASI%20SUBKO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an%202005/CV.%20Sumber%20Daya%20-%20Tbg.%20Sungai%20Kr.%20Nalan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R%20A%20B/TVRI/D_HANGGAR/Copy%20of%20BQ%201%20Hanggar%20Ok%202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A.%20BPROYEK%202004/JRATUN%20SEMARANG/PAKET%20I/Saluran%20terbuka%20paket%20-%20Ir1(HR)/Saluran%20terbuka%20paket%20-%20Ir1(HR)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SBY/SBY%20(F)/Tender/ACEH%20PKT%202%20JICS/BOQ%20Dyke%20Aceh%20Paket1&amp;2%20Draft%20Penawaran%20final_refsch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V\Pengamanan%20Pasie%20Lhok%20Aron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RAB(WK)KalibumiXI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ECE%20WSS/ECE%20Semongkat/ECE-Semongkat%20Water%20Supply%20Plus-indo.Kosong1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TENDER/Tnd_Mempawa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utra/APWS/ANALISA/analisa%20coba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data%20c/ABD.AZIZ/MUDA%20JAYA/analisa%20gang%20sedar%20pemenang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pen-colek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TENDER%202009%20pulau/penawaran06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K%20BANDA%20ACEH\PT.%20TUAH%20SAMPURNA\SP.%20MAMPLAM\HAR-WIL.VI.17%20(TS)\RAB\4-BASIC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/JALAN%20MNS.%20BALEE/4.%20%20RAB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PENAWARAN%20PENGAMAN%20TEBING%20SUNGAI%20KR,%20TIRO%202009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B.%20Penawaran/Rehabilitasi%20Tambak%20&amp;%20Saluran%20Kab.%20Pidie%202006/RAB.%20CKA.%20Jaringan%20Tambak%20Kab.%20Pidie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My%20Documents\WINDOWS\Desktop\BAHMIR\msj-kr-sari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microsoft.com/office/2006/relationships/xlExternalLinkPath/xlStartup" Target="BANDA%20ACEH%20JOB/RAB%20REVETMENT%20KUALA%20CANGKOI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ARO/JOEL/PROSES%20PENGADAAN/Konsultan/EVALUASI%20CONSULTAN%20(PENGAWAS).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cipto/rbp/My%20Documents/NUNUT/dian/bq%20kali%20bangerX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APBA%20BNA%202009/PEMB.%20JLN%20DUA%20JALUR%20KOTA%20LHOKSEUMAWE/PT.%20AJG/1-BOQ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Pelayaran3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jenderal/Local%20Settings/Temp/Temporary%20Directory%201%20for%20RBPWONOKROMO.zip/Ampel-final-dc/Ampel-final-dc/KaliSlahung1_final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de-files/tender/GORBali/GORbali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NAKHLA-PASAR%20BROSIR%20B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surat%20penawaran%20aja\PT.%20galih%20Alue%20Jangat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GORBali/GORbali4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/titip-de/de-files/BengawanSolo/KaliSlahung/KaliSlahung1_final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ED%20T.A%202001\ANALISA%20DED%202001\ANALISA%20%202001.PEDOMAN%20RAB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SRRP/Rab-Karo4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LG%20-%2003B/JALAN-LG-03B-REVISI%202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I.%20Jambo%20Aye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PEN.%202011/Normalisasi%20Blang%20Awe%20Bintang%20Ich.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11qa/data%20%202009/PTnakada/My%20Documents/DATA/R%20A%20B/RAB%20BINA%20MARGA%202004/Penawaran%20VI.3%20Prin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TR-17%20%20(Jl.%20Cemara)/BQ%20Tr-17-OK1(Inggris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/Yoez/Aceh%202/BQ-LG%2001%20A%20PANITIA-PST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LIZAN%20FILE/PROYEK%202005/PU%20BINA%20MARGA/KOTA%20LANGSA/DATA%20KOTA%20FINAL%202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PAHS2006\Copy%20of%20PAHS2006%20R2%20draft(MIS)new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PAHS2006/Copy%20of%20PAHS2006%20R2%20draft(MIS)new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PENAWARAN-IRIGASI/DI.%20Manggeng%20Paket%20I(Baru)-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Tanggul%20Kr.%20Langsa%20Paket-III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Aceh/Muko-Muko%20Kanan%20Irrigation%20Sub%20Project%20PTSL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Divisi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4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HN%202008/ACEH%20TAMIANG/TENDER%20DANA%20BANTUAN%202008/PT.%20SARJIS%20AGUNG%20IN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5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ROSES%202005/Asli%20Rev/3-DIV6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PAKET%206%20-%20ULEE%20LHEUE%203750-8200\3-DIV7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3-DIV77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INA%20PROGRAM/DATA%20REHAB/Aspal%20Jln%20kota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RPOYEK%202006/APBD%202006/RAB%20BANGUNAN%20AIR%20DS%20PANTAI%20PERLAK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My%20Documents\dayah\RAB%20DAYAH%20OKE\JOB%202003\My%20Documents\terminal%20grong-grong\Porda%20Revisi\PORDA%20(Baro%20Raya)\Jalan%20masuk%20lap%20tenis%20baro%20raya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PROYEK/GD%20DPRD/TAHAP%20II/KONTRAK/RAB%20DPR%20II%20GRANIT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BAL\sedang%20tender\New%20PKPU\Bill%20Of%20Quantity%20PKPU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L/sedang%20tender/New%20PKPU/Bill%20Of%20Quantity%20PKPU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UGD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KAPITEN%20RAMON/RAB%20BP%20PU.xls%20Penting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Kantor%20Pemerintah%20Tamiang\Kantor%20Pemberdayaan%20Masyarakart%2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DASK%20DIKJAR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V/Pengamanan%20Pasie%20Lhok%20Aron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ahun%202005/Analisa%20Tahun%202005/Asli/1-BOQ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Documents%20and%20Settings/New%20Folder/BT.HARI/motivasi/anabth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%2013/cv.%20nusa%20agung/Penawaran%20nusa%20agung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2AT/INTEREN/RBP/DC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ZUKI/PENAWARAN%20PROYEK/Penawaran%202007/Paket%20Aceh%20Utara/Irigasi%20Kr.Pase%20Kn/Penwr.D.I.%20Pase%20Kn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RIDHA_2013\2.%20Pemb%20Toserba\CV.%20CAHAYA%20JAYA\PENAWARAN%202012\Copy%20of%20Pen.%20Pasar%20Julok%20Cv.%20Cahaya%20Jaya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ompi%20A%20(Rank-1)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%20MC%20VERSI%20TGL%2015%20JULI%202009/MC%2007%20DAN%20BACK%20%20UP%20BLN%20AGUST%202009%20versi%2008%20SEPT%20200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ANALISA%20YA\4-basic1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C-0%20jln%20PANTON%20LABU%20NEW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'09\rAB%20kANTOR%20pELAYANAN%20tERPADU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/Pemb.%20PPI%20Kab%20Aceh%20Selatan%2002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II/Tanggul%20Kr.%20Langsa%20Paket-III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APBD%202007/APBD%202007%20Ok/PROYEK%202005/Daftar%20Analisa%20Pengairan%202005/Daftar%20Analisa%202005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MA%2012%20AR\BRR\BQ\RAB%20SINGKIL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YEN/Flash/MA%2012%20AR/BRR/BQ/RAB%20SINGKIL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%20-Kembangjepun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/ABAD%20PROJECT/2011%20Proyek/RAYEK%20KUTA%20-%20RAYEK%20NALENG/BACK%20UP%20DATA%20MC-0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ABU%20KOCU/Link.%202006/RAB%20MC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data%20c\ABD.AZIZ\MUDA%20JAYA\analisa%20gang%20sedar%20pemenang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DATA%20KERJA/DATA%202011/DATA%20NONDINAS/Penawaran%202011/25.%20Pagar%20PPI%20Rt%20Seulamat%20M.%20Isa/PEM.%20Pagar%20PPI%20Rantau%20Seulamat%20Kab.%20Aceh%20Timur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NW%20POSKESDES%20ALU%20BU-14%25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user/Local%20Settings/Temp/TIM-EST/budi/CROSS%20DARIN/TOL%20SEDIYATMO1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Administrative/INTERN/LEP/(10)%20Okt%202005/Parta/APPOP41/SKEDUL/WASKITA/AWAL/wkawal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c-RAB%20Usulan%202005\Wilayah%20-%20II\Rab%20Kr.%20Tiro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RAB%20IRIGASI%20EKA%20JAYA%20ACEH%20TENGGARA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ULVAN\KERJA\PENAWARAN\TENDER%202013\Nopal\Tender%202009\Mahni\Jalan%20Jalan%20Menuju%20SD%2012%20mon%20geudong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DAK%20A.TIM/Peningkatan%20D.I.%20B.Kumahang.%20ADIK.xlsx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FLOODWAY%20DYKE/INTERN/DASH%20BOARD/penawaran%20JICS%20Floodway%20Final/Dyke_Aceh_Package_8_Amandment_300107_Grand_Final___Profit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DY/RBP-DIMALAKA/RENCANA%20BIAYA%20LAPANGAN/DRAFT2-RBL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ACEH%20UTARA%204/MUTUAL%20CHECK/BACK%20UP%20MC%204%20FINAL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P%20PANDE%20JAWA\RAB%20KP%20PANDE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/KP%20PANDE%20JAWA/RAB%20KP%20PANDE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BUNGKAH/BACK%20UP%20MUARA%20DUA/MC%20MUARA%20DUA/BACK%20UP%20DA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BOI\JL%201\RUPA%20ARA%20PRATAMA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DATA%20TENDER/TENDER%202009/JLN%20MATANG%20ANOE%20-%20MNS.%20GEUDONG/PT.%20AJAS/1-BOQ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na%20Program/Khusus/Gedung/Eva%20Irig%20%20jamur%20jelatang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/M.%20Yusuf%20(Tender%20Jalan%202005)/PT.MAL%20(Jalan%20Bireuen%20Bts%20-%20Aceh%20Tengah)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fz\Dari%20KURNIA%202\PAKET_05%20JALAN%20PEULALU_KEUDE%20SIMPANG%20ULIM\1_OK_16%25_PEULALU%20-%20KEUDE%20SIMPANG%20ULIM\PER_1_JL.%20PEULALU%20-%20KEUDE%20SIMPANG%20ULIM%20%2016%25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TAHUN%202011\Gambar%20Revisi%202011\Peningkatan%20pemasaran%20hasil%20produksi%20peternakan\PAGAR%20RPH\EE\Copy%20of%20_ANALISA%20HARGA%20SATUAN%20-%202007%20IB2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Fakhrizal%20(lai)/Zarkasyi-SKB-Bambi%20Revisi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A.%20Firdaus/ANALISA%20&amp;%20UPAH%20DAK%202003.1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ocuments%20and%20Settings/user/My%20Documents/LAP%20HARGA%20SAT/ANL%20HARGA%20SATUAN/EXCEL-PAHS/PANDUAN%20BQ/EE%20FO%20Pamanukan/3-DIV3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TENDER/KALI-BEKAS-PNWR1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%20semilyar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-JalurUtama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enw.%20Dinas%20Pk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10/IDI%20RAYEUK/PT.%20AJG/PT.%20SMM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PROJECT\Yr2008\OTSUS%20Disnak\Copy%20of%20_ANALISA%20HARGA%20SATUAN%20-%202007%20IB2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Project%202006\Purwajaya\KURVA%20S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FLOODWAY%20DYKE/PACKAGE%203/Progress%20pcg-3/5-LAIN-2/sukono%202/TENDER%20JIC/Aceh/Paket-NPTRI-04-0710/BQ-0710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flass/cipto/p2at/P2AT_KEWAPANTE/P2AT_KEWAPANTE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Rincian%20Pekerjaan/Prioritas%20Pekerja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JAL%20-%20KANTOR/0.%20Analisa%20SNI%202008_dan_RAB/FIRMAN/KODYA-BRR%202006/KODYA-2006/MANDIRI-Lami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MP\wiranta\rab-mp%209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9\TENDER%20ULP%20ATIM\47%20ADE%20REZKY%20PELIHARAAN%20BERKALA%20JALAN%20DS%20DSN%20MTNG%20HOME%20DS%20KUALA%20BUGAK%20PERLAK%20DIVISI%202009\1-BOQ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4/DOKUMEN%20TENDER%20TA.%202004/PASCA%20KUALIFIKASI/DRAINASE/Kontrak%20(AIR-3)/RAB%20(AIR-3)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7/PEMB.%20JLN%20LHOKSMW%20-%20PANTON%202007/1-BOQ1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/pen-colek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-Chan%20Lee\EXCEL\RAB%20COT%20KALA1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PPM%202009/JEMBATAN%20BEURAMO%20A.%20BESAR/1-BOQ%20brm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/Bina%20Marga/PENAWARAN%202005/LIPAH%20RAYEUK/pENAWARAN%20Jalan%20Lipah%20Rayeuk%20-%20Cot%20Geurundong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rueng%20Langsa\Mc%20-%20100\Perhitungan%20Saluran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BM%202006/BM_02/CV.%20ANDRIANI%20PUTRI%20BM_2%2020%25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EE%20%20SD%20AIR%20PINANG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EE%20%20SD%20AIR%20PINANG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_/ACEH%20PKT%202%20JICS/APP%20FLOODDYKE%20ACEH_moving%20in_revisi_2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NALISA%20YA\4-basic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KOPE'AN\BANK%20GUE\Gado-gado\Desy\SD%20UNGGU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r_ST@Datakoe.Com\KONTRAK%20FISIK\rab%20gabungan\ie%20leubeu\P%2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My%20Documents/Pasyaat%20Sementara/Contoh%20Analis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9/JLN%20MATANG%20ANOE%20-%20MNS.%20GEUDONG/PT.%20AJAS/1-BOQ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BANG%20IWAN/BANDA%20ACEH%20(JL.%20T.%20CHIK%20DITIRO)%20-%20LAMBARO%20(HAR.%20II.1)%20OK/PT.%20RYAN%20PERMATA%20INDAH-JL.%20T.%20CHIK%20DITIRO/PT.%20RYAN%20-%20T.%20CHIK%20DITIR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Evaluasi/Eva%20Irig%20%20Pante%20Perlak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ASK%20DIKJ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\ABD.AZIZ\MUDA%20JAYA\analisa%20gang%20sedar%20pemenang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ed%20from%20Comp%20P450\DRUP\PEMELIHARAAN\Rab-MP%201REVI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MP\wiranta\rab-mp%20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war\My%20Documents\pemb.%20rumah%20penyitaan%20%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ALISA%20YA\4-basic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KOPE'AN\BANK%20GUE\Gado-gado\Desy\SD%20UNGGU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alifikasi%20Perusahaan\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RAB%20JEMB.%20BENTENG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PEMBANGUNAN%20JALAN%20KOTA\JALAN%20KOTA%20BANDA%20ACEH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ANALISA%20YA\4-basic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YANHARYADI/RAB%20Pip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BOI\JL%201\RUPA%20ARA%20PRATAM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/ProAir/Format%203%20Konsultant/Format%20RAB/RAB-Hamb5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R%20TAMIANG/My%20Documents/PQ/Perencanaan%202005/Subdin%20Bina%20Marga/Prasarana%20Jalan/CV.Prisma/My%20Documents/Bina%20Program/Khusus/Gedung/Eva%20Irig%20%20jamur%20jelatang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bengkela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8/PAKET%202008+/JALAN%20LINGKAR%20UTARA%20KOTA%20LANGSA/JALAN%20LINGKAR%20UTARA%20KOTA%20LANGS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ji/LOCALS~1/Temp/Rar$DI00.157/OE%20Saban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ma/MUL/PENAWARAN%20JBT.%20BLANG%20MAN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ngkuman%20Analisa%20Jalan%20(Bireuen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ASK%20DIKJAR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ed%20from%20Comp%20P450\DRUP\PEMELIHARAAN\Rab-MP%201REVI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MP\wiranta\rab-mp%2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ACEH%20UTARA%202/MC%20TAGIHAN/MC-01%20ACEH%20UTARA%2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KOPE'AN\BANK%20GUE\Gado-gado\Desy\SD%20UNGGUL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rab%20cv.%20swarga%20lok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NTRAK%20FISIK\rab%20gabungan\ie%20leubeu\P%2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ROGRES%20BPJK2000\Ded%20from%20Comp%20P450\DRUP\ALU%20PUNT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3%20DAN%20BUCK%20UP%2003%20april%20JLN%20CUND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My%20Documents\Pasyaat%20Sementara\Contoh%20Analis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TENDER\TENDER%202009\JLN%20MATANG%20ANOE%20-%20MNS.%20GEUDONG\PT.%20AJAS\1-BO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1%20DAN%20BUCK%20UP%2001%20februari%20JLN%20CUN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id%20fisik/DRAF_RAPBD_2004/HASIL%20PEMBAHASAN%20DPRD1/My%20Documents/Ded%20from%20Comp%20P450/DRUP/ALU%20PUNT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oe-2004/Penawaran%202004/BANG-01%20B/pen-01b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oe-2004/Penawaran%202004/BANG-01%20B/pen-01b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0.%20SKALA%202000/Rumah%20Tinggal/Perhitungan%20RAB/DOKUMENT%20KANTOR/dokumen%20pindahan/Data%20D@n!3L/Documents%20and%20Settings/IBM/My%20Documents/Engineering/SEUBUN%20KETAPANG/Kantor%20Pkk%20lampisang/YANHARYADI/RAB%20Pipa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2%20DAN%20BUCK%20UP%2002%20maret%20JLN%20CUNDA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data/My%20Documents/PENAWARAN/ANDALAN-NTB/RAB%20Jurang%20Batu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NAKHLA-PASAR%20BROSIR%20BIR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LAB%20TERPADU%20POLTEKKES-MAS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AUZI/TENDER%202008/CONTOH%20PENAWARAN%20JALAN/PEMEL.%20BERKALA%20JLN%20DS%20SEUNEBOK%20ANTARA/Analisa%20Divis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MY%20dokoment/STEF/Copy%20of%20daftar%20kuantitas%20harga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FIRMAN/KODYA-BRR%202006/KODYA-2006/MANDIRI-Lamie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ANALISA%20YA/4-basic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DATA%20APBA%202008\MASTER%20DATA%20LELANG%202008\MASTER%20-%20OE%202008%20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OI/JL%201/RUPA%20ARA%20PRATAMA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ANSUR/KONTRAKTOR/MANSUR%20(I)/MANSUR%20(J)/CV.SUBEC%20ENGINEERING/MANSUR/JALAN/Penawaran%20Tanggul%20B'Aidil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My%20Documents\PROGRES%20BPJK2000\Ded%20from%20Comp%20P450\DRUP\ALU%20PUNTI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Panteriek/Laporan%20Minggu/pante%20ri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F52">
            <v>8.6</v>
          </cell>
        </row>
        <row r="54">
          <cell r="F54">
            <v>16.13</v>
          </cell>
        </row>
        <row r="57">
          <cell r="F57">
            <v>2.04</v>
          </cell>
        </row>
        <row r="58">
          <cell r="F58">
            <v>1.08</v>
          </cell>
        </row>
        <row r="59">
          <cell r="F59">
            <v>2.2000000000000002</v>
          </cell>
        </row>
        <row r="61">
          <cell r="F61">
            <v>8.33</v>
          </cell>
        </row>
        <row r="62">
          <cell r="F62">
            <v>14.81</v>
          </cell>
        </row>
        <row r="66">
          <cell r="F66">
            <v>9.14</v>
          </cell>
        </row>
        <row r="67">
          <cell r="F67">
            <v>832.26</v>
          </cell>
        </row>
        <row r="68">
          <cell r="F68">
            <v>997.85</v>
          </cell>
        </row>
        <row r="69">
          <cell r="F69">
            <v>769.35</v>
          </cell>
        </row>
        <row r="70">
          <cell r="F70">
            <v>938.17</v>
          </cell>
        </row>
        <row r="71">
          <cell r="F71">
            <v>789.52</v>
          </cell>
        </row>
        <row r="72">
          <cell r="F72">
            <v>909.41</v>
          </cell>
        </row>
        <row r="79">
          <cell r="F79">
            <v>4.3</v>
          </cell>
        </row>
        <row r="80">
          <cell r="F80">
            <v>2.54</v>
          </cell>
        </row>
        <row r="81">
          <cell r="F81">
            <v>4.84</v>
          </cell>
        </row>
        <row r="82">
          <cell r="F82">
            <v>1.18</v>
          </cell>
        </row>
        <row r="83">
          <cell r="F83">
            <v>1.45</v>
          </cell>
        </row>
        <row r="87">
          <cell r="F87">
            <v>4.3</v>
          </cell>
        </row>
        <row r="88">
          <cell r="F88">
            <v>2.15</v>
          </cell>
        </row>
        <row r="91">
          <cell r="F91">
            <v>15.65</v>
          </cell>
        </row>
        <row r="92">
          <cell r="F92">
            <v>16.899999999999999</v>
          </cell>
        </row>
        <row r="93">
          <cell r="F93">
            <v>21.68</v>
          </cell>
        </row>
        <row r="94">
          <cell r="F94">
            <v>18.18</v>
          </cell>
        </row>
        <row r="95">
          <cell r="F95">
            <v>18.18</v>
          </cell>
        </row>
        <row r="96">
          <cell r="F96">
            <v>18.18</v>
          </cell>
        </row>
        <row r="97">
          <cell r="F97">
            <v>18.18</v>
          </cell>
        </row>
        <row r="98">
          <cell r="F98">
            <v>17.260000000000002</v>
          </cell>
        </row>
        <row r="99">
          <cell r="F99">
            <v>6.34</v>
          </cell>
        </row>
        <row r="100">
          <cell r="F100">
            <v>6.34</v>
          </cell>
        </row>
        <row r="101">
          <cell r="F101">
            <v>4.3</v>
          </cell>
        </row>
        <row r="102">
          <cell r="F102">
            <v>4.3</v>
          </cell>
        </row>
        <row r="103">
          <cell r="F103">
            <v>4.3</v>
          </cell>
        </row>
        <row r="105">
          <cell r="F105">
            <v>5.38</v>
          </cell>
        </row>
        <row r="108">
          <cell r="F108">
            <v>2.4900000000000002</v>
          </cell>
        </row>
        <row r="109">
          <cell r="F109">
            <v>10.93</v>
          </cell>
        </row>
        <row r="110">
          <cell r="F110">
            <v>21.51</v>
          </cell>
        </row>
        <row r="113">
          <cell r="F113">
            <v>75.27</v>
          </cell>
        </row>
        <row r="114">
          <cell r="F114">
            <v>80.650000000000006</v>
          </cell>
        </row>
        <row r="119">
          <cell r="F119">
            <v>20.43</v>
          </cell>
        </row>
        <row r="123">
          <cell r="F123">
            <v>41.4</v>
          </cell>
        </row>
        <row r="126">
          <cell r="F126">
            <v>55.91</v>
          </cell>
        </row>
        <row r="127">
          <cell r="F127">
            <v>150.76</v>
          </cell>
        </row>
        <row r="128">
          <cell r="F128">
            <v>89.57</v>
          </cell>
        </row>
        <row r="132">
          <cell r="F132">
            <v>48.39</v>
          </cell>
        </row>
        <row r="133">
          <cell r="F133">
            <v>129.03</v>
          </cell>
        </row>
        <row r="134">
          <cell r="F134">
            <v>33.01</v>
          </cell>
        </row>
        <row r="135">
          <cell r="F135">
            <v>150.76</v>
          </cell>
        </row>
        <row r="137">
          <cell r="F137">
            <v>43.98</v>
          </cell>
        </row>
        <row r="138">
          <cell r="F138">
            <v>170.74</v>
          </cell>
        </row>
        <row r="142">
          <cell r="F142">
            <v>33.49</v>
          </cell>
        </row>
        <row r="143">
          <cell r="F143">
            <v>85.59</v>
          </cell>
        </row>
        <row r="144">
          <cell r="F144">
            <v>6.02</v>
          </cell>
        </row>
        <row r="150">
          <cell r="F150">
            <v>8.6</v>
          </cell>
        </row>
        <row r="151">
          <cell r="F151">
            <v>8.06</v>
          </cell>
        </row>
        <row r="154">
          <cell r="F154">
            <v>18.82</v>
          </cell>
        </row>
        <row r="155">
          <cell r="F155">
            <v>64.52</v>
          </cell>
        </row>
        <row r="157">
          <cell r="F157">
            <v>17.46</v>
          </cell>
        </row>
        <row r="161">
          <cell r="F161">
            <v>32.26</v>
          </cell>
        </row>
        <row r="162">
          <cell r="F162">
            <v>9784.9500000000007</v>
          </cell>
        </row>
        <row r="163">
          <cell r="F163">
            <v>99.38</v>
          </cell>
        </row>
        <row r="164">
          <cell r="F164">
            <v>92.89</v>
          </cell>
        </row>
        <row r="165">
          <cell r="F165">
            <v>7.41</v>
          </cell>
        </row>
        <row r="166">
          <cell r="F166">
            <v>6.57</v>
          </cell>
        </row>
        <row r="167">
          <cell r="F167">
            <v>2.74</v>
          </cell>
        </row>
        <row r="168">
          <cell r="F168">
            <v>3.39</v>
          </cell>
        </row>
        <row r="169">
          <cell r="F169">
            <v>5.0599999999999996</v>
          </cell>
        </row>
        <row r="170">
          <cell r="F170">
            <v>7.41</v>
          </cell>
        </row>
        <row r="171">
          <cell r="F171">
            <v>10.16</v>
          </cell>
        </row>
        <row r="172">
          <cell r="F172">
            <v>16.239999999999998</v>
          </cell>
        </row>
        <row r="173">
          <cell r="F173">
            <v>23.8</v>
          </cell>
        </row>
        <row r="174">
          <cell r="F174">
            <v>4.54</v>
          </cell>
        </row>
        <row r="175">
          <cell r="F175">
            <v>12.48</v>
          </cell>
        </row>
        <row r="176">
          <cell r="F176">
            <v>25.31</v>
          </cell>
        </row>
        <row r="177">
          <cell r="F177">
            <v>39.479999999999997</v>
          </cell>
        </row>
        <row r="179">
          <cell r="F179">
            <v>0</v>
          </cell>
        </row>
        <row r="186">
          <cell r="F186">
            <v>0</v>
          </cell>
        </row>
        <row r="191">
          <cell r="F191">
            <v>0</v>
          </cell>
        </row>
        <row r="193">
          <cell r="F193">
            <v>0</v>
          </cell>
        </row>
        <row r="196">
          <cell r="F196">
            <v>0</v>
          </cell>
        </row>
        <row r="197">
          <cell r="F197">
            <v>0</v>
          </cell>
        </row>
        <row r="200">
          <cell r="F200">
            <v>0</v>
          </cell>
        </row>
        <row r="201">
          <cell r="F201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15">
          <cell r="F215">
            <v>15.05</v>
          </cell>
        </row>
        <row r="234">
          <cell r="F234">
            <v>23.82</v>
          </cell>
        </row>
        <row r="242">
          <cell r="F242">
            <v>21.77</v>
          </cell>
        </row>
        <row r="247">
          <cell r="F247">
            <v>11.18</v>
          </cell>
        </row>
        <row r="249">
          <cell r="F249">
            <v>26.16</v>
          </cell>
        </row>
        <row r="250">
          <cell r="F250">
            <v>18.09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0">
          <cell r="K30">
            <v>26800000</v>
          </cell>
        </row>
      </sheetData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>
        <row r="9">
          <cell r="B9" t="str">
            <v>Kepala Tukang</v>
          </cell>
        </row>
        <row r="65">
          <cell r="N65">
            <v>5000</v>
          </cell>
        </row>
        <row r="71">
          <cell r="N71">
            <v>13600</v>
          </cell>
        </row>
        <row r="84">
          <cell r="N84">
            <v>6520</v>
          </cell>
        </row>
        <row r="147">
          <cell r="N147">
            <v>174920</v>
          </cell>
        </row>
        <row r="159">
          <cell r="N159" t="e">
            <v>#REF!</v>
          </cell>
        </row>
        <row r="171">
          <cell r="N171" t="e">
            <v>#REF!</v>
          </cell>
        </row>
        <row r="183">
          <cell r="N183" t="e">
            <v>#REF!</v>
          </cell>
        </row>
        <row r="195">
          <cell r="N195">
            <v>53000</v>
          </cell>
        </row>
        <row r="200">
          <cell r="N200">
            <v>35546.875</v>
          </cell>
        </row>
        <row r="216">
          <cell r="N216">
            <v>36475.324999999997</v>
          </cell>
        </row>
        <row r="239">
          <cell r="N239">
            <v>51562.1875</v>
          </cell>
        </row>
        <row r="329">
          <cell r="N329">
            <v>183587</v>
          </cell>
        </row>
        <row r="339">
          <cell r="N339" t="e">
            <v>#REF!</v>
          </cell>
        </row>
        <row r="359">
          <cell r="N359">
            <v>29400</v>
          </cell>
        </row>
        <row r="370">
          <cell r="N370">
            <v>12450</v>
          </cell>
        </row>
        <row r="383">
          <cell r="N383">
            <v>29417</v>
          </cell>
        </row>
        <row r="396">
          <cell r="N396">
            <v>19352</v>
          </cell>
        </row>
        <row r="410">
          <cell r="N410">
            <v>19292</v>
          </cell>
        </row>
        <row r="423">
          <cell r="N423">
            <v>1418265.9624999999</v>
          </cell>
        </row>
        <row r="436">
          <cell r="N436">
            <v>349213.53125</v>
          </cell>
        </row>
        <row r="450">
          <cell r="N450">
            <v>28078.2421875</v>
          </cell>
        </row>
        <row r="465">
          <cell r="N465">
            <v>1432824.21875</v>
          </cell>
        </row>
        <row r="477">
          <cell r="N477">
            <v>1157824.21875</v>
          </cell>
        </row>
        <row r="541">
          <cell r="N541">
            <v>2075596.25</v>
          </cell>
        </row>
        <row r="549">
          <cell r="N549">
            <v>2621349.25</v>
          </cell>
        </row>
        <row r="557">
          <cell r="N557">
            <v>1836964.25</v>
          </cell>
        </row>
        <row r="565">
          <cell r="N565">
            <v>2077695.3</v>
          </cell>
        </row>
        <row r="573">
          <cell r="N573">
            <v>2604774.25</v>
          </cell>
        </row>
        <row r="581">
          <cell r="N581">
            <v>3486375.25</v>
          </cell>
        </row>
        <row r="589">
          <cell r="N589">
            <v>2499821.75</v>
          </cell>
        </row>
        <row r="605">
          <cell r="N605">
            <v>2916550.65</v>
          </cell>
        </row>
        <row r="613">
          <cell r="N613">
            <v>2926258.75</v>
          </cell>
        </row>
        <row r="629">
          <cell r="N629">
            <v>2706645.65</v>
          </cell>
        </row>
        <row r="638">
          <cell r="N638">
            <v>3552094.07</v>
          </cell>
        </row>
        <row r="647">
          <cell r="N647">
            <v>4206174.74</v>
          </cell>
        </row>
        <row r="656">
          <cell r="N656">
            <v>3890762.55</v>
          </cell>
        </row>
        <row r="665">
          <cell r="N665">
            <v>5275249.1500000004</v>
          </cell>
        </row>
        <row r="674">
          <cell r="N674">
            <v>6016086.4500000002</v>
          </cell>
        </row>
        <row r="701">
          <cell r="N701">
            <v>3845837.9899999998</v>
          </cell>
        </row>
        <row r="709">
          <cell r="N709">
            <v>5016551.0999999996</v>
          </cell>
        </row>
        <row r="717">
          <cell r="N717">
            <v>4699049.4000000004</v>
          </cell>
        </row>
        <row r="725">
          <cell r="N725">
            <v>2529890.14</v>
          </cell>
        </row>
        <row r="734">
          <cell r="N734">
            <v>3804005.92</v>
          </cell>
        </row>
        <row r="742">
          <cell r="N742">
            <v>3869595.7699999996</v>
          </cell>
        </row>
        <row r="750">
          <cell r="N750">
            <v>3784928.6499999994</v>
          </cell>
        </row>
        <row r="758">
          <cell r="N758">
            <v>3804005.92</v>
          </cell>
        </row>
        <row r="766">
          <cell r="N766">
            <v>4823751.5999999996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L6" t="str">
            <v>ANALISA HARGA SATUAN PEMBAYARAN</v>
          </cell>
        </row>
        <row r="7">
          <cell r="L7" t="str">
            <v/>
          </cell>
        </row>
        <row r="8">
          <cell r="L8" t="str">
            <v xml:space="preserve"> Nama Penawar</v>
          </cell>
          <cell r="O8" t="str">
            <v>:  PT. ADOEK BEURATA</v>
          </cell>
        </row>
        <row r="9">
          <cell r="L9" t="str">
            <v xml:space="preserve"> Nama Kegiatan/PPK</v>
          </cell>
          <cell r="O9" t="str">
            <v>:  SKS BRR - Rehabilitasi dan Rekonstruksi Jalan Provinsi NAD/PPK Simeulue</v>
          </cell>
        </row>
        <row r="10">
          <cell r="L10" t="str">
            <v xml:space="preserve"> Nama Paket</v>
          </cell>
          <cell r="O10" t="str">
            <v>:  Rehabilitasi dan Rekonstruksi Jembatan Simeulue</v>
          </cell>
        </row>
        <row r="11">
          <cell r="L11" t="str">
            <v xml:space="preserve"> No. Paket</v>
          </cell>
          <cell r="O11" t="str">
            <v xml:space="preserve">:  </v>
          </cell>
        </row>
        <row r="12">
          <cell r="L12" t="str">
            <v xml:space="preserve"> Lokasi</v>
          </cell>
          <cell r="O12" t="str">
            <v>:  Kecamatan Simeulue</v>
          </cell>
        </row>
        <row r="13">
          <cell r="L13" t="str">
            <v xml:space="preserve"> Provinsi</v>
          </cell>
          <cell r="O13" t="str">
            <v>:  Nanggroe Aceh Darussalam</v>
          </cell>
        </row>
        <row r="14">
          <cell r="L14" t="str">
            <v xml:space="preserve"> Item Pekerjaan No.</v>
          </cell>
          <cell r="O14" t="str">
            <v>:  II. 1</v>
          </cell>
          <cell r="R14" t="str">
            <v>PERKIRAAN VOL. PEK.</v>
          </cell>
          <cell r="T14" t="str">
            <v>:</v>
          </cell>
          <cell r="U14">
            <v>23.34</v>
          </cell>
        </row>
        <row r="15">
          <cell r="L15" t="str">
            <v xml:space="preserve"> Jenis Pekerjaan</v>
          </cell>
          <cell r="O15" t="str">
            <v>:  Galian Biasa</v>
          </cell>
          <cell r="R15" t="str">
            <v>TOTAL HARGA (Rp.)</v>
          </cell>
          <cell r="T15" t="str">
            <v>:</v>
          </cell>
          <cell r="U15">
            <v>787560.68</v>
          </cell>
        </row>
        <row r="16">
          <cell r="L16" t="str">
            <v xml:space="preserve"> Satuan Pembayaran</v>
          </cell>
          <cell r="O16" t="str">
            <v>:  M3</v>
          </cell>
          <cell r="R16" t="str">
            <v>% THD. BIAYA PROYEK</v>
          </cell>
          <cell r="T16" t="str">
            <v>:</v>
          </cell>
          <cell r="U16">
            <v>4.1913813001104049E-2</v>
          </cell>
        </row>
        <row r="19">
          <cell r="Q19" t="str">
            <v>PERKIRAAN</v>
          </cell>
          <cell r="R19" t="str">
            <v>HARGA</v>
          </cell>
          <cell r="S19" t="str">
            <v>JUMLAH</v>
          </cell>
        </row>
        <row r="20">
          <cell r="L20" t="str">
            <v>NO.</v>
          </cell>
          <cell r="N20" t="str">
            <v>KOMPONEN</v>
          </cell>
          <cell r="P20" t="str">
            <v>SATUAN</v>
          </cell>
          <cell r="Q20" t="str">
            <v>KUANTITAS</v>
          </cell>
          <cell r="R20" t="str">
            <v>SATUAN</v>
          </cell>
          <cell r="S20" t="str">
            <v>HARGA</v>
          </cell>
        </row>
        <row r="21">
          <cell r="R21" t="str">
            <v>(Rp.)</v>
          </cell>
          <cell r="S21" t="str">
            <v>(Rp.)</v>
          </cell>
        </row>
        <row r="24">
          <cell r="L24" t="str">
            <v>A.</v>
          </cell>
          <cell r="N24" t="str">
            <v>TENAGA</v>
          </cell>
        </row>
        <row r="26">
          <cell r="L26" t="str">
            <v>1.</v>
          </cell>
          <cell r="N26" t="str">
            <v>Pekerja</v>
          </cell>
          <cell r="P26" t="str">
            <v>Jam</v>
          </cell>
          <cell r="Q26">
            <v>0.75</v>
          </cell>
          <cell r="R26">
            <v>5900</v>
          </cell>
          <cell r="U26">
            <v>4425</v>
          </cell>
        </row>
        <row r="27">
          <cell r="L27" t="str">
            <v>2.</v>
          </cell>
          <cell r="N27" t="str">
            <v>Mandor</v>
          </cell>
          <cell r="P27" t="str">
            <v>Jam</v>
          </cell>
          <cell r="Q27">
            <v>0.1429</v>
          </cell>
          <cell r="R27">
            <v>9800</v>
          </cell>
          <cell r="U27">
            <v>1400.42</v>
          </cell>
        </row>
        <row r="30">
          <cell r="Q30" t="str">
            <v xml:space="preserve">JUMLAH HARGA TENAGA   </v>
          </cell>
          <cell r="U30">
            <v>5825.42</v>
          </cell>
        </row>
        <row r="32">
          <cell r="L32" t="str">
            <v>B.</v>
          </cell>
          <cell r="N32" t="str">
            <v>BAHAN</v>
          </cell>
        </row>
        <row r="40">
          <cell r="Q40" t="str">
            <v xml:space="preserve">JUMLAH HARGA BAHAN   </v>
          </cell>
          <cell r="U40">
            <v>0</v>
          </cell>
        </row>
        <row r="43">
          <cell r="L43" t="str">
            <v>C.</v>
          </cell>
          <cell r="N43" t="str">
            <v>PERALATAN</v>
          </cell>
        </row>
        <row r="45">
          <cell r="L45" t="str">
            <v>1.</v>
          </cell>
          <cell r="N45" t="str">
            <v>Excavator</v>
          </cell>
          <cell r="P45" t="str">
            <v>Jam</v>
          </cell>
          <cell r="Q45">
            <v>3.9E-2</v>
          </cell>
          <cell r="R45">
            <v>250000</v>
          </cell>
          <cell r="U45">
            <v>9750</v>
          </cell>
        </row>
        <row r="46">
          <cell r="L46" t="str">
            <v>2.</v>
          </cell>
          <cell r="N46" t="str">
            <v>Dump Truck</v>
          </cell>
          <cell r="P46" t="str">
            <v>Jam</v>
          </cell>
          <cell r="Q46">
            <v>0.1</v>
          </cell>
          <cell r="R46">
            <v>150000</v>
          </cell>
          <cell r="U46">
            <v>15000</v>
          </cell>
        </row>
        <row r="47">
          <cell r="L47" t="str">
            <v>3.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100</v>
          </cell>
          <cell r="U47">
            <v>100</v>
          </cell>
        </row>
        <row r="52">
          <cell r="Q52" t="str">
            <v xml:space="preserve">JUMLAH HARGA PERALATAN   </v>
          </cell>
          <cell r="U52">
            <v>24850</v>
          </cell>
        </row>
        <row r="54">
          <cell r="L54" t="str">
            <v>D.</v>
          </cell>
          <cell r="N54" t="str">
            <v>JUMLAH HARGA TENAGA, BAHAN DAN PERALATAN  ( A + B + C )</v>
          </cell>
          <cell r="U54">
            <v>30675.42</v>
          </cell>
        </row>
        <row r="55">
          <cell r="L55" t="str">
            <v>E.</v>
          </cell>
          <cell r="N55" t="str">
            <v>OVERHEAD &amp; PROFIT</v>
          </cell>
          <cell r="P55">
            <v>10</v>
          </cell>
          <cell r="Q55" t="str">
            <v>%  x  D</v>
          </cell>
          <cell r="U55">
            <v>3067.5419999999999</v>
          </cell>
        </row>
        <row r="56">
          <cell r="L56" t="str">
            <v>F.</v>
          </cell>
          <cell r="N56" t="str">
            <v>HARGA SATUAN PEKERJAAN  ( D + E )</v>
          </cell>
          <cell r="U56">
            <v>33742.959999999999</v>
          </cell>
        </row>
        <row r="57">
          <cell r="L57" t="str">
            <v>Note: 1</v>
          </cell>
          <cell r="N57" t="str">
            <v>SATUAN dapat berdasarkan atas jam operasi untuk Tenaga Kerja dan Peralatan, volume dan/atau ukuran</v>
          </cell>
        </row>
        <row r="58">
          <cell r="N58" t="str">
            <v>berat untuk bahan-bahan.</v>
          </cell>
        </row>
        <row r="59">
          <cell r="L59">
            <v>2</v>
          </cell>
          <cell r="N59" t="str">
            <v>Kuantitas satuan adalah kuantitas setiap komponen untuk menyelesaikan satu satuan pekerjaan dari nomor</v>
          </cell>
        </row>
        <row r="60">
          <cell r="N60" t="str">
            <v>mata pembayaran.</v>
          </cell>
        </row>
        <row r="61">
          <cell r="L61">
            <v>3</v>
          </cell>
          <cell r="N61" t="str">
            <v>Biaya satuan untuk peralatan sudah termasuk bahan bakar, bahan habis dipakai dan operator.</v>
          </cell>
        </row>
        <row r="62">
          <cell r="L62">
            <v>4</v>
          </cell>
          <cell r="N62" t="str">
            <v>Biaya satuan sudah termasuk pengeluaran untuk seluruh pajak yang berkaitan (tetapi tidak termasuk PPN</v>
          </cell>
        </row>
        <row r="63">
          <cell r="N63" t="str">
            <v>yang dibayar dari kontrak) dan biaya-biaya lainnya.</v>
          </cell>
        </row>
        <row r="64">
          <cell r="S64" t="str">
            <v>Sigli, 16 April 2007</v>
          </cell>
        </row>
        <row r="65">
          <cell r="S65" t="str">
            <v>PT. ADOEK BEURATA</v>
          </cell>
        </row>
        <row r="69">
          <cell r="S69" t="str">
            <v>Ir. Syarifuddin M. Diah</v>
          </cell>
        </row>
        <row r="70">
          <cell r="S70" t="str">
            <v>Direktur</v>
          </cell>
        </row>
        <row r="126">
          <cell r="L126" t="str">
            <v>ANALISA HARGA SATUAN PEMBAYARAN</v>
          </cell>
        </row>
        <row r="127">
          <cell r="L127" t="str">
            <v/>
          </cell>
        </row>
        <row r="128">
          <cell r="L128" t="str">
            <v xml:space="preserve"> Nama Penawar</v>
          </cell>
          <cell r="O128" t="str">
            <v>:  PT. ADOEK BEURATA</v>
          </cell>
        </row>
        <row r="129">
          <cell r="L129" t="str">
            <v xml:space="preserve"> Nama Kegiatan/PPK</v>
          </cell>
          <cell r="O129" t="str">
            <v>:  SKS BRR - Rehabilitasi dan Rekonstruksi Jalan Provinsi NAD/PPK Simeulue</v>
          </cell>
        </row>
        <row r="130">
          <cell r="L130" t="str">
            <v xml:space="preserve"> Nama Paket</v>
          </cell>
          <cell r="O130" t="str">
            <v>:  Rehabilitasi dan Rekonstruksi Jembatan Simeulue</v>
          </cell>
        </row>
        <row r="131">
          <cell r="L131" t="str">
            <v xml:space="preserve"> No. Paket</v>
          </cell>
          <cell r="O131" t="str">
            <v xml:space="preserve">:  </v>
          </cell>
        </row>
        <row r="132">
          <cell r="L132" t="str">
            <v xml:space="preserve"> Lokasi</v>
          </cell>
          <cell r="O132" t="str">
            <v>:  Kecamatan Simeulue</v>
          </cell>
        </row>
        <row r="133">
          <cell r="L133" t="str">
            <v xml:space="preserve"> Provinsi</v>
          </cell>
          <cell r="O133" t="str">
            <v>:  Nanggroe Aceh Darussalam</v>
          </cell>
        </row>
        <row r="134">
          <cell r="L134" t="str">
            <v xml:space="preserve"> Item Pekerjaan No.</v>
          </cell>
          <cell r="O134" t="str">
            <v>:  3.1 (2)</v>
          </cell>
        </row>
        <row r="135">
          <cell r="L135" t="str">
            <v xml:space="preserve"> Jenis Pekerjaan</v>
          </cell>
          <cell r="O135" t="str">
            <v>:  Galian Batu</v>
          </cell>
        </row>
        <row r="136">
          <cell r="L136" t="str">
            <v xml:space="preserve"> Satuan Pembayaran</v>
          </cell>
          <cell r="O136" t="str">
            <v>:  M3</v>
          </cell>
        </row>
        <row r="139">
          <cell r="Q139" t="str">
            <v>PERKIRAAN</v>
          </cell>
          <cell r="R139" t="str">
            <v>HARGA</v>
          </cell>
          <cell r="S139" t="str">
            <v>JUMLAH</v>
          </cell>
        </row>
        <row r="140">
          <cell r="L140" t="str">
            <v>NO.</v>
          </cell>
          <cell r="N140" t="str">
            <v>KOMPONEN</v>
          </cell>
          <cell r="P140" t="str">
            <v>SATUAN</v>
          </cell>
          <cell r="Q140" t="str">
            <v>KUANTITAS</v>
          </cell>
          <cell r="R140" t="str">
            <v>SATUAN</v>
          </cell>
          <cell r="S140" t="str">
            <v>HARGA</v>
          </cell>
        </row>
        <row r="141">
          <cell r="R141" t="str">
            <v>(Rp.)</v>
          </cell>
          <cell r="S141" t="str">
            <v>(Rp.)</v>
          </cell>
        </row>
        <row r="144">
          <cell r="L144" t="str">
            <v>A.</v>
          </cell>
          <cell r="N144" t="str">
            <v>TENAGA</v>
          </cell>
        </row>
        <row r="146">
          <cell r="L146" t="str">
            <v>1.</v>
          </cell>
          <cell r="N146" t="str">
            <v>Pekerja</v>
          </cell>
          <cell r="P146" t="str">
            <v>Jam</v>
          </cell>
          <cell r="Q146">
            <v>0.625</v>
          </cell>
          <cell r="R146">
            <v>5900</v>
          </cell>
          <cell r="U146">
            <v>3687.5</v>
          </cell>
        </row>
        <row r="147">
          <cell r="L147" t="str">
            <v>2.</v>
          </cell>
          <cell r="N147" t="str">
            <v>Mandor</v>
          </cell>
          <cell r="P147" t="str">
            <v>Jam</v>
          </cell>
          <cell r="Q147">
            <v>0.125</v>
          </cell>
          <cell r="R147">
            <v>9800</v>
          </cell>
          <cell r="U147">
            <v>1225</v>
          </cell>
        </row>
        <row r="150">
          <cell r="Q150" t="str">
            <v xml:space="preserve">JUMLAH HARGA TENAGA   </v>
          </cell>
          <cell r="U150">
            <v>4912.5</v>
          </cell>
        </row>
        <row r="152">
          <cell r="L152" t="str">
            <v>B.</v>
          </cell>
          <cell r="N152" t="str">
            <v>BAHAN</v>
          </cell>
        </row>
        <row r="160">
          <cell r="Q160" t="str">
            <v xml:space="preserve">JUMLAH HARGA BAHAN   </v>
          </cell>
          <cell r="U160">
            <v>0</v>
          </cell>
        </row>
        <row r="162">
          <cell r="L162" t="str">
            <v>C.</v>
          </cell>
          <cell r="N162" t="str">
            <v>PERALATAN</v>
          </cell>
        </row>
        <row r="163">
          <cell r="L163" t="str">
            <v>1.</v>
          </cell>
          <cell r="N163" t="str">
            <v>Compressor</v>
          </cell>
          <cell r="P163" t="str">
            <v>Jam</v>
          </cell>
          <cell r="Q163">
            <v>0.125</v>
          </cell>
          <cell r="R163">
            <v>111984.43814233498</v>
          </cell>
          <cell r="U163">
            <v>13998.054767791873</v>
          </cell>
        </row>
        <row r="164">
          <cell r="L164" t="str">
            <v>2.</v>
          </cell>
          <cell r="N164" t="str">
            <v>Jack Hammer</v>
          </cell>
          <cell r="P164" t="str">
            <v>Jam</v>
          </cell>
          <cell r="Q164">
            <v>0.125</v>
          </cell>
          <cell r="R164">
            <v>33834.058718330853</v>
          </cell>
          <cell r="U164">
            <v>4229.2573397913566</v>
          </cell>
        </row>
        <row r="165">
          <cell r="L165" t="str">
            <v>3.</v>
          </cell>
          <cell r="N165" t="str">
            <v>Wheel Loader</v>
          </cell>
          <cell r="P165" t="str">
            <v>Jam</v>
          </cell>
          <cell r="Q165">
            <v>0.125</v>
          </cell>
          <cell r="R165">
            <v>255000</v>
          </cell>
          <cell r="U165">
            <v>31875</v>
          </cell>
        </row>
        <row r="166">
          <cell r="L166" t="str">
            <v>4.</v>
          </cell>
          <cell r="N166" t="str">
            <v>Excavator</v>
          </cell>
          <cell r="P166" t="str">
            <v>Jam</v>
          </cell>
          <cell r="Q166">
            <v>0.125</v>
          </cell>
          <cell r="R166">
            <v>250000</v>
          </cell>
          <cell r="U166">
            <v>31250</v>
          </cell>
        </row>
        <row r="167">
          <cell r="L167">
            <v>5</v>
          </cell>
          <cell r="N167" t="str">
            <v>Dump Truck</v>
          </cell>
          <cell r="P167" t="str">
            <v>Jam</v>
          </cell>
          <cell r="Q167">
            <v>0.25700000000000001</v>
          </cell>
          <cell r="R167">
            <v>150000</v>
          </cell>
          <cell r="U167">
            <v>38550</v>
          </cell>
        </row>
        <row r="168">
          <cell r="L168">
            <v>6</v>
          </cell>
          <cell r="N168" t="str">
            <v>Alat  bantu</v>
          </cell>
          <cell r="P168" t="str">
            <v>Ls</v>
          </cell>
          <cell r="Q168">
            <v>1</v>
          </cell>
          <cell r="R168">
            <v>150</v>
          </cell>
          <cell r="U168">
            <v>150</v>
          </cell>
        </row>
        <row r="170">
          <cell r="Q170" t="str">
            <v xml:space="preserve">JUMLAH HARGA PERALATAN   </v>
          </cell>
          <cell r="U170">
            <v>120052.31210758323</v>
          </cell>
        </row>
        <row r="172">
          <cell r="L172" t="str">
            <v>D.</v>
          </cell>
          <cell r="N172" t="str">
            <v>JUMLAH HARGA TENAGA, BAHAN DAN PERALATAN  ( A + B + C )</v>
          </cell>
          <cell r="U172">
            <v>124964.81210758323</v>
          </cell>
        </row>
        <row r="173"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12496.481210758324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137461.29331834154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N181" t="str">
            <v>yang dibayar dari kontrak) dan biaya-biaya lainnya.</v>
          </cell>
        </row>
        <row r="182">
          <cell r="S182" t="str">
            <v>Sigli, 16 April 2007</v>
          </cell>
        </row>
        <row r="183">
          <cell r="S183" t="str">
            <v>PT. ADOEK BEURATA</v>
          </cell>
        </row>
        <row r="188">
          <cell r="S188" t="str">
            <v>Ir. Syarifuddin M. Diah</v>
          </cell>
        </row>
        <row r="189">
          <cell r="S189" t="str">
            <v>Direktur</v>
          </cell>
        </row>
        <row r="246">
          <cell r="L246" t="str">
            <v>ANALISA HARGA SATUAN PEMBAYARAN</v>
          </cell>
        </row>
        <row r="247">
          <cell r="L247" t="str">
            <v/>
          </cell>
        </row>
        <row r="248">
          <cell r="L248" t="str">
            <v xml:space="preserve"> Nama Penawar</v>
          </cell>
          <cell r="O248" t="str">
            <v>:  PT. ADOEK BEURATA</v>
          </cell>
        </row>
        <row r="249">
          <cell r="L249" t="str">
            <v xml:space="preserve"> Nama Kegiatan/PPK</v>
          </cell>
          <cell r="O249" t="str">
            <v>:  SKS BRR - Rehabilitasi dan Rekonstruksi Jalan Provinsi NAD/PPK Simeulue</v>
          </cell>
        </row>
        <row r="250">
          <cell r="L250" t="str">
            <v xml:space="preserve"> Nama Paket</v>
          </cell>
          <cell r="O250" t="str">
            <v>:  Rehabilitasi dan Rekonstruksi Jembatan Simeulue</v>
          </cell>
        </row>
        <row r="251">
          <cell r="L251" t="str">
            <v xml:space="preserve"> No. Paket</v>
          </cell>
          <cell r="O251" t="str">
            <v xml:space="preserve">:  </v>
          </cell>
        </row>
        <row r="252">
          <cell r="L252" t="str">
            <v xml:space="preserve"> Lokasi</v>
          </cell>
          <cell r="O252" t="str">
            <v>:  Kecamatan Simeulue</v>
          </cell>
        </row>
        <row r="253">
          <cell r="L253" t="str">
            <v xml:space="preserve"> Provinsi</v>
          </cell>
          <cell r="O253" t="str">
            <v>:  Nanggroe Aceh Darussalam</v>
          </cell>
        </row>
        <row r="254">
          <cell r="L254" t="str">
            <v xml:space="preserve"> Item Pekerjaan No.</v>
          </cell>
          <cell r="O254" t="str">
            <v>:  3.1 (3)</v>
          </cell>
        </row>
        <row r="255">
          <cell r="L255" t="str">
            <v xml:space="preserve"> Jenis Pekerjaan</v>
          </cell>
          <cell r="O255" t="str">
            <v>:  Galian Struktur Kedalaman 0 - 2 M</v>
          </cell>
        </row>
        <row r="256">
          <cell r="L256" t="str">
            <v xml:space="preserve"> Satuan Pembayaran</v>
          </cell>
          <cell r="O256" t="str">
            <v>:  M3</v>
          </cell>
        </row>
        <row r="259">
          <cell r="Q259" t="str">
            <v>PERKIRAAN</v>
          </cell>
          <cell r="R259" t="str">
            <v>HARGA</v>
          </cell>
          <cell r="S259" t="str">
            <v>JUMLAH</v>
          </cell>
        </row>
        <row r="260">
          <cell r="L260" t="str">
            <v>NO.</v>
          </cell>
          <cell r="N260" t="str">
            <v>KOMPONEN</v>
          </cell>
          <cell r="P260" t="str">
            <v>SATUAN</v>
          </cell>
          <cell r="Q260" t="str">
            <v>KUANTITAS</v>
          </cell>
          <cell r="R260" t="str">
            <v>SATUAN</v>
          </cell>
          <cell r="S260" t="str">
            <v>HARGA</v>
          </cell>
        </row>
        <row r="261">
          <cell r="R261" t="str">
            <v>(Rp.)</v>
          </cell>
          <cell r="S261" t="str">
            <v>(Rp.)</v>
          </cell>
        </row>
        <row r="264">
          <cell r="L264" t="str">
            <v>A.</v>
          </cell>
          <cell r="N264" t="str">
            <v>TENAGA</v>
          </cell>
        </row>
        <row r="266">
          <cell r="L266" t="str">
            <v>1.</v>
          </cell>
          <cell r="N266" t="str">
            <v>Pekerja</v>
          </cell>
          <cell r="P266" t="str">
            <v>Jam</v>
          </cell>
          <cell r="Q266">
            <v>0.22048980234664151</v>
          </cell>
          <cell r="R266">
            <v>5900</v>
          </cell>
          <cell r="U266">
            <v>1300.889833845185</v>
          </cell>
        </row>
        <row r="267">
          <cell r="L267" t="str">
            <v>2.</v>
          </cell>
          <cell r="N267" t="str">
            <v>Mandor</v>
          </cell>
          <cell r="P267" t="str">
            <v>Jam</v>
          </cell>
          <cell r="Q267">
            <v>5.5122450586660376E-2</v>
          </cell>
          <cell r="R267">
            <v>9800</v>
          </cell>
          <cell r="U267">
            <v>540.20001574927164</v>
          </cell>
        </row>
        <row r="270">
          <cell r="Q270" t="str">
            <v xml:space="preserve">JUMLAH HARGA TENAGA   </v>
          </cell>
          <cell r="U270">
            <v>1841.0898495944566</v>
          </cell>
        </row>
        <row r="272">
          <cell r="L272" t="str">
            <v>B.</v>
          </cell>
          <cell r="N272" t="str">
            <v>BAHAN</v>
          </cell>
        </row>
        <row r="274">
          <cell r="L274" t="str">
            <v>1.</v>
          </cell>
          <cell r="N274" t="str">
            <v xml:space="preserve">Urugan Pilihan </v>
          </cell>
          <cell r="P274" t="str">
            <v>M3</v>
          </cell>
          <cell r="R274">
            <v>82487.159999999989</v>
          </cell>
          <cell r="U274">
            <v>0</v>
          </cell>
        </row>
        <row r="280">
          <cell r="Q280" t="str">
            <v xml:space="preserve">JUMLAH HARGA BAHAN   </v>
          </cell>
          <cell r="U280">
            <v>0</v>
          </cell>
        </row>
        <row r="282">
          <cell r="L282" t="str">
            <v>C.</v>
          </cell>
          <cell r="N282" t="str">
            <v>PERALATAN</v>
          </cell>
        </row>
        <row r="283">
          <cell r="L283" t="str">
            <v>1.</v>
          </cell>
          <cell r="N283" t="str">
            <v>Excavator</v>
          </cell>
          <cell r="P283" t="str">
            <v>Jam</v>
          </cell>
          <cell r="Q283">
            <v>5.512245058666037E-2</v>
          </cell>
          <cell r="R283">
            <v>250000</v>
          </cell>
          <cell r="U283">
            <v>13780.612646665093</v>
          </cell>
        </row>
        <row r="284">
          <cell r="L284" t="str">
            <v>2.</v>
          </cell>
          <cell r="N284" t="str">
            <v>Bulldozer</v>
          </cell>
          <cell r="P284" t="str">
            <v>Jam</v>
          </cell>
          <cell r="Q284">
            <v>2.2621349595914525E-2</v>
          </cell>
          <cell r="R284">
            <v>382784.12792947754</v>
          </cell>
          <cell r="U284">
            <v>8659.0935776599799</v>
          </cell>
        </row>
        <row r="285"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100</v>
          </cell>
          <cell r="U285">
            <v>100</v>
          </cell>
        </row>
        <row r="292">
          <cell r="Q292" t="str">
            <v xml:space="preserve">JUMLAH HARGA PERALATAN   </v>
          </cell>
          <cell r="U292">
            <v>22539.706224325073</v>
          </cell>
        </row>
        <row r="294">
          <cell r="L294" t="str">
            <v>D.</v>
          </cell>
          <cell r="N294" t="str">
            <v>JUMLAH HARGA TENAGA, BAHAN DAN PERALATAN  ( A + B + C )</v>
          </cell>
          <cell r="U294">
            <v>24380.79607391953</v>
          </cell>
        </row>
        <row r="295">
          <cell r="L295" t="str">
            <v>E.</v>
          </cell>
          <cell r="N295" t="str">
            <v>OVERHEAD &amp; PROFIT</v>
          </cell>
          <cell r="P295">
            <v>10</v>
          </cell>
          <cell r="Q295" t="str">
            <v>%  x  D</v>
          </cell>
          <cell r="U295">
            <v>2438.0796073919532</v>
          </cell>
        </row>
        <row r="296">
          <cell r="L296" t="str">
            <v>F.</v>
          </cell>
          <cell r="N296" t="str">
            <v>HARGA SATUAN PEKERJAAN  ( D + E )</v>
          </cell>
          <cell r="U296">
            <v>26818.875681311481</v>
          </cell>
        </row>
        <row r="297">
          <cell r="L297" t="str">
            <v>Note: 1</v>
          </cell>
          <cell r="N297" t="str">
            <v>SATUAN dapat berdasarkan atas jam operasi untuk Tenaga Kerja dan Peralatan, volume dan/atau ukuran</v>
          </cell>
        </row>
        <row r="298">
          <cell r="N298" t="str">
            <v>berat untuk bahan-bahan.</v>
          </cell>
        </row>
        <row r="299">
          <cell r="L299">
            <v>2</v>
          </cell>
          <cell r="N299" t="str">
            <v>Kuantitas satuan adalah kuantitas setiap komponen untuk menyelesaikan satu satuan pekerjaan dari nomor</v>
          </cell>
        </row>
        <row r="300">
          <cell r="N300" t="str">
            <v>mata pembayaran.</v>
          </cell>
        </row>
        <row r="301">
          <cell r="L301">
            <v>3</v>
          </cell>
          <cell r="N301" t="str">
            <v>Biaya satuan untuk peralatan sudah termasuk bahan bakar, bahan habis dipakai dan operator.</v>
          </cell>
        </row>
        <row r="302">
          <cell r="L302">
            <v>4</v>
          </cell>
          <cell r="N302" t="str">
            <v>Biaya satuan sudah termasuk pengeluaran untuk seluruh pajak yang berkaitan (tetapi tidak termasuk PPN</v>
          </cell>
        </row>
        <row r="303">
          <cell r="N303" t="str">
            <v>yang dibayar dari kontrak) dan biaya-biaya lainnya.</v>
          </cell>
        </row>
        <row r="304">
          <cell r="S304" t="str">
            <v>Sigli, 16 April 2007</v>
          </cell>
        </row>
        <row r="305">
          <cell r="S305" t="str">
            <v>PT. ADOEK BEURATA</v>
          </cell>
        </row>
        <row r="310">
          <cell r="S310" t="str">
            <v>Ir. Syarifuddin M. Diah</v>
          </cell>
        </row>
        <row r="311">
          <cell r="S311" t="str">
            <v>Direktur</v>
          </cell>
        </row>
        <row r="547">
          <cell r="L547" t="str">
            <v>ANALISA HARGA SATUAN PEMBAYARAN</v>
          </cell>
        </row>
        <row r="548">
          <cell r="L548" t="str">
            <v/>
          </cell>
        </row>
        <row r="549">
          <cell r="L549" t="str">
            <v xml:space="preserve"> Nama Penawar</v>
          </cell>
          <cell r="O549" t="str">
            <v>:  PT. ADOEK BEURATA</v>
          </cell>
        </row>
        <row r="550">
          <cell r="L550" t="str">
            <v xml:space="preserve"> Nama Kegiatan/PPK</v>
          </cell>
          <cell r="O550" t="str">
            <v>:  SKS BRR - Rehabilitasi dan Rekonstruksi Jalan Provinsi NAD/PPK Simeulue</v>
          </cell>
        </row>
        <row r="551">
          <cell r="L551" t="str">
            <v xml:space="preserve"> Nama Paket</v>
          </cell>
          <cell r="O551" t="str">
            <v>:  Rehabilitasi dan Rekonstruksi Jembatan Simeulue</v>
          </cell>
        </row>
        <row r="552">
          <cell r="L552" t="str">
            <v xml:space="preserve"> No. Paket</v>
          </cell>
          <cell r="O552" t="str">
            <v xml:space="preserve">:  </v>
          </cell>
        </row>
        <row r="553">
          <cell r="L553" t="str">
            <v xml:space="preserve"> Lokasi</v>
          </cell>
          <cell r="O553" t="str">
            <v>:  Kecamatan Simeulue</v>
          </cell>
        </row>
        <row r="554">
          <cell r="L554" t="str">
            <v xml:space="preserve"> Provinsi</v>
          </cell>
          <cell r="O554" t="str">
            <v>:  Nanggroe Aceh Darussalam</v>
          </cell>
        </row>
        <row r="555">
          <cell r="L555" t="str">
            <v xml:space="preserve"> Item Pekerjaan No.</v>
          </cell>
          <cell r="O555" t="str">
            <v>:  3.1 (8)</v>
          </cell>
        </row>
        <row r="556">
          <cell r="L556" t="str">
            <v xml:space="preserve"> Jenis Pekerjaan</v>
          </cell>
          <cell r="O556" t="str">
            <v xml:space="preserve">:  Galian Perkerasan Beraspal Tanpa Cold Milling Machine </v>
          </cell>
        </row>
        <row r="557">
          <cell r="L557" t="str">
            <v xml:space="preserve"> Satuan Pembayaran</v>
          </cell>
          <cell r="O557" t="str">
            <v>:  M3</v>
          </cell>
        </row>
        <row r="560">
          <cell r="Q560" t="str">
            <v>PERKIRAAN</v>
          </cell>
          <cell r="R560" t="str">
            <v>HARGA</v>
          </cell>
          <cell r="S560" t="str">
            <v>JUMLAH</v>
          </cell>
        </row>
        <row r="561">
          <cell r="L561" t="str">
            <v>NO.</v>
          </cell>
          <cell r="N561" t="str">
            <v>KOMPONEN</v>
          </cell>
          <cell r="P561" t="str">
            <v>SATUAN</v>
          </cell>
          <cell r="Q561" t="str">
            <v>KUANTITAS</v>
          </cell>
          <cell r="R561" t="str">
            <v>SATUAN</v>
          </cell>
          <cell r="S561" t="str">
            <v>HARGA</v>
          </cell>
        </row>
        <row r="562">
          <cell r="R562" t="str">
            <v>(Rp.)</v>
          </cell>
          <cell r="S562" t="str">
            <v>(Rp.)</v>
          </cell>
        </row>
        <row r="565">
          <cell r="L565" t="str">
            <v>A.</v>
          </cell>
          <cell r="N565" t="str">
            <v>TENAGA</v>
          </cell>
        </row>
        <row r="567">
          <cell r="L567" t="str">
            <v>1.</v>
          </cell>
          <cell r="N567" t="str">
            <v>Pekerja</v>
          </cell>
          <cell r="P567" t="str">
            <v>Jam</v>
          </cell>
          <cell r="Q567">
            <v>0.83333333333333337</v>
          </cell>
          <cell r="R567">
            <v>5900</v>
          </cell>
          <cell r="U567">
            <v>4916.666666666667</v>
          </cell>
        </row>
        <row r="568">
          <cell r="L568" t="str">
            <v>2.</v>
          </cell>
          <cell r="N568" t="str">
            <v>Mandor</v>
          </cell>
          <cell r="P568" t="str">
            <v>Jam</v>
          </cell>
          <cell r="Q568">
            <v>0.16666666666666666</v>
          </cell>
          <cell r="R568">
            <v>9800</v>
          </cell>
          <cell r="U568">
            <v>1633.3333333333333</v>
          </cell>
        </row>
        <row r="571">
          <cell r="Q571" t="str">
            <v xml:space="preserve">JUMLAH HARGA TENAGA   </v>
          </cell>
          <cell r="U571">
            <v>6550</v>
          </cell>
        </row>
        <row r="573">
          <cell r="L573" t="str">
            <v>B.</v>
          </cell>
          <cell r="N573" t="str">
            <v>BAHAN</v>
          </cell>
        </row>
        <row r="581">
          <cell r="Q581" t="str">
            <v xml:space="preserve">JUMLAH HARGA BAHAN   </v>
          </cell>
          <cell r="U581">
            <v>0</v>
          </cell>
        </row>
        <row r="583">
          <cell r="L583" t="str">
            <v>C.</v>
          </cell>
          <cell r="N583" t="str">
            <v>PERALATAN</v>
          </cell>
        </row>
        <row r="584">
          <cell r="L584" t="str">
            <v>1.</v>
          </cell>
          <cell r="N584" t="str">
            <v>Compressor</v>
          </cell>
          <cell r="P584" t="str">
            <v>Jam</v>
          </cell>
          <cell r="Q584">
            <v>0.16666666666666666</v>
          </cell>
          <cell r="R584">
            <v>111984.43814233498</v>
          </cell>
          <cell r="U584">
            <v>18664.073023722496</v>
          </cell>
        </row>
        <row r="585">
          <cell r="L585" t="str">
            <v>2.</v>
          </cell>
          <cell r="N585" t="str">
            <v>Jack Hammer</v>
          </cell>
          <cell r="P585" t="str">
            <v>Jam</v>
          </cell>
          <cell r="Q585">
            <v>0.16666666666666666</v>
          </cell>
          <cell r="R585">
            <v>33834.058718330853</v>
          </cell>
          <cell r="U585">
            <v>5639.0097863884748</v>
          </cell>
        </row>
        <row r="586">
          <cell r="L586" t="str">
            <v>3.</v>
          </cell>
          <cell r="N586" t="str">
            <v>Dump Truck</v>
          </cell>
          <cell r="P586" t="str">
            <v>Jam</v>
          </cell>
          <cell r="Q586">
            <v>0.34266666666666667</v>
          </cell>
          <cell r="R586">
            <v>150000</v>
          </cell>
          <cell r="U586">
            <v>51400</v>
          </cell>
        </row>
        <row r="587">
          <cell r="L587" t="str">
            <v>4.</v>
          </cell>
          <cell r="N587" t="str">
            <v>Alat  bantu</v>
          </cell>
          <cell r="P587" t="str">
            <v>Ls</v>
          </cell>
          <cell r="Q587">
            <v>1</v>
          </cell>
          <cell r="R587">
            <v>150</v>
          </cell>
          <cell r="U587">
            <v>150</v>
          </cell>
        </row>
        <row r="589">
          <cell r="Q589" t="str">
            <v xml:space="preserve">JUMLAH HARGA PERALATAN   </v>
          </cell>
          <cell r="U589">
            <v>75853.082810110966</v>
          </cell>
        </row>
        <row r="591">
          <cell r="L591" t="str">
            <v>D.</v>
          </cell>
          <cell r="N591" t="str">
            <v>JUMLAH HARGA TENAGA, BAHAN DAN PERALATAN  ( A + B + C )</v>
          </cell>
          <cell r="U591">
            <v>82403.082810110966</v>
          </cell>
        </row>
        <row r="592">
          <cell r="L592" t="str">
            <v>E.</v>
          </cell>
          <cell r="N592" t="str">
            <v>OVERHEAD &amp; PROFIT</v>
          </cell>
          <cell r="P592">
            <v>10</v>
          </cell>
          <cell r="Q592" t="str">
            <v>%  x  D</v>
          </cell>
          <cell r="U592">
            <v>8240.3082810110973</v>
          </cell>
        </row>
        <row r="593">
          <cell r="L593" t="str">
            <v>F.</v>
          </cell>
          <cell r="N593" t="str">
            <v>HARGA SATUAN PEKERJAAN  ( D + E )</v>
          </cell>
          <cell r="U593">
            <v>90643.391091122059</v>
          </cell>
        </row>
        <row r="594">
          <cell r="L594" t="str">
            <v>Note: 1</v>
          </cell>
          <cell r="N594" t="str">
            <v>SATUAN dapat berdasarkan atas jam operasi untuk Tenaga Kerja dan Peralatan, volume dan/atau ukuran</v>
          </cell>
        </row>
        <row r="595">
          <cell r="N595" t="str">
            <v>berat untuk bahan-bahan.</v>
          </cell>
        </row>
        <row r="596">
          <cell r="L596">
            <v>2</v>
          </cell>
          <cell r="N596" t="str">
            <v>Kuantitas satuan adalah kuantitas setiap komponen untuk menyelesaikan satu satuan pekerjaan dari nomor</v>
          </cell>
        </row>
        <row r="597">
          <cell r="N597" t="str">
            <v>mata pembayaran.</v>
          </cell>
        </row>
        <row r="598">
          <cell r="L598">
            <v>3</v>
          </cell>
          <cell r="N598" t="str">
            <v>Biaya satuan untuk peralatan sudah termasuk bahan bakar, bahan habis dipakai dan operator.</v>
          </cell>
        </row>
        <row r="599">
          <cell r="L599">
            <v>4</v>
          </cell>
          <cell r="N599" t="str">
            <v>Biaya satuan sudah termasuk pengeluaran untuk seluruh pajak yang berkaitan (tetapi tidak termasuk PPN</v>
          </cell>
        </row>
        <row r="600">
          <cell r="N600" t="str">
            <v>yang dibayar dari kontrak) dan biaya-biaya lainnya.</v>
          </cell>
        </row>
        <row r="601">
          <cell r="S601" t="str">
            <v>Sigli, 16 April 2007</v>
          </cell>
        </row>
        <row r="602">
          <cell r="S602" t="str">
            <v>PT. ADOEK BEURATA</v>
          </cell>
        </row>
        <row r="607">
          <cell r="S607" t="str">
            <v>Ir. Syarifuddin M. Diah</v>
          </cell>
        </row>
        <row r="608">
          <cell r="S608" t="str">
            <v>Direktur</v>
          </cell>
        </row>
        <row r="673">
          <cell r="L673" t="str">
            <v>ANALISA HARGA SATUAN PEMBAYARAN</v>
          </cell>
        </row>
        <row r="674">
          <cell r="L674" t="str">
            <v/>
          </cell>
        </row>
        <row r="675">
          <cell r="L675" t="str">
            <v xml:space="preserve"> Nama Penawar</v>
          </cell>
          <cell r="O675" t="str">
            <v>:  PT. ADOEK BEURATA</v>
          </cell>
        </row>
        <row r="676">
          <cell r="L676" t="str">
            <v xml:space="preserve"> Nama Kegiatan/PPK</v>
          </cell>
          <cell r="O676" t="str">
            <v>:  SKS BRR - Rehabilitasi dan Rekonstruksi Jalan Provinsi NAD/PPK Simeulue</v>
          </cell>
        </row>
        <row r="677">
          <cell r="L677" t="str">
            <v xml:space="preserve"> Nama Paket</v>
          </cell>
          <cell r="O677" t="str">
            <v>:  Rehabilitasi dan Rekonstruksi Jembatan Simeulue</v>
          </cell>
        </row>
        <row r="678">
          <cell r="L678" t="str">
            <v xml:space="preserve"> No. Paket</v>
          </cell>
          <cell r="O678" t="str">
            <v xml:space="preserve">:  </v>
          </cell>
        </row>
        <row r="679">
          <cell r="L679" t="str">
            <v xml:space="preserve"> Lokasi</v>
          </cell>
          <cell r="O679" t="str">
            <v>:  Kecamatan Simeulue</v>
          </cell>
        </row>
        <row r="680">
          <cell r="L680" t="str">
            <v xml:space="preserve"> Provinsi</v>
          </cell>
          <cell r="O680" t="str">
            <v>:  Nanggroe Aceh Darussalam</v>
          </cell>
        </row>
        <row r="681">
          <cell r="L681" t="str">
            <v xml:space="preserve"> Item Pekerjaan No.</v>
          </cell>
          <cell r="O681" t="str">
            <v>:  II. 2</v>
          </cell>
          <cell r="R681" t="str">
            <v>PERKIRAAN VOL. PEK.</v>
          </cell>
          <cell r="T681" t="str">
            <v>:</v>
          </cell>
          <cell r="U681">
            <v>3875.18</v>
          </cell>
        </row>
        <row r="682">
          <cell r="L682" t="str">
            <v xml:space="preserve"> Jenis Pekerjaan</v>
          </cell>
          <cell r="O682" t="str">
            <v>:  Timbunan Tanah Didatangkan</v>
          </cell>
          <cell r="R682" t="str">
            <v>TOTAL HARGA (Rp.)</v>
          </cell>
          <cell r="T682" t="str">
            <v>:</v>
          </cell>
          <cell r="U682">
            <v>233129743.74000001</v>
          </cell>
        </row>
        <row r="683">
          <cell r="L683" t="str">
            <v xml:space="preserve"> Satuan Pembayaran</v>
          </cell>
          <cell r="O683" t="str">
            <v>:  M3</v>
          </cell>
          <cell r="R683" t="str">
            <v>% THD. BIAYA PROYEK</v>
          </cell>
          <cell r="T683" t="str">
            <v>:</v>
          </cell>
          <cell r="U683">
            <v>12.40711570835871</v>
          </cell>
        </row>
        <row r="686">
          <cell r="Q686" t="str">
            <v>PERKIRAAN</v>
          </cell>
          <cell r="R686" t="str">
            <v>HARGA</v>
          </cell>
          <cell r="S686" t="str">
            <v>JUMLAH</v>
          </cell>
        </row>
        <row r="687">
          <cell r="L687" t="str">
            <v>NO.</v>
          </cell>
          <cell r="N687" t="str">
            <v>KOMPONEN</v>
          </cell>
          <cell r="P687" t="str">
            <v>SATUAN</v>
          </cell>
          <cell r="Q687" t="str">
            <v>KUANTITAS</v>
          </cell>
          <cell r="R687" t="str">
            <v>SATUAN</v>
          </cell>
          <cell r="S687" t="str">
            <v>HARGA</v>
          </cell>
        </row>
        <row r="688">
          <cell r="R688" t="str">
            <v>(Rp.)</v>
          </cell>
          <cell r="S688" t="str">
            <v>(Rp.)</v>
          </cell>
        </row>
        <row r="691">
          <cell r="L691" t="str">
            <v>A.</v>
          </cell>
          <cell r="N691" t="str">
            <v>TENAGA</v>
          </cell>
        </row>
        <row r="693">
          <cell r="L693" t="str">
            <v>1.</v>
          </cell>
          <cell r="N693" t="str">
            <v>Pekerja</v>
          </cell>
          <cell r="P693" t="str">
            <v>Jam</v>
          </cell>
          <cell r="Q693">
            <v>0.5</v>
          </cell>
          <cell r="R693">
            <v>5900</v>
          </cell>
          <cell r="U693">
            <v>2950</v>
          </cell>
        </row>
        <row r="694">
          <cell r="L694" t="str">
            <v>2.</v>
          </cell>
          <cell r="N694" t="str">
            <v>Mandor</v>
          </cell>
          <cell r="P694" t="str">
            <v>Jam</v>
          </cell>
          <cell r="Q694">
            <v>0.1</v>
          </cell>
          <cell r="R694">
            <v>9800</v>
          </cell>
          <cell r="U694">
            <v>980</v>
          </cell>
        </row>
        <row r="697">
          <cell r="Q697" t="str">
            <v xml:space="preserve">JUMLAH HARGA TENAGA   </v>
          </cell>
          <cell r="U697">
            <v>3930</v>
          </cell>
        </row>
        <row r="699">
          <cell r="L699" t="str">
            <v>B.</v>
          </cell>
          <cell r="N699" t="str">
            <v>BAHAN</v>
          </cell>
        </row>
        <row r="701">
          <cell r="L701" t="str">
            <v>1.</v>
          </cell>
          <cell r="N701" t="str">
            <v>Bahan timbunan</v>
          </cell>
          <cell r="P701" t="str">
            <v>M3</v>
          </cell>
          <cell r="Q701">
            <v>1.2</v>
          </cell>
          <cell r="R701">
            <v>28150</v>
          </cell>
          <cell r="U701">
            <v>33780</v>
          </cell>
        </row>
        <row r="708">
          <cell r="Q708" t="str">
            <v xml:space="preserve">JUMLAH HARGA BAHAN   </v>
          </cell>
          <cell r="U708">
            <v>33780</v>
          </cell>
        </row>
        <row r="710">
          <cell r="L710" t="str">
            <v>C.</v>
          </cell>
          <cell r="N710" t="str">
            <v>PERALATAN</v>
          </cell>
        </row>
        <row r="711">
          <cell r="L711">
            <v>1</v>
          </cell>
          <cell r="N711" t="str">
            <v>Whell  Loader</v>
          </cell>
          <cell r="P711" t="str">
            <v>Jam</v>
          </cell>
          <cell r="Q711">
            <v>0.01</v>
          </cell>
          <cell r="R711">
            <v>255000</v>
          </cell>
          <cell r="U711">
            <v>2550</v>
          </cell>
        </row>
        <row r="712">
          <cell r="L712">
            <v>2</v>
          </cell>
          <cell r="N712" t="str">
            <v>Dump Truck</v>
          </cell>
          <cell r="P712" t="str">
            <v>Jam</v>
          </cell>
          <cell r="Q712">
            <v>0.06</v>
          </cell>
          <cell r="R712">
            <v>150000</v>
          </cell>
          <cell r="U712">
            <v>9000</v>
          </cell>
        </row>
        <row r="713">
          <cell r="L713">
            <v>3</v>
          </cell>
          <cell r="N713" t="str">
            <v>Motor Grader</v>
          </cell>
          <cell r="P713" t="str">
            <v>Jam</v>
          </cell>
          <cell r="Q713">
            <v>7.7999999999999996E-3</v>
          </cell>
          <cell r="R713">
            <v>216700</v>
          </cell>
          <cell r="U713">
            <v>1690.26</v>
          </cell>
        </row>
        <row r="714">
          <cell r="L714">
            <v>4</v>
          </cell>
          <cell r="N714" t="str">
            <v>Vibro Roller</v>
          </cell>
          <cell r="P714" t="str">
            <v>Jam</v>
          </cell>
          <cell r="Q714">
            <v>0.01</v>
          </cell>
          <cell r="R714">
            <v>152400</v>
          </cell>
          <cell r="U714">
            <v>1524</v>
          </cell>
        </row>
        <row r="715">
          <cell r="L715">
            <v>5</v>
          </cell>
          <cell r="N715" t="str">
            <v>Water Tanker</v>
          </cell>
          <cell r="P715" t="str">
            <v>Jam</v>
          </cell>
          <cell r="Q715">
            <v>2.1000000000000001E-2</v>
          </cell>
          <cell r="R715">
            <v>98400</v>
          </cell>
          <cell r="U715">
            <v>2066.4</v>
          </cell>
        </row>
        <row r="716">
          <cell r="L716">
            <v>6</v>
          </cell>
          <cell r="N716" t="str">
            <v>Alat  Bantu</v>
          </cell>
          <cell r="P716" t="str">
            <v>Ls</v>
          </cell>
          <cell r="Q716">
            <v>1</v>
          </cell>
          <cell r="R716">
            <v>150</v>
          </cell>
          <cell r="U716">
            <v>150</v>
          </cell>
        </row>
        <row r="719">
          <cell r="Q719" t="str">
            <v xml:space="preserve">JUMLAH HARGA PERALATAN   </v>
          </cell>
          <cell r="U719">
            <v>16980.66</v>
          </cell>
        </row>
        <row r="721">
          <cell r="L721" t="str">
            <v>D.</v>
          </cell>
          <cell r="N721" t="str">
            <v>JUMLAH HARGA TENAGA, BAHAN DAN PERALATAN  ( A + B + C )</v>
          </cell>
          <cell r="U721">
            <v>54690.66</v>
          </cell>
        </row>
        <row r="722">
          <cell r="L722" t="str">
            <v>E.</v>
          </cell>
          <cell r="N722" t="str">
            <v>OVERHEAD &amp; PROFIT</v>
          </cell>
          <cell r="P722">
            <v>10</v>
          </cell>
          <cell r="Q722" t="str">
            <v>%  x  D</v>
          </cell>
          <cell r="U722">
            <v>5469.0660000000007</v>
          </cell>
        </row>
        <row r="723">
          <cell r="L723" t="str">
            <v>F.</v>
          </cell>
          <cell r="N723" t="str">
            <v>HARGA SATUAN PEKERJAAN  ( D + E )</v>
          </cell>
          <cell r="U723">
            <v>60159.72</v>
          </cell>
        </row>
        <row r="724">
          <cell r="L724" t="str">
            <v>Note: 1</v>
          </cell>
          <cell r="N724" t="str">
            <v>SATUAN dapat berdasarkan atas jam operasi untuk Tenaga Kerja dan Peralatan, volume dan/atau ukuran</v>
          </cell>
        </row>
        <row r="725">
          <cell r="N725" t="str">
            <v>berat untuk bahan-bahan.</v>
          </cell>
        </row>
        <row r="726">
          <cell r="L726">
            <v>2</v>
          </cell>
          <cell r="N726" t="str">
            <v>Kuantitas satuan adalah kuantitas setiap komponen untuk menyelesaikan satu satuan pekerjaan dari nomor</v>
          </cell>
        </row>
        <row r="727">
          <cell r="N727" t="str">
            <v>mata pembayaran.</v>
          </cell>
        </row>
        <row r="728">
          <cell r="L728">
            <v>3</v>
          </cell>
          <cell r="N728" t="str">
            <v>Biaya satuan untuk peralatan sudah termasuk bahan bakar, bahan habis dipakai dan operator.</v>
          </cell>
        </row>
        <row r="729">
          <cell r="L729">
            <v>4</v>
          </cell>
          <cell r="N729" t="str">
            <v>Biaya satuan sudah termasuk pengeluaran untuk seluruh pajak yang berkaitan (tetapi tidak termasuk PPN</v>
          </cell>
        </row>
        <row r="730">
          <cell r="N730" t="str">
            <v>yang dibayar dari kontrak) dan biaya-biaya lainnya.</v>
          </cell>
        </row>
        <row r="732">
          <cell r="S732" t="str">
            <v>Sigli, 16 April 2007</v>
          </cell>
        </row>
        <row r="733">
          <cell r="S733" t="str">
            <v>PT. ADOEK BEURATA</v>
          </cell>
        </row>
        <row r="737">
          <cell r="S737" t="str">
            <v>Ir. Syarifuddin M. Diah</v>
          </cell>
        </row>
        <row r="738">
          <cell r="S738" t="str">
            <v>Direktur</v>
          </cell>
        </row>
        <row r="852">
          <cell r="L852" t="str">
            <v>ANALISA HARGA SATUAN PEMBAYARAN</v>
          </cell>
        </row>
        <row r="853">
          <cell r="L853" t="str">
            <v/>
          </cell>
        </row>
        <row r="854">
          <cell r="L854" t="str">
            <v xml:space="preserve"> Nama Penawar</v>
          </cell>
          <cell r="O854" t="str">
            <v>:  PT. ADOEK BEURATA</v>
          </cell>
        </row>
        <row r="855">
          <cell r="L855" t="str">
            <v xml:space="preserve"> Nama Kegiatan/PPK</v>
          </cell>
          <cell r="O855" t="str">
            <v>:  SKS BRR - Rehabilitasi dan Rekonstruksi Jalan Provinsi NAD/PPK Simeulue</v>
          </cell>
        </row>
        <row r="856">
          <cell r="L856" t="str">
            <v xml:space="preserve"> Nama Paket</v>
          </cell>
          <cell r="O856" t="str">
            <v>:  Rehabilitasi dan Rekonstruksi Jembatan Simeulue</v>
          </cell>
        </row>
        <row r="857">
          <cell r="L857" t="str">
            <v xml:space="preserve"> No. Paket</v>
          </cell>
          <cell r="O857" t="str">
            <v xml:space="preserve">:  </v>
          </cell>
        </row>
        <row r="858">
          <cell r="L858" t="str">
            <v xml:space="preserve"> Lokasi</v>
          </cell>
          <cell r="O858" t="str">
            <v>:  Kecamatan Simeulue</v>
          </cell>
        </row>
        <row r="859">
          <cell r="L859" t="str">
            <v xml:space="preserve"> Provinsi</v>
          </cell>
          <cell r="O859" t="str">
            <v>:  Nanggroe Aceh Darussalam</v>
          </cell>
        </row>
        <row r="860">
          <cell r="L860" t="str">
            <v xml:space="preserve"> Item Pekerjaan No.</v>
          </cell>
          <cell r="O860" t="str">
            <v>:  3.2 (2)</v>
          </cell>
          <cell r="R860" t="str">
            <v>PERKIRAAN VOL. PEK.</v>
          </cell>
          <cell r="T860" t="str">
            <v>:</v>
          </cell>
          <cell r="U860">
            <v>75</v>
          </cell>
        </row>
        <row r="861">
          <cell r="L861" t="str">
            <v xml:space="preserve"> Jenis Pekerjaan</v>
          </cell>
          <cell r="O861" t="str">
            <v>:  Timbunan Pilihan</v>
          </cell>
          <cell r="R861" t="str">
            <v>TOTAL HARGA (Rp.)</v>
          </cell>
          <cell r="T861" t="str">
            <v>:</v>
          </cell>
          <cell r="U861">
            <v>6805190.25</v>
          </cell>
        </row>
        <row r="862">
          <cell r="L862" t="str">
            <v xml:space="preserve"> Satuan Pembayaran</v>
          </cell>
          <cell r="O862" t="str">
            <v>:  M3</v>
          </cell>
          <cell r="R862" t="str">
            <v>% THD. BIAYA PROYEK</v>
          </cell>
          <cell r="T862" t="str">
            <v>:</v>
          </cell>
          <cell r="U862">
            <v>0.36217078736769398</v>
          </cell>
        </row>
        <row r="865">
          <cell r="Q865" t="str">
            <v>PERKIRAAN</v>
          </cell>
          <cell r="R865" t="str">
            <v>HARGA</v>
          </cell>
          <cell r="S865" t="str">
            <v>JUMLAH</v>
          </cell>
        </row>
        <row r="866">
          <cell r="L866" t="str">
            <v>NO.</v>
          </cell>
          <cell r="N866" t="str">
            <v>KOMPONEN</v>
          </cell>
          <cell r="P866" t="str">
            <v>SATUAN</v>
          </cell>
          <cell r="Q866" t="str">
            <v>KUANTITAS</v>
          </cell>
          <cell r="R866" t="str">
            <v>SATUAN</v>
          </cell>
          <cell r="S866" t="str">
            <v>HARGA</v>
          </cell>
        </row>
        <row r="867">
          <cell r="R867" t="str">
            <v>(Rp.)</v>
          </cell>
          <cell r="S867" t="str">
            <v>(Rp.)</v>
          </cell>
        </row>
        <row r="870">
          <cell r="L870" t="str">
            <v>A.</v>
          </cell>
          <cell r="N870" t="str">
            <v>TENAGA</v>
          </cell>
        </row>
        <row r="872">
          <cell r="L872" t="str">
            <v>1.</v>
          </cell>
          <cell r="N872" t="str">
            <v>Pekerja</v>
          </cell>
          <cell r="P872" t="str">
            <v>Jam</v>
          </cell>
          <cell r="Q872">
            <v>0.11600000000000001</v>
          </cell>
          <cell r="R872">
            <v>5900</v>
          </cell>
          <cell r="U872">
            <v>684.4</v>
          </cell>
        </row>
        <row r="873">
          <cell r="L873" t="str">
            <v>2.</v>
          </cell>
          <cell r="N873" t="str">
            <v>Mandor</v>
          </cell>
          <cell r="P873" t="str">
            <v>Jam</v>
          </cell>
          <cell r="Q873">
            <v>2.3199999999999998E-2</v>
          </cell>
          <cell r="R873">
            <v>9800</v>
          </cell>
          <cell r="U873">
            <v>227.36</v>
          </cell>
        </row>
        <row r="876">
          <cell r="Q876" t="str">
            <v xml:space="preserve">JUMLAH HARGA TENAGA   </v>
          </cell>
          <cell r="U876">
            <v>911.76</v>
          </cell>
        </row>
        <row r="878">
          <cell r="L878" t="str">
            <v>B.</v>
          </cell>
          <cell r="N878" t="str">
            <v>BAHAN</v>
          </cell>
        </row>
        <row r="880">
          <cell r="L880" t="str">
            <v>1.</v>
          </cell>
          <cell r="N880" t="str">
            <v xml:space="preserve">Bahan Timbunan Pilihan  </v>
          </cell>
          <cell r="P880" t="str">
            <v>M3</v>
          </cell>
          <cell r="Q880">
            <v>1.2</v>
          </cell>
          <cell r="R880">
            <v>49300</v>
          </cell>
          <cell r="U880">
            <v>59160</v>
          </cell>
        </row>
        <row r="886">
          <cell r="Q886" t="str">
            <v xml:space="preserve">JUMLAH HARGA BAHAN   </v>
          </cell>
          <cell r="U886">
            <v>59160</v>
          </cell>
        </row>
        <row r="888">
          <cell r="L888" t="str">
            <v>C.</v>
          </cell>
          <cell r="N888" t="str">
            <v>PERALATAN</v>
          </cell>
        </row>
        <row r="889">
          <cell r="L889">
            <v>1</v>
          </cell>
          <cell r="N889" t="str">
            <v>Wheel  Loader</v>
          </cell>
          <cell r="P889" t="str">
            <v>Jam</v>
          </cell>
          <cell r="Q889">
            <v>2.3E-2</v>
          </cell>
          <cell r="R889">
            <v>255000</v>
          </cell>
          <cell r="U889">
            <v>5865</v>
          </cell>
        </row>
        <row r="890">
          <cell r="L890">
            <v>2</v>
          </cell>
          <cell r="N890" t="str">
            <v>Dump Truck</v>
          </cell>
          <cell r="P890" t="str">
            <v>Jam</v>
          </cell>
          <cell r="Q890">
            <v>6.2E-2</v>
          </cell>
          <cell r="R890">
            <v>150000</v>
          </cell>
          <cell r="U890">
            <v>9300</v>
          </cell>
        </row>
        <row r="891">
          <cell r="L891">
            <v>3</v>
          </cell>
          <cell r="N891" t="str">
            <v>Motor Grader</v>
          </cell>
          <cell r="P891" t="str">
            <v>Jam</v>
          </cell>
          <cell r="Q891">
            <v>8.0000000000000002E-3</v>
          </cell>
          <cell r="R891">
            <v>216700</v>
          </cell>
          <cell r="U891">
            <v>1733.6</v>
          </cell>
        </row>
        <row r="892">
          <cell r="L892">
            <v>4</v>
          </cell>
          <cell r="N892" t="str">
            <v>Vibro Roller</v>
          </cell>
          <cell r="P892" t="str">
            <v>Jam</v>
          </cell>
          <cell r="Q892">
            <v>2.1000000000000001E-2</v>
          </cell>
          <cell r="R892">
            <v>152400</v>
          </cell>
          <cell r="U892">
            <v>3200.4</v>
          </cell>
        </row>
        <row r="893">
          <cell r="L893">
            <v>5</v>
          </cell>
          <cell r="N893" t="str">
            <v>Water Tanker</v>
          </cell>
          <cell r="P893" t="str">
            <v>Jam</v>
          </cell>
          <cell r="Q893">
            <v>2.1000000000000001E-2</v>
          </cell>
          <cell r="R893">
            <v>98400</v>
          </cell>
          <cell r="U893">
            <v>2066.4</v>
          </cell>
        </row>
        <row r="894">
          <cell r="L894">
            <v>6</v>
          </cell>
          <cell r="N894" t="str">
            <v>Alat  Bantu</v>
          </cell>
          <cell r="P894" t="str">
            <v>Ls</v>
          </cell>
          <cell r="Q894">
            <v>1</v>
          </cell>
          <cell r="R894">
            <v>250</v>
          </cell>
          <cell r="U894">
            <v>250</v>
          </cell>
        </row>
        <row r="898">
          <cell r="Q898" t="str">
            <v xml:space="preserve">JUMLAH HARGA PERALATAN   </v>
          </cell>
          <cell r="U898">
            <v>22415.4</v>
          </cell>
        </row>
        <row r="900">
          <cell r="L900" t="str">
            <v>D.</v>
          </cell>
          <cell r="N900" t="str">
            <v>JUMLAH HARGA TENAGA, BAHAN DAN PERALATAN  ( A + B + C )</v>
          </cell>
          <cell r="U900">
            <v>82487.159999999989</v>
          </cell>
        </row>
        <row r="901">
          <cell r="L901" t="str">
            <v>E.</v>
          </cell>
          <cell r="N901" t="str">
            <v>OVERHEAD &amp; PROFIT</v>
          </cell>
          <cell r="P901">
            <v>10</v>
          </cell>
          <cell r="Q901" t="str">
            <v>%  x  D</v>
          </cell>
          <cell r="U901">
            <v>8248.7159999999985</v>
          </cell>
        </row>
        <row r="902">
          <cell r="L902" t="str">
            <v>F.</v>
          </cell>
          <cell r="N902" t="str">
            <v>HARGA SATUAN PEKERJAAN  ( D + E )</v>
          </cell>
          <cell r="U902">
            <v>90735.87</v>
          </cell>
        </row>
        <row r="903">
          <cell r="L903" t="str">
            <v>Note: 1</v>
          </cell>
          <cell r="N903" t="str">
            <v>SATUAN dapat berdasarkan atas jam operasi untuk Tenaga Kerja dan Peralatan, volume dan/atau ukuran</v>
          </cell>
        </row>
        <row r="904">
          <cell r="N904" t="str">
            <v>berat untuk bahan-bahan.</v>
          </cell>
        </row>
        <row r="905">
          <cell r="L905">
            <v>2</v>
          </cell>
          <cell r="N905" t="str">
            <v>Kuantitas satuan adalah kuantitas setiap komponen untuk menyelesaikan satu satuan pekerjaan dari nomor</v>
          </cell>
        </row>
        <row r="906">
          <cell r="N906" t="str">
            <v>mata pembayaran.</v>
          </cell>
        </row>
        <row r="907">
          <cell r="L907">
            <v>3</v>
          </cell>
          <cell r="N907" t="str">
            <v>Biaya satuan untuk peralatan sudah termasuk bahan bakar, bahan habis dipakai dan operator.</v>
          </cell>
        </row>
        <row r="908">
          <cell r="L908">
            <v>4</v>
          </cell>
          <cell r="N908" t="str">
            <v>Biaya satuan sudah termasuk pengeluaran untuk seluruh pajak yang berkaitan (tetapi tidak termasuk PPN</v>
          </cell>
        </row>
        <row r="909">
          <cell r="N909" t="str">
            <v>yang dibayar dari kontrak) dan biaya-biaya lainnya.</v>
          </cell>
        </row>
        <row r="911">
          <cell r="S911" t="str">
            <v>Sigli, 16 April 2007</v>
          </cell>
        </row>
        <row r="912">
          <cell r="S912" t="str">
            <v>PT. ADOEK BEURATA</v>
          </cell>
        </row>
        <row r="917">
          <cell r="S917" t="str">
            <v>Ir. Syarifuddin M. Diah</v>
          </cell>
        </row>
        <row r="918">
          <cell r="S918" t="str">
            <v>Direktur</v>
          </cell>
        </row>
        <row r="1153">
          <cell r="L1153" t="str">
            <v>ANALISA HARGA SATUAN PEMBAYARAN</v>
          </cell>
        </row>
        <row r="1154">
          <cell r="L1154" t="str">
            <v/>
          </cell>
        </row>
        <row r="1155">
          <cell r="L1155" t="str">
            <v xml:space="preserve"> Nama Penawar</v>
          </cell>
          <cell r="O1155" t="str">
            <v>:  PT. ADOEK BEURATA</v>
          </cell>
        </row>
        <row r="1156">
          <cell r="L1156" t="str">
            <v xml:space="preserve"> Nama Kegiatan/PPK</v>
          </cell>
          <cell r="O1156" t="str">
            <v>:  SKS BRR - Rehabilitasi dan Rekonstruksi Jalan Provinsi NAD/PPK Simeulue</v>
          </cell>
        </row>
        <row r="1157">
          <cell r="L1157" t="str">
            <v xml:space="preserve"> Nama Paket</v>
          </cell>
          <cell r="O1157" t="str">
            <v>:  Rehabilitasi dan Rekonstruksi Jembatan Simeulue</v>
          </cell>
        </row>
        <row r="1158">
          <cell r="L1158" t="str">
            <v xml:space="preserve"> No. Paket</v>
          </cell>
          <cell r="O1158" t="str">
            <v xml:space="preserve">:  </v>
          </cell>
        </row>
        <row r="1159">
          <cell r="L1159" t="str">
            <v xml:space="preserve"> Lokasi</v>
          </cell>
          <cell r="O1159" t="str">
            <v>:  Kecamatan Simeulue</v>
          </cell>
        </row>
        <row r="1160">
          <cell r="L1160" t="str">
            <v xml:space="preserve"> Provinsi</v>
          </cell>
          <cell r="O1160" t="str">
            <v>:  Nanggroe Aceh Darussalam</v>
          </cell>
        </row>
        <row r="1161">
          <cell r="L1161" t="str">
            <v xml:space="preserve"> Item Pekerjaan No.</v>
          </cell>
          <cell r="O1161" t="str">
            <v xml:space="preserve">:  3.3  </v>
          </cell>
          <cell r="R1161" t="str">
            <v>PERKIRAAN VOL. PEK.</v>
          </cell>
          <cell r="T1161" t="str">
            <v>:</v>
          </cell>
          <cell r="U1161">
            <v>0</v>
          </cell>
        </row>
        <row r="1162">
          <cell r="L1162" t="str">
            <v xml:space="preserve"> Jenis Pekerjaan</v>
          </cell>
          <cell r="O1162" t="str">
            <v xml:space="preserve">:  Penyiapan Badan Jalan </v>
          </cell>
          <cell r="R1162" t="str">
            <v>TOTAL HARGA (Rp.)</v>
          </cell>
          <cell r="T1162" t="str">
            <v>:</v>
          </cell>
          <cell r="U1162">
            <v>0</v>
          </cell>
        </row>
        <row r="1163">
          <cell r="L1163" t="str">
            <v xml:space="preserve"> Satuan Pembayaran</v>
          </cell>
          <cell r="O1163" t="str">
            <v>:  M2</v>
          </cell>
          <cell r="R1163" t="str">
            <v>% THD. BIAYA PROYEK</v>
          </cell>
          <cell r="T1163" t="str">
            <v>:</v>
          </cell>
          <cell r="U1163">
            <v>0</v>
          </cell>
        </row>
        <row r="1166">
          <cell r="Q1166" t="str">
            <v>PERKIRAAN</v>
          </cell>
          <cell r="R1166" t="str">
            <v>HARGA</v>
          </cell>
          <cell r="S1166" t="str">
            <v>JUMLAH</v>
          </cell>
        </row>
        <row r="1167">
          <cell r="L1167" t="str">
            <v>NO.</v>
          </cell>
          <cell r="N1167" t="str">
            <v>KOMPONEN</v>
          </cell>
          <cell r="P1167" t="str">
            <v>SATUAN</v>
          </cell>
          <cell r="Q1167" t="str">
            <v>KUANTITAS</v>
          </cell>
          <cell r="R1167" t="str">
            <v>SATUAN</v>
          </cell>
          <cell r="S1167" t="str">
            <v>HARGA</v>
          </cell>
        </row>
        <row r="1168">
          <cell r="R1168" t="str">
            <v>(Rp.)</v>
          </cell>
          <cell r="S1168" t="str">
            <v>(Rp.)</v>
          </cell>
        </row>
        <row r="1171">
          <cell r="L1171" t="str">
            <v>A.</v>
          </cell>
          <cell r="N1171" t="str">
            <v>TENAGA</v>
          </cell>
        </row>
        <row r="1173">
          <cell r="L1173" t="str">
            <v>1.</v>
          </cell>
          <cell r="N1173" t="str">
            <v>Pekerja</v>
          </cell>
          <cell r="P1173" t="str">
            <v>jam</v>
          </cell>
          <cell r="Q1173">
            <v>2.7E-2</v>
          </cell>
          <cell r="R1173">
            <v>5900</v>
          </cell>
          <cell r="U1173">
            <v>159.30000000000001</v>
          </cell>
        </row>
        <row r="1174">
          <cell r="L1174" t="str">
            <v>2.</v>
          </cell>
          <cell r="N1174" t="str">
            <v>Mandor</v>
          </cell>
          <cell r="P1174" t="str">
            <v>jam</v>
          </cell>
          <cell r="Q1174">
            <v>5.4000000000000003E-3</v>
          </cell>
          <cell r="R1174">
            <v>9800</v>
          </cell>
          <cell r="U1174">
            <v>52.92</v>
          </cell>
        </row>
        <row r="1177">
          <cell r="Q1177" t="str">
            <v xml:space="preserve">JUMLAH HARGA TENAGA   </v>
          </cell>
          <cell r="U1177">
            <v>212.22000000000003</v>
          </cell>
        </row>
        <row r="1179">
          <cell r="L1179" t="str">
            <v>B.</v>
          </cell>
          <cell r="N1179" t="str">
            <v>BAHAN</v>
          </cell>
        </row>
        <row r="1187">
          <cell r="Q1187" t="str">
            <v xml:space="preserve">JUMLAH HARGA BAHAN   </v>
          </cell>
          <cell r="U1187">
            <v>0</v>
          </cell>
        </row>
        <row r="1189">
          <cell r="L1189" t="str">
            <v>C.</v>
          </cell>
          <cell r="N1189" t="str">
            <v>PERALATAN</v>
          </cell>
        </row>
        <row r="1190">
          <cell r="L1190" t="str">
            <v>1.</v>
          </cell>
          <cell r="N1190" t="str">
            <v>Motor Grader</v>
          </cell>
          <cell r="P1190" t="str">
            <v>jam</v>
          </cell>
          <cell r="Q1190">
            <v>5.4000000000000003E-3</v>
          </cell>
          <cell r="R1190">
            <v>216700</v>
          </cell>
          <cell r="U1190">
            <v>1170.18</v>
          </cell>
        </row>
        <row r="1191">
          <cell r="L1191" t="str">
            <v>2.</v>
          </cell>
          <cell r="N1191" t="str">
            <v>Vibro Roller</v>
          </cell>
          <cell r="P1191" t="str">
            <v>jam</v>
          </cell>
          <cell r="Q1191">
            <v>5.4000000000000003E-3</v>
          </cell>
          <cell r="R1191">
            <v>152400</v>
          </cell>
          <cell r="U1191">
            <v>822.96</v>
          </cell>
        </row>
        <row r="1192">
          <cell r="L1192" t="str">
            <v>3.</v>
          </cell>
          <cell r="N1192" t="str">
            <v>Water Tanker</v>
          </cell>
          <cell r="P1192" t="str">
            <v>jam</v>
          </cell>
          <cell r="Q1192">
            <v>2.7253999999999998E-3</v>
          </cell>
          <cell r="R1192">
            <v>98400</v>
          </cell>
          <cell r="U1192">
            <v>268.17</v>
          </cell>
        </row>
        <row r="1193">
          <cell r="L1193" t="str">
            <v>4.</v>
          </cell>
          <cell r="N1193" t="str">
            <v>Alat  Bantu</v>
          </cell>
          <cell r="P1193" t="str">
            <v>Ls</v>
          </cell>
          <cell r="Q1193">
            <v>1</v>
          </cell>
          <cell r="R1193">
            <v>100</v>
          </cell>
          <cell r="U1193">
            <v>100</v>
          </cell>
        </row>
        <row r="1199">
          <cell r="Q1199" t="str">
            <v xml:space="preserve">JUMLAH HARGA PERALATAN   </v>
          </cell>
          <cell r="U1199">
            <v>2361.31</v>
          </cell>
        </row>
        <row r="1201">
          <cell r="L1201" t="str">
            <v>D.</v>
          </cell>
          <cell r="N1201" t="str">
            <v>JUMLAH HARGA TENAGA, BAHAN DAN PERALATAN  ( A + B + C )</v>
          </cell>
          <cell r="U1201">
            <v>2573.5299999999997</v>
          </cell>
        </row>
        <row r="1202">
          <cell r="L1202" t="str">
            <v>E.</v>
          </cell>
          <cell r="N1202" t="str">
            <v>OVERHEAD &amp; PROFIT</v>
          </cell>
          <cell r="P1202">
            <v>10</v>
          </cell>
          <cell r="Q1202" t="str">
            <v>%  x  D</v>
          </cell>
          <cell r="U1202">
            <v>257.35300000000001</v>
          </cell>
        </row>
        <row r="1203">
          <cell r="L1203" t="str">
            <v>F.</v>
          </cell>
          <cell r="N1203" t="str">
            <v>HARGA SATUAN PEKERJAAN  ( D + E )</v>
          </cell>
          <cell r="U1203">
            <v>2830.8829999999998</v>
          </cell>
        </row>
        <row r="1204">
          <cell r="L1204" t="str">
            <v>Note: 1</v>
          </cell>
          <cell r="N1204" t="str">
            <v>SATUAN dapat berdasarkan atas jam operasi untuk Tenaga Kerja dan Peralatan, volume dan/atau ukuran</v>
          </cell>
        </row>
        <row r="1205">
          <cell r="N1205" t="str">
            <v>berat untuk bahan-bahan.</v>
          </cell>
        </row>
        <row r="1206">
          <cell r="L1206">
            <v>2</v>
          </cell>
          <cell r="N1206" t="str">
            <v>Kuantitas satuan adalah kuantitas setiap komponen untuk menyelesaikan satu satuan pekerjaan dari nomor</v>
          </cell>
        </row>
        <row r="1207">
          <cell r="N1207" t="str">
            <v>mata pembayaran.</v>
          </cell>
        </row>
        <row r="1208">
          <cell r="L1208">
            <v>3</v>
          </cell>
          <cell r="N1208" t="str">
            <v>Biaya satuan untuk peralatan sudah termasuk bahan bakar, bahan habis dipakai dan operator.</v>
          </cell>
        </row>
        <row r="1209">
          <cell r="L1209">
            <v>4</v>
          </cell>
          <cell r="N1209" t="str">
            <v>Biaya satuan sudah termasuk pengeluaran untuk seluruh pajak yang berkaitan (tetapi tidak termasuk PPN</v>
          </cell>
        </row>
        <row r="1210">
          <cell r="N1210" t="str">
            <v>yang dibayar dari kontrak) dan biaya-biaya lainnya.</v>
          </cell>
        </row>
        <row r="1212">
          <cell r="S1212" t="str">
            <v>Sigli, 16 April 2007</v>
          </cell>
        </row>
        <row r="1213">
          <cell r="S1213" t="str">
            <v>PT. ADOEK BEURATA</v>
          </cell>
        </row>
        <row r="1218">
          <cell r="S1218" t="str">
            <v>Ir. Syarifuddin M. Diah</v>
          </cell>
        </row>
        <row r="1219">
          <cell r="S1219" t="str">
            <v>Direktur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>
        <row r="29">
          <cell r="H29">
            <v>564916250</v>
          </cell>
        </row>
      </sheetData>
      <sheetData sheetId="5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8">
          <cell r="J28">
            <v>15700</v>
          </cell>
        </row>
        <row r="33">
          <cell r="J33">
            <v>1040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9">
          <cell r="F19">
            <v>314500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3" refreshError="1"/>
      <sheetData sheetId="1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0">
          <cell r="G20">
            <v>13810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J14">
            <v>3650</v>
          </cell>
        </row>
        <row r="17">
          <cell r="J17">
            <v>5700</v>
          </cell>
        </row>
        <row r="20">
          <cell r="J20">
            <v>83800</v>
          </cell>
        </row>
        <row r="21">
          <cell r="J21">
            <v>100100</v>
          </cell>
        </row>
        <row r="30">
          <cell r="J30">
            <v>3550</v>
          </cell>
        </row>
        <row r="33">
          <cell r="J33">
            <v>1040</v>
          </cell>
        </row>
        <row r="50">
          <cell r="J50">
            <v>54230.75</v>
          </cell>
        </row>
        <row r="52">
          <cell r="J52">
            <v>55607.34</v>
          </cell>
        </row>
        <row r="55">
          <cell r="J55">
            <v>121878.81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J14">
            <v>2857.14</v>
          </cell>
        </row>
        <row r="20">
          <cell r="J20">
            <v>39300</v>
          </cell>
        </row>
        <row r="21">
          <cell r="J21">
            <v>79500</v>
          </cell>
        </row>
        <row r="22">
          <cell r="J22">
            <v>104700</v>
          </cell>
        </row>
        <row r="23">
          <cell r="J23">
            <v>91900</v>
          </cell>
        </row>
        <row r="28">
          <cell r="J28">
            <v>5300</v>
          </cell>
        </row>
        <row r="33">
          <cell r="J33">
            <v>900</v>
          </cell>
        </row>
        <row r="34">
          <cell r="J34">
            <v>5350</v>
          </cell>
        </row>
        <row r="39">
          <cell r="J39">
            <v>6000</v>
          </cell>
        </row>
        <row r="52">
          <cell r="J52">
            <v>290408.14</v>
          </cell>
        </row>
        <row r="55">
          <cell r="J55">
            <v>37296.550000000003</v>
          </cell>
        </row>
        <row r="56">
          <cell r="J56">
            <v>93814</v>
          </cell>
        </row>
        <row r="57">
          <cell r="J57">
            <v>121230</v>
          </cell>
        </row>
        <row r="58">
          <cell r="J58">
            <v>233730</v>
          </cell>
        </row>
        <row r="61">
          <cell r="J61">
            <v>105194.35</v>
          </cell>
        </row>
        <row r="62">
          <cell r="J62">
            <v>59972.82</v>
          </cell>
        </row>
        <row r="71">
          <cell r="J71">
            <v>199383.23</v>
          </cell>
        </row>
        <row r="73">
          <cell r="J73">
            <v>88088.28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3571.4285714285716</v>
          </cell>
        </row>
        <row r="15">
          <cell r="J15">
            <v>5714.2857142857147</v>
          </cell>
        </row>
        <row r="17">
          <cell r="J17">
            <v>7142.8571428571431</v>
          </cell>
        </row>
        <row r="20">
          <cell r="J20">
            <v>83800</v>
          </cell>
        </row>
        <row r="21">
          <cell r="J21">
            <v>100100</v>
          </cell>
        </row>
        <row r="22">
          <cell r="J22">
            <v>127400</v>
          </cell>
        </row>
        <row r="23">
          <cell r="J23">
            <v>121200</v>
          </cell>
        </row>
        <row r="24">
          <cell r="J24">
            <v>101920</v>
          </cell>
        </row>
        <row r="25">
          <cell r="J25">
            <v>96960</v>
          </cell>
        </row>
        <row r="26">
          <cell r="J26">
            <v>1500</v>
          </cell>
        </row>
        <row r="27">
          <cell r="J27">
            <v>100200</v>
          </cell>
        </row>
        <row r="28">
          <cell r="J28">
            <v>15700</v>
          </cell>
        </row>
        <row r="29">
          <cell r="J29">
            <v>22100</v>
          </cell>
        </row>
        <row r="30">
          <cell r="J30">
            <v>3550</v>
          </cell>
        </row>
        <row r="32">
          <cell r="J32">
            <v>1900</v>
          </cell>
        </row>
        <row r="33">
          <cell r="J33">
            <v>1040</v>
          </cell>
        </row>
        <row r="34">
          <cell r="J34">
            <v>5350</v>
          </cell>
        </row>
        <row r="35">
          <cell r="J35">
            <v>5000</v>
          </cell>
        </row>
        <row r="37">
          <cell r="J37">
            <v>93800</v>
          </cell>
        </row>
        <row r="38">
          <cell r="J38">
            <v>30000</v>
          </cell>
        </row>
        <row r="39">
          <cell r="J39">
            <v>5400</v>
          </cell>
        </row>
        <row r="40">
          <cell r="J40">
            <v>700000</v>
          </cell>
        </row>
        <row r="44">
          <cell r="J44">
            <v>15000</v>
          </cell>
        </row>
        <row r="45">
          <cell r="J45">
            <v>50000</v>
          </cell>
        </row>
        <row r="50">
          <cell r="J50">
            <v>1266431.57</v>
          </cell>
        </row>
        <row r="51">
          <cell r="J51">
            <v>144685.17000000001</v>
          </cell>
        </row>
        <row r="54">
          <cell r="J54">
            <v>55607.34</v>
          </cell>
        </row>
        <row r="55">
          <cell r="J55">
            <v>20879.03</v>
          </cell>
        </row>
        <row r="57">
          <cell r="J57">
            <v>121878.81</v>
          </cell>
        </row>
        <row r="58">
          <cell r="J58">
            <v>208308.16</v>
          </cell>
        </row>
        <row r="60">
          <cell r="J60">
            <v>121875.84</v>
          </cell>
        </row>
        <row r="61">
          <cell r="J61">
            <v>249884.74</v>
          </cell>
        </row>
        <row r="62">
          <cell r="J62">
            <v>209179.67</v>
          </cell>
        </row>
        <row r="64">
          <cell r="J64">
            <v>105250.78</v>
          </cell>
        </row>
        <row r="65">
          <cell r="J65">
            <v>106108.34</v>
          </cell>
        </row>
        <row r="67">
          <cell r="J67">
            <v>32479.48</v>
          </cell>
        </row>
        <row r="70">
          <cell r="J70">
            <v>87258.96</v>
          </cell>
        </row>
        <row r="74">
          <cell r="J74">
            <v>53027.68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6">
          <cell r="G16">
            <v>62500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>
        <row r="19">
          <cell r="J19">
            <v>39300</v>
          </cell>
        </row>
        <row r="24">
          <cell r="J24">
            <v>750</v>
          </cell>
        </row>
        <row r="25">
          <cell r="J25">
            <v>3800</v>
          </cell>
        </row>
        <row r="29">
          <cell r="J2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>
        <row r="15">
          <cell r="J15" t="str">
            <v>:      AGUSTUS 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>
        <row r="7">
          <cell r="D7">
            <v>225000</v>
          </cell>
        </row>
        <row r="8">
          <cell r="D8">
            <v>200000</v>
          </cell>
        </row>
        <row r="10">
          <cell r="D10">
            <v>130000</v>
          </cell>
        </row>
        <row r="15">
          <cell r="D15">
            <v>1500</v>
          </cell>
        </row>
        <row r="16">
          <cell r="D16">
            <v>9000</v>
          </cell>
        </row>
        <row r="18">
          <cell r="D18">
            <v>12500</v>
          </cell>
        </row>
        <row r="20">
          <cell r="D20">
            <v>12500</v>
          </cell>
        </row>
        <row r="22">
          <cell r="D22">
            <v>12000</v>
          </cell>
        </row>
        <row r="23">
          <cell r="D23">
            <v>3500</v>
          </cell>
        </row>
        <row r="28">
          <cell r="D28">
            <v>3500</v>
          </cell>
        </row>
        <row r="29">
          <cell r="D29">
            <v>12500</v>
          </cell>
        </row>
        <row r="33">
          <cell r="D33">
            <v>7500</v>
          </cell>
        </row>
        <row r="38">
          <cell r="D38">
            <v>1750</v>
          </cell>
        </row>
        <row r="39">
          <cell r="D39">
            <v>1700</v>
          </cell>
        </row>
        <row r="40">
          <cell r="D40">
            <v>2500</v>
          </cell>
        </row>
        <row r="41">
          <cell r="D41">
            <v>125000</v>
          </cell>
        </row>
        <row r="42">
          <cell r="D42">
            <v>90000</v>
          </cell>
        </row>
        <row r="44">
          <cell r="D44">
            <v>750000</v>
          </cell>
        </row>
        <row r="46">
          <cell r="D46">
            <v>275000</v>
          </cell>
        </row>
        <row r="47">
          <cell r="D47">
            <v>50000</v>
          </cell>
        </row>
        <row r="50">
          <cell r="D50">
            <v>74000</v>
          </cell>
        </row>
        <row r="53">
          <cell r="D53">
            <v>75000</v>
          </cell>
        </row>
        <row r="54">
          <cell r="D54">
            <v>95000</v>
          </cell>
        </row>
        <row r="55">
          <cell r="D55">
            <v>140000</v>
          </cell>
        </row>
        <row r="56">
          <cell r="D56">
            <v>485000</v>
          </cell>
        </row>
        <row r="60">
          <cell r="D60">
            <v>54000</v>
          </cell>
        </row>
        <row r="62">
          <cell r="D62">
            <v>162000</v>
          </cell>
        </row>
        <row r="65">
          <cell r="D65">
            <v>180000</v>
          </cell>
        </row>
        <row r="70">
          <cell r="D70">
            <v>1750</v>
          </cell>
        </row>
        <row r="74">
          <cell r="D74">
            <v>65000</v>
          </cell>
        </row>
        <row r="76">
          <cell r="D76">
            <v>4500</v>
          </cell>
        </row>
        <row r="77">
          <cell r="D77">
            <v>18000</v>
          </cell>
        </row>
        <row r="78">
          <cell r="D78">
            <v>5000</v>
          </cell>
        </row>
        <row r="79">
          <cell r="D79">
            <v>11000</v>
          </cell>
        </row>
        <row r="80">
          <cell r="D80">
            <v>34000</v>
          </cell>
        </row>
        <row r="81">
          <cell r="D81">
            <v>12000</v>
          </cell>
        </row>
        <row r="83">
          <cell r="D83">
            <v>2500</v>
          </cell>
        </row>
        <row r="84">
          <cell r="D84">
            <v>75000</v>
          </cell>
        </row>
        <row r="86">
          <cell r="D86">
            <v>4500</v>
          </cell>
        </row>
        <row r="87">
          <cell r="D87">
            <v>35000</v>
          </cell>
        </row>
        <row r="92">
          <cell r="D92">
            <v>3000</v>
          </cell>
        </row>
        <row r="93">
          <cell r="D93">
            <v>4500</v>
          </cell>
        </row>
        <row r="94">
          <cell r="D94">
            <v>6000</v>
          </cell>
        </row>
        <row r="95">
          <cell r="D95">
            <v>8000</v>
          </cell>
        </row>
        <row r="96">
          <cell r="D96">
            <v>5000</v>
          </cell>
        </row>
        <row r="100">
          <cell r="D100">
            <v>8500</v>
          </cell>
        </row>
        <row r="102">
          <cell r="D102">
            <v>250000</v>
          </cell>
        </row>
        <row r="113">
          <cell r="D113">
            <v>50000</v>
          </cell>
        </row>
        <row r="115">
          <cell r="D115">
            <v>50000</v>
          </cell>
        </row>
        <row r="116">
          <cell r="D116">
            <v>46000</v>
          </cell>
        </row>
        <row r="117">
          <cell r="D117">
            <v>50000</v>
          </cell>
        </row>
        <row r="118">
          <cell r="D118">
            <v>46000</v>
          </cell>
        </row>
      </sheetData>
      <sheetData sheetId="2"/>
      <sheetData sheetId="3"/>
      <sheetData sheetId="4"/>
      <sheetData sheetId="5" refreshError="1">
        <row r="80">
          <cell r="G80">
            <v>2970420000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>
        <row r="6">
          <cell r="A6">
            <v>1</v>
          </cell>
          <cell r="B6">
            <v>2</v>
          </cell>
          <cell r="C6" t="str">
            <v>URAIAN PEKERJAAN</v>
          </cell>
          <cell r="D6" t="str">
            <v>SAT</v>
          </cell>
          <cell r="E6" t="str">
            <v>VOLUME</v>
          </cell>
          <cell r="F6" t="str">
            <v>Equipment</v>
          </cell>
          <cell r="G6" t="str">
            <v>prod</v>
          </cell>
          <cell r="H6" t="str">
            <v>involve</v>
          </cell>
          <cell r="I6" t="str">
            <v>koef</v>
          </cell>
          <cell r="J6" t="str">
            <v>SCH</v>
          </cell>
          <cell r="K6" t="str">
            <v>operasi</v>
          </cell>
          <cell r="L6" t="str">
            <v>alat</v>
          </cell>
          <cell r="M6" t="str">
            <v>harga</v>
          </cell>
          <cell r="N6" t="str">
            <v>up</v>
          </cell>
          <cell r="O6" t="str">
            <v>total alat</v>
          </cell>
          <cell r="P6" t="str">
            <v>MATERIAL</v>
          </cell>
          <cell r="Q6" t="str">
            <v>sat</v>
          </cell>
          <cell r="R6" t="str">
            <v>koef</v>
          </cell>
          <cell r="S6" t="str">
            <v>harga</v>
          </cell>
          <cell r="T6" t="str">
            <v>up</v>
          </cell>
          <cell r="U6" t="str">
            <v>total material</v>
          </cell>
          <cell r="V6" t="str">
            <v>tenaga</v>
          </cell>
          <cell r="W6" t="str">
            <v>sat</v>
          </cell>
          <cell r="X6" t="str">
            <v>produksi</v>
          </cell>
          <cell r="Y6" t="str">
            <v>jumlah</v>
          </cell>
          <cell r="Z6" t="str">
            <v>koef</v>
          </cell>
          <cell r="AA6" t="str">
            <v>harga</v>
          </cell>
          <cell r="AB6" t="str">
            <v>up</v>
          </cell>
          <cell r="AC6" t="str">
            <v>total tenaga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 t="str">
            <v>HS</v>
          </cell>
          <cell r="AI6" t="str">
            <v>TOTAL</v>
          </cell>
        </row>
        <row r="7">
          <cell r="B7">
            <v>1</v>
          </cell>
          <cell r="C7" t="str">
            <v>PEKERJAAN PERSIAPAN</v>
          </cell>
        </row>
        <row r="8">
          <cell r="A8">
            <v>10000</v>
          </cell>
          <cell r="B8">
            <v>1</v>
          </cell>
          <cell r="C8" t="str">
            <v>Mobilisasi dan Demobilisasi Alat Berat</v>
          </cell>
          <cell r="D8" t="str">
            <v>ls</v>
          </cell>
          <cell r="E8">
            <v>1</v>
          </cell>
        </row>
        <row r="9">
          <cell r="B9">
            <v>2</v>
          </cell>
          <cell r="C9" t="str">
            <v>PEKERJAAN DRAINASE DAN SUNGAI</v>
          </cell>
        </row>
        <row r="10">
          <cell r="B10">
            <v>2.1</v>
          </cell>
          <cell r="C10" t="str">
            <v>SWD.1</v>
          </cell>
        </row>
        <row r="11">
          <cell r="B11" t="str">
            <v>2.1.1</v>
          </cell>
          <cell r="C11" t="str">
            <v>Pekerjaan Tanah</v>
          </cell>
        </row>
        <row r="12">
          <cell r="A12">
            <v>10100</v>
          </cell>
          <cell r="B12">
            <v>1</v>
          </cell>
          <cell r="C12" t="str">
            <v>Kupasan dan pembersihan lahan</v>
          </cell>
          <cell r="D12" t="str">
            <v>m2</v>
          </cell>
          <cell r="E12">
            <v>272486</v>
          </cell>
          <cell r="G12">
            <v>65</v>
          </cell>
          <cell r="J12">
            <v>800</v>
          </cell>
          <cell r="N12">
            <v>1157.6192307692306</v>
          </cell>
          <cell r="O12">
            <v>315435033.7153846</v>
          </cell>
          <cell r="T12">
            <v>0</v>
          </cell>
          <cell r="U12">
            <v>0</v>
          </cell>
          <cell r="X12">
            <v>65</v>
          </cell>
          <cell r="AB12">
            <v>179.07692307692309</v>
          </cell>
          <cell r="AC12">
            <v>48795954.461538464</v>
          </cell>
          <cell r="AE12">
            <v>1157.6192307692306</v>
          </cell>
          <cell r="AF12">
            <v>0</v>
          </cell>
          <cell r="AG12">
            <v>179.07692307692309</v>
          </cell>
          <cell r="AH12">
            <v>1336.6961538461537</v>
          </cell>
          <cell r="AI12">
            <v>364230988.17692304</v>
          </cell>
        </row>
        <row r="13">
          <cell r="A13">
            <v>10101</v>
          </cell>
          <cell r="F13" t="str">
            <v>Bulldozer D31</v>
          </cell>
          <cell r="G13">
            <v>65</v>
          </cell>
          <cell r="H13">
            <v>0.6</v>
          </cell>
          <cell r="I13">
            <v>9.2307692307692299E-3</v>
          </cell>
          <cell r="J13">
            <v>100</v>
          </cell>
          <cell r="K13">
            <v>2515.2553846153842</v>
          </cell>
          <cell r="L13">
            <v>3.1440692307692304</v>
          </cell>
          <cell r="M13">
            <v>111970</v>
          </cell>
          <cell r="N13">
            <v>1033.5692307692307</v>
          </cell>
          <cell r="O13">
            <v>281633145.41538459</v>
          </cell>
          <cell r="Q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Pekerja</v>
          </cell>
          <cell r="W13" t="str">
            <v>Jam</v>
          </cell>
          <cell r="X13">
            <v>65</v>
          </cell>
          <cell r="Y13">
            <v>2</v>
          </cell>
          <cell r="Z13">
            <v>3.0769230769230771E-2</v>
          </cell>
          <cell r="AA13">
            <v>3375</v>
          </cell>
          <cell r="AB13">
            <v>103.84615384615385</v>
          </cell>
          <cell r="AC13">
            <v>28296623.07692308</v>
          </cell>
          <cell r="AH13">
            <v>1336.6961538461537</v>
          </cell>
        </row>
        <row r="14">
          <cell r="A14">
            <v>10102</v>
          </cell>
          <cell r="F14" t="str">
            <v>Chain saw</v>
          </cell>
          <cell r="G14">
            <v>100</v>
          </cell>
          <cell r="H14">
            <v>1</v>
          </cell>
          <cell r="I14">
            <v>0.01</v>
          </cell>
          <cell r="J14">
            <v>8</v>
          </cell>
          <cell r="K14">
            <v>2724.86</v>
          </cell>
          <cell r="L14">
            <v>3.406075</v>
          </cell>
          <cell r="M14">
            <v>12405</v>
          </cell>
          <cell r="N14">
            <v>124.05</v>
          </cell>
          <cell r="O14">
            <v>33801888.299999997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Mandor</v>
          </cell>
          <cell r="W14" t="str">
            <v>Jam</v>
          </cell>
          <cell r="X14">
            <v>65</v>
          </cell>
          <cell r="Y14">
            <v>1</v>
          </cell>
          <cell r="Z14">
            <v>1.5384615384615385E-2</v>
          </cell>
          <cell r="AA14">
            <v>4890</v>
          </cell>
          <cell r="AB14">
            <v>75.230769230769241</v>
          </cell>
          <cell r="AC14">
            <v>20499331.384615388</v>
          </cell>
        </row>
        <row r="15">
          <cell r="A15">
            <v>10103</v>
          </cell>
          <cell r="I15" t="e">
            <v>#DIV/0!</v>
          </cell>
          <cell r="J15">
            <v>1</v>
          </cell>
          <cell r="K15" t="e">
            <v>#DIV/0!</v>
          </cell>
          <cell r="L15" t="e">
            <v>#DIV/0!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10104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10105</v>
          </cell>
          <cell r="I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10200</v>
          </cell>
          <cell r="B18">
            <v>2</v>
          </cell>
          <cell r="C18" t="str">
            <v>Galian alur sungai dan pembuangan material, tipe A0</v>
          </cell>
          <cell r="D18" t="str">
            <v>m3</v>
          </cell>
          <cell r="E18">
            <v>513680</v>
          </cell>
          <cell r="G18">
            <v>52.9</v>
          </cell>
          <cell r="J18">
            <v>1600</v>
          </cell>
          <cell r="N18">
            <v>3733.4215500945179</v>
          </cell>
          <cell r="O18">
            <v>1917783981.8525519</v>
          </cell>
          <cell r="T18">
            <v>0</v>
          </cell>
          <cell r="U18">
            <v>0</v>
          </cell>
          <cell r="X18">
            <v>52.9</v>
          </cell>
          <cell r="AB18">
            <v>283.83742911153121</v>
          </cell>
          <cell r="AC18">
            <v>145801610.58601135</v>
          </cell>
          <cell r="AE18">
            <v>3733.4215500945179</v>
          </cell>
          <cell r="AF18">
            <v>0</v>
          </cell>
          <cell r="AG18">
            <v>283.83742911153121</v>
          </cell>
          <cell r="AH18">
            <v>4017.2589792060489</v>
          </cell>
          <cell r="AI18">
            <v>2063585592.4385633</v>
          </cell>
        </row>
        <row r="19">
          <cell r="A19">
            <v>10201</v>
          </cell>
          <cell r="F19" t="str">
            <v>Excavator PC 200</v>
          </cell>
          <cell r="G19">
            <v>52.9</v>
          </cell>
          <cell r="H19">
            <v>1</v>
          </cell>
          <cell r="I19">
            <v>1.890359168241966E-2</v>
          </cell>
          <cell r="J19">
            <v>200</v>
          </cell>
          <cell r="K19">
            <v>9710.3969754253303</v>
          </cell>
          <cell r="L19">
            <v>6.0689981096408312</v>
          </cell>
          <cell r="M19">
            <v>191150</v>
          </cell>
          <cell r="N19">
            <v>3613.4215500945179</v>
          </cell>
          <cell r="O19">
            <v>1856142381.8525519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Pekerja</v>
          </cell>
          <cell r="W19" t="str">
            <v>Jam</v>
          </cell>
          <cell r="X19">
            <v>52.9</v>
          </cell>
          <cell r="Y19">
            <v>3</v>
          </cell>
          <cell r="Z19">
            <v>5.6710775047258979E-2</v>
          </cell>
          <cell r="AA19">
            <v>3375</v>
          </cell>
          <cell r="AB19">
            <v>191.39886578449907</v>
          </cell>
          <cell r="AC19">
            <v>98317769.376181483</v>
          </cell>
          <cell r="AH19">
            <v>4017.2589792060489</v>
          </cell>
        </row>
        <row r="20">
          <cell r="A20">
            <v>10202</v>
          </cell>
          <cell r="F20" t="str">
            <v>Alat Bantu</v>
          </cell>
          <cell r="G20">
            <v>1</v>
          </cell>
          <cell r="H20">
            <v>1</v>
          </cell>
          <cell r="I20">
            <v>1</v>
          </cell>
          <cell r="J20">
            <v>8</v>
          </cell>
          <cell r="K20">
            <v>513680</v>
          </cell>
          <cell r="L20">
            <v>321.05</v>
          </cell>
          <cell r="M20">
            <v>120</v>
          </cell>
          <cell r="N20">
            <v>120</v>
          </cell>
          <cell r="O20">
            <v>61641600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Mandor</v>
          </cell>
          <cell r="W20" t="str">
            <v>Jam</v>
          </cell>
          <cell r="X20">
            <v>52.9</v>
          </cell>
          <cell r="Y20">
            <v>1</v>
          </cell>
          <cell r="Z20">
            <v>1.890359168241966E-2</v>
          </cell>
          <cell r="AA20">
            <v>4890</v>
          </cell>
          <cell r="AB20">
            <v>92.438563327032142</v>
          </cell>
          <cell r="AC20">
            <v>47483841.209829874</v>
          </cell>
        </row>
        <row r="21">
          <cell r="A21">
            <v>10203</v>
          </cell>
          <cell r="I21" t="e">
            <v>#DIV/0!</v>
          </cell>
          <cell r="J21">
            <v>1</v>
          </cell>
          <cell r="K21" t="e">
            <v>#DIV/0!</v>
          </cell>
          <cell r="L21" t="e">
            <v>#DIV/0!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52.9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10204</v>
          </cell>
          <cell r="I22" t="e">
            <v>#DIV/0!</v>
          </cell>
          <cell r="K22" t="e">
            <v>#DIV/0!</v>
          </cell>
          <cell r="L22" t="e">
            <v>#DIV/0!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52.9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10205</v>
          </cell>
          <cell r="I23" t="e">
            <v>#DIV/0!</v>
          </cell>
          <cell r="K23" t="e">
            <v>#DIV/0!</v>
          </cell>
          <cell r="L23" t="e">
            <v>#DIV/0!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52.9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10300</v>
          </cell>
          <cell r="B24">
            <v>3</v>
          </cell>
          <cell r="C24" t="str">
            <v>Galian alur sungai dan pembuangan material, tipe A0.1</v>
          </cell>
          <cell r="D24" t="str">
            <v>m3</v>
          </cell>
          <cell r="E24">
            <v>462</v>
          </cell>
          <cell r="G24">
            <v>50.347999999999999</v>
          </cell>
          <cell r="J24">
            <v>32</v>
          </cell>
          <cell r="N24">
            <v>5836.5758322078336</v>
          </cell>
          <cell r="O24">
            <v>2696498.0344800195</v>
          </cell>
          <cell r="T24">
            <v>0</v>
          </cell>
          <cell r="U24">
            <v>0</v>
          </cell>
          <cell r="X24">
            <v>50.347999999999999</v>
          </cell>
          <cell r="AB24">
            <v>298.22435846508301</v>
          </cell>
          <cell r="AC24">
            <v>137779.65361086838</v>
          </cell>
          <cell r="AE24">
            <v>5836.5758322078336</v>
          </cell>
          <cell r="AF24">
            <v>0</v>
          </cell>
          <cell r="AG24">
            <v>298.22435846508301</v>
          </cell>
          <cell r="AH24">
            <v>6134.8001906729169</v>
          </cell>
          <cell r="AI24">
            <v>2834277.6880908879</v>
          </cell>
        </row>
        <row r="25">
          <cell r="A25">
            <v>10301</v>
          </cell>
          <cell r="F25" t="str">
            <v>Excavator PC 200</v>
          </cell>
          <cell r="G25">
            <v>50.347999999999999</v>
          </cell>
          <cell r="H25">
            <v>1</v>
          </cell>
          <cell r="I25">
            <v>1.9861762135536667E-2</v>
          </cell>
          <cell r="J25">
            <v>4</v>
          </cell>
          <cell r="K25">
            <v>9.1761341066179387</v>
          </cell>
          <cell r="L25">
            <v>0.28675419083181058</v>
          </cell>
          <cell r="M25">
            <v>191150</v>
          </cell>
          <cell r="N25">
            <v>3796.5758322078336</v>
          </cell>
          <cell r="O25">
            <v>1754018.0344800192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Pekerja</v>
          </cell>
          <cell r="W25" t="str">
            <v>Jam</v>
          </cell>
          <cell r="X25">
            <v>50.347999999999999</v>
          </cell>
          <cell r="Y25">
            <v>3</v>
          </cell>
          <cell r="Z25">
            <v>5.9585286406609997E-2</v>
          </cell>
          <cell r="AA25">
            <v>3375</v>
          </cell>
          <cell r="AB25">
            <v>201.10034162230875</v>
          </cell>
          <cell r="AC25">
            <v>92908.35782950664</v>
          </cell>
          <cell r="AH25">
            <v>6134.8001906729169</v>
          </cell>
        </row>
        <row r="26">
          <cell r="A26">
            <v>10302</v>
          </cell>
          <cell r="F26" t="str">
            <v>Dump Truck 8 ton</v>
          </cell>
          <cell r="G26">
            <v>40</v>
          </cell>
          <cell r="H26">
            <v>1</v>
          </cell>
          <cell r="I26">
            <v>2.5000000000000001E-2</v>
          </cell>
          <cell r="J26">
            <v>8</v>
          </cell>
          <cell r="K26">
            <v>11.55</v>
          </cell>
          <cell r="L26">
            <v>0.36093750000000002</v>
          </cell>
          <cell r="M26">
            <v>76800</v>
          </cell>
          <cell r="N26">
            <v>1920</v>
          </cell>
          <cell r="O26">
            <v>887040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Mandor</v>
          </cell>
          <cell r="W26" t="str">
            <v>Jam</v>
          </cell>
          <cell r="X26">
            <v>50.347999999999999</v>
          </cell>
          <cell r="Y26">
            <v>1</v>
          </cell>
          <cell r="Z26">
            <v>1.9861762135536667E-2</v>
          </cell>
          <cell r="AA26">
            <v>4890</v>
          </cell>
          <cell r="AB26">
            <v>97.124016842774296</v>
          </cell>
          <cell r="AC26">
            <v>44871.295781361725</v>
          </cell>
        </row>
        <row r="27">
          <cell r="A27">
            <v>10303</v>
          </cell>
          <cell r="F27" t="str">
            <v>Alat Bantu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462</v>
          </cell>
          <cell r="L27">
            <v>14.4375</v>
          </cell>
          <cell r="M27">
            <v>120</v>
          </cell>
          <cell r="N27">
            <v>120</v>
          </cell>
          <cell r="O27">
            <v>55440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50.347999999999999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10304</v>
          </cell>
          <cell r="I28" t="e">
            <v>#DIV/0!</v>
          </cell>
          <cell r="K28" t="e">
            <v>#DIV/0!</v>
          </cell>
          <cell r="L28" t="e">
            <v>#DIV/0!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50.347999999999999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10305</v>
          </cell>
          <cell r="I29" t="e">
            <v>#DIV/0!</v>
          </cell>
          <cell r="K29" t="e">
            <v>#DIV/0!</v>
          </cell>
          <cell r="L29" t="e">
            <v>#DIV/0!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50.347999999999999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10400</v>
          </cell>
          <cell r="B30">
            <v>4</v>
          </cell>
          <cell r="C30" t="str">
            <v>Galian alur sungai dan pembuangan material, tipe A0.5</v>
          </cell>
          <cell r="D30" t="str">
            <v>m3</v>
          </cell>
          <cell r="E30">
            <v>411</v>
          </cell>
          <cell r="G30">
            <v>50.347999999999999</v>
          </cell>
          <cell r="J30">
            <v>24</v>
          </cell>
          <cell r="N30">
            <v>6110.8615464935483</v>
          </cell>
          <cell r="O30">
            <v>2511564.0956088481</v>
          </cell>
          <cell r="T30">
            <v>0</v>
          </cell>
          <cell r="U30">
            <v>0</v>
          </cell>
          <cell r="X30">
            <v>50.347999999999999</v>
          </cell>
          <cell r="AB30">
            <v>298.22435846508301</v>
          </cell>
          <cell r="AC30">
            <v>122570.21132914913</v>
          </cell>
          <cell r="AE30">
            <v>6110.8615464935483</v>
          </cell>
          <cell r="AF30">
            <v>0</v>
          </cell>
          <cell r="AG30">
            <v>298.22435846508301</v>
          </cell>
          <cell r="AH30">
            <v>6409.0859049586315</v>
          </cell>
          <cell r="AI30">
            <v>2634134.3069379972</v>
          </cell>
        </row>
        <row r="31">
          <cell r="A31">
            <v>10401</v>
          </cell>
          <cell r="F31" t="str">
            <v>Excavator PC 200</v>
          </cell>
          <cell r="G31">
            <v>50.347999999999999</v>
          </cell>
          <cell r="H31">
            <v>1</v>
          </cell>
          <cell r="I31">
            <v>1.9861762135536667E-2</v>
          </cell>
          <cell r="J31">
            <v>3</v>
          </cell>
          <cell r="K31">
            <v>8.1631842377055701</v>
          </cell>
          <cell r="L31">
            <v>0.34013267657106544</v>
          </cell>
          <cell r="M31">
            <v>191150</v>
          </cell>
          <cell r="N31">
            <v>3796.5758322078336</v>
          </cell>
          <cell r="O31">
            <v>1560392.6670374195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Pekerja</v>
          </cell>
          <cell r="W31" t="str">
            <v>Jam</v>
          </cell>
          <cell r="X31">
            <v>50.347999999999999</v>
          </cell>
          <cell r="Y31">
            <v>3</v>
          </cell>
          <cell r="Z31">
            <v>5.9585286406609997E-2</v>
          </cell>
          <cell r="AA31">
            <v>3375</v>
          </cell>
          <cell r="AB31">
            <v>201.10034162230875</v>
          </cell>
          <cell r="AC31">
            <v>82652.240406768891</v>
          </cell>
          <cell r="AH31">
            <v>6409.0859049586315</v>
          </cell>
        </row>
        <row r="32">
          <cell r="A32">
            <v>10402</v>
          </cell>
          <cell r="F32" t="str">
            <v>Dump Truck 8 ton</v>
          </cell>
          <cell r="G32">
            <v>35</v>
          </cell>
          <cell r="H32">
            <v>1</v>
          </cell>
          <cell r="I32">
            <v>2.8571428571428571E-2</v>
          </cell>
          <cell r="J32">
            <v>8</v>
          </cell>
          <cell r="K32">
            <v>11.742857142857142</v>
          </cell>
          <cell r="L32">
            <v>0.48928571428571427</v>
          </cell>
          <cell r="M32">
            <v>76800</v>
          </cell>
          <cell r="N32">
            <v>2194.2857142857142</v>
          </cell>
          <cell r="O32">
            <v>901851.42857142852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Mandor</v>
          </cell>
          <cell r="W32" t="str">
            <v>Jam</v>
          </cell>
          <cell r="X32">
            <v>50.347999999999999</v>
          </cell>
          <cell r="Y32">
            <v>1</v>
          </cell>
          <cell r="Z32">
            <v>1.9861762135536667E-2</v>
          </cell>
          <cell r="AA32">
            <v>4890</v>
          </cell>
          <cell r="AB32">
            <v>97.124016842774296</v>
          </cell>
          <cell r="AC32">
            <v>39917.970922380235</v>
          </cell>
        </row>
        <row r="33">
          <cell r="A33">
            <v>10403</v>
          </cell>
          <cell r="F33" t="str">
            <v>Alat Bantu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411</v>
          </cell>
          <cell r="L33">
            <v>17.125</v>
          </cell>
          <cell r="M33">
            <v>120</v>
          </cell>
          <cell r="N33">
            <v>120</v>
          </cell>
          <cell r="O33">
            <v>49320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50.347999999999999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10404</v>
          </cell>
          <cell r="I34" t="e">
            <v>#DIV/0!</v>
          </cell>
          <cell r="K34" t="e">
            <v>#DIV/0!</v>
          </cell>
          <cell r="L34" t="e">
            <v>#DIV/0!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50.347999999999999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10405</v>
          </cell>
          <cell r="I35" t="e">
            <v>#DIV/0!</v>
          </cell>
          <cell r="K35" t="e">
            <v>#DIV/0!</v>
          </cell>
          <cell r="L35" t="e">
            <v>#DIV/0!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50.347999999999999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10500</v>
          </cell>
          <cell r="B36">
            <v>5</v>
          </cell>
          <cell r="C36" t="str">
            <v>Galian alur sungai dan pembuangan material, tipe A1</v>
          </cell>
          <cell r="D36" t="str">
            <v>m3</v>
          </cell>
          <cell r="E36">
            <v>360</v>
          </cell>
          <cell r="G36">
            <v>52.9</v>
          </cell>
          <cell r="J36">
            <v>16</v>
          </cell>
          <cell r="N36">
            <v>6293.4215500945174</v>
          </cell>
          <cell r="O36">
            <v>2265631.7580340263</v>
          </cell>
          <cell r="T36">
            <v>0</v>
          </cell>
          <cell r="U36">
            <v>0</v>
          </cell>
          <cell r="X36">
            <v>52.9</v>
          </cell>
          <cell r="AB36">
            <v>283.83742911153121</v>
          </cell>
          <cell r="AC36">
            <v>102181.47448015123</v>
          </cell>
          <cell r="AE36">
            <v>6293.4215500945174</v>
          </cell>
          <cell r="AF36">
            <v>0</v>
          </cell>
          <cell r="AG36">
            <v>283.83742911153121</v>
          </cell>
          <cell r="AH36">
            <v>6577.2589792060489</v>
          </cell>
          <cell r="AI36">
            <v>2367813.2325141774</v>
          </cell>
        </row>
        <row r="37">
          <cell r="A37">
            <v>10501</v>
          </cell>
          <cell r="F37" t="str">
            <v>Excavator PC 200</v>
          </cell>
          <cell r="G37">
            <v>52.9</v>
          </cell>
          <cell r="H37">
            <v>1</v>
          </cell>
          <cell r="I37">
            <v>1.890359168241966E-2</v>
          </cell>
          <cell r="J37">
            <v>2</v>
          </cell>
          <cell r="K37">
            <v>6.8052930056710776</v>
          </cell>
          <cell r="L37">
            <v>0.42533081285444235</v>
          </cell>
          <cell r="M37">
            <v>191150</v>
          </cell>
          <cell r="N37">
            <v>3613.4215500945179</v>
          </cell>
          <cell r="O37">
            <v>1300831.7580340265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Pekerja</v>
          </cell>
          <cell r="W37" t="str">
            <v>Jam</v>
          </cell>
          <cell r="X37">
            <v>52.9</v>
          </cell>
          <cell r="Y37">
            <v>3</v>
          </cell>
          <cell r="Z37">
            <v>5.6710775047258979E-2</v>
          </cell>
          <cell r="AA37">
            <v>3375</v>
          </cell>
          <cell r="AB37">
            <v>191.39886578449907</v>
          </cell>
          <cell r="AC37">
            <v>68903.591682419661</v>
          </cell>
          <cell r="AH37">
            <v>6577.2589792060489</v>
          </cell>
        </row>
        <row r="38">
          <cell r="A38">
            <v>10502</v>
          </cell>
          <cell r="F38" t="str">
            <v>Dump Truck 8 ton</v>
          </cell>
          <cell r="G38">
            <v>30</v>
          </cell>
          <cell r="H38">
            <v>1</v>
          </cell>
          <cell r="I38">
            <v>3.3333333333333333E-2</v>
          </cell>
          <cell r="J38">
            <v>8</v>
          </cell>
          <cell r="K38">
            <v>12</v>
          </cell>
          <cell r="L38">
            <v>0.75</v>
          </cell>
          <cell r="M38">
            <v>76800</v>
          </cell>
          <cell r="N38">
            <v>2560</v>
          </cell>
          <cell r="O38">
            <v>921600</v>
          </cell>
          <cell r="Q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Mandor</v>
          </cell>
          <cell r="W38" t="str">
            <v>Jam</v>
          </cell>
          <cell r="X38">
            <v>52.9</v>
          </cell>
          <cell r="Y38">
            <v>1</v>
          </cell>
          <cell r="Z38">
            <v>1.890359168241966E-2</v>
          </cell>
          <cell r="AA38">
            <v>4890</v>
          </cell>
          <cell r="AB38">
            <v>92.438563327032142</v>
          </cell>
          <cell r="AC38">
            <v>33277.882797731574</v>
          </cell>
        </row>
        <row r="39">
          <cell r="A39">
            <v>10503</v>
          </cell>
          <cell r="F39" t="str">
            <v>Alat Bantu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360</v>
          </cell>
          <cell r="L39">
            <v>22.5</v>
          </cell>
          <cell r="M39">
            <v>120</v>
          </cell>
          <cell r="N39">
            <v>120</v>
          </cell>
          <cell r="O39">
            <v>43200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52.9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10504</v>
          </cell>
          <cell r="I40" t="e">
            <v>#DIV/0!</v>
          </cell>
          <cell r="K40" t="e">
            <v>#DIV/0!</v>
          </cell>
          <cell r="L40" t="e">
            <v>#DIV/0!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52.9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10505</v>
          </cell>
          <cell r="I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52.9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10600</v>
          </cell>
          <cell r="B42">
            <v>6</v>
          </cell>
          <cell r="C42" t="str">
            <v>Galian alur sungai dan pembuangan material, tipe A2</v>
          </cell>
          <cell r="D42" t="str">
            <v>m3</v>
          </cell>
          <cell r="E42">
            <v>308</v>
          </cell>
          <cell r="G42">
            <v>60</v>
          </cell>
          <cell r="J42">
            <v>16</v>
          </cell>
          <cell r="N42">
            <v>6796.742424242424</v>
          </cell>
          <cell r="O42">
            <v>2093396.6666666667</v>
          </cell>
          <cell r="T42">
            <v>0</v>
          </cell>
          <cell r="U42">
            <v>0</v>
          </cell>
          <cell r="X42">
            <v>60</v>
          </cell>
          <cell r="AB42">
            <v>250.25</v>
          </cell>
          <cell r="AC42">
            <v>77077</v>
          </cell>
          <cell r="AE42">
            <v>6796.742424242424</v>
          </cell>
          <cell r="AF42">
            <v>0</v>
          </cell>
          <cell r="AG42">
            <v>250.25</v>
          </cell>
          <cell r="AH42">
            <v>7046.992424242424</v>
          </cell>
          <cell r="AI42">
            <v>2170473.666666667</v>
          </cell>
        </row>
        <row r="43">
          <cell r="A43">
            <v>10601</v>
          </cell>
          <cell r="F43" t="str">
            <v>Excavator PC 200</v>
          </cell>
          <cell r="G43">
            <v>60</v>
          </cell>
          <cell r="H43">
            <v>1</v>
          </cell>
          <cell r="I43">
            <v>1.6666666666666666E-2</v>
          </cell>
          <cell r="J43">
            <v>2</v>
          </cell>
          <cell r="K43">
            <v>5.1333333333333337</v>
          </cell>
          <cell r="L43">
            <v>0.32083333333333336</v>
          </cell>
          <cell r="M43">
            <v>191150</v>
          </cell>
          <cell r="N43">
            <v>3185.8333333333335</v>
          </cell>
          <cell r="O43">
            <v>981236.66666666674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Pekerja</v>
          </cell>
          <cell r="W43" t="str">
            <v>Jam</v>
          </cell>
          <cell r="X43">
            <v>60</v>
          </cell>
          <cell r="Y43">
            <v>3</v>
          </cell>
          <cell r="Z43">
            <v>0.05</v>
          </cell>
          <cell r="AA43">
            <v>3375</v>
          </cell>
          <cell r="AB43">
            <v>168.75</v>
          </cell>
          <cell r="AC43">
            <v>51975</v>
          </cell>
          <cell r="AH43">
            <v>7046.992424242424</v>
          </cell>
        </row>
        <row r="44">
          <cell r="A44">
            <v>10602</v>
          </cell>
          <cell r="F44" t="str">
            <v>Dump Truck 8 ton</v>
          </cell>
          <cell r="G44">
            <v>22</v>
          </cell>
          <cell r="H44">
            <v>1</v>
          </cell>
          <cell r="I44">
            <v>4.5454545454545456E-2</v>
          </cell>
          <cell r="J44">
            <v>8</v>
          </cell>
          <cell r="K44">
            <v>14</v>
          </cell>
          <cell r="L44">
            <v>0.875</v>
          </cell>
          <cell r="M44">
            <v>76800</v>
          </cell>
          <cell r="N44">
            <v>3490.909090909091</v>
          </cell>
          <cell r="O44">
            <v>1075200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Mandor</v>
          </cell>
          <cell r="W44" t="str">
            <v>Jam</v>
          </cell>
          <cell r="X44">
            <v>60</v>
          </cell>
          <cell r="Y44">
            <v>1</v>
          </cell>
          <cell r="Z44">
            <v>1.6666666666666666E-2</v>
          </cell>
          <cell r="AA44">
            <v>4890</v>
          </cell>
          <cell r="AB44">
            <v>81.5</v>
          </cell>
          <cell r="AC44">
            <v>25102</v>
          </cell>
        </row>
        <row r="45">
          <cell r="A45">
            <v>10603</v>
          </cell>
          <cell r="F45" t="str">
            <v>Alat Bantu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308</v>
          </cell>
          <cell r="L45">
            <v>19.25</v>
          </cell>
          <cell r="M45">
            <v>120</v>
          </cell>
          <cell r="N45">
            <v>120</v>
          </cell>
          <cell r="O45">
            <v>36960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60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10604</v>
          </cell>
          <cell r="I46" t="e">
            <v>#DIV/0!</v>
          </cell>
          <cell r="K46" t="e">
            <v>#DIV/0!</v>
          </cell>
          <cell r="L46" t="e">
            <v>#DIV/0!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60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10605</v>
          </cell>
          <cell r="I47" t="e">
            <v>#DIV/0!</v>
          </cell>
          <cell r="K47" t="e">
            <v>#DIV/0!</v>
          </cell>
          <cell r="L47" t="e">
            <v>#DIV/0!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60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10700</v>
          </cell>
          <cell r="B48">
            <v>7</v>
          </cell>
          <cell r="C48" t="str">
            <v>Galian alur sungai dan pembuangan material, tipe A3</v>
          </cell>
          <cell r="D48" t="str">
            <v>m3</v>
          </cell>
          <cell r="E48">
            <v>257</v>
          </cell>
          <cell r="G48">
            <v>65</v>
          </cell>
          <cell r="J48">
            <v>16</v>
          </cell>
          <cell r="N48">
            <v>7327.4358974358965</v>
          </cell>
          <cell r="O48">
            <v>1883151.0256410255</v>
          </cell>
          <cell r="T48">
            <v>0</v>
          </cell>
          <cell r="U48">
            <v>0</v>
          </cell>
          <cell r="X48">
            <v>65</v>
          </cell>
          <cell r="AB48">
            <v>231</v>
          </cell>
          <cell r="AC48">
            <v>59367.000000000007</v>
          </cell>
          <cell r="AE48">
            <v>7327.4358974358965</v>
          </cell>
          <cell r="AF48">
            <v>0</v>
          </cell>
          <cell r="AG48">
            <v>231</v>
          </cell>
          <cell r="AH48">
            <v>7558.4358974358965</v>
          </cell>
          <cell r="AI48">
            <v>1942518.0256410255</v>
          </cell>
        </row>
        <row r="49">
          <cell r="A49">
            <v>10701</v>
          </cell>
          <cell r="F49" t="str">
            <v>Excavator PC 200</v>
          </cell>
          <cell r="G49">
            <v>65</v>
          </cell>
          <cell r="H49">
            <v>1</v>
          </cell>
          <cell r="I49">
            <v>1.5384615384615385E-2</v>
          </cell>
          <cell r="J49">
            <v>2</v>
          </cell>
          <cell r="K49">
            <v>3.953846153846154</v>
          </cell>
          <cell r="L49">
            <v>0.24711538461538463</v>
          </cell>
          <cell r="M49">
            <v>191150</v>
          </cell>
          <cell r="N49">
            <v>2940.7692307692309</v>
          </cell>
          <cell r="O49">
            <v>755777.69230769237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Pekerja</v>
          </cell>
          <cell r="W49" t="str">
            <v>Jam</v>
          </cell>
          <cell r="X49">
            <v>65</v>
          </cell>
          <cell r="Y49">
            <v>3</v>
          </cell>
          <cell r="Z49">
            <v>4.6153846153846156E-2</v>
          </cell>
          <cell r="AA49">
            <v>3375</v>
          </cell>
          <cell r="AB49">
            <v>155.76923076923077</v>
          </cell>
          <cell r="AC49">
            <v>40032.692307692312</v>
          </cell>
          <cell r="AH49">
            <v>7558.4358974358965</v>
          </cell>
        </row>
        <row r="50">
          <cell r="A50">
            <v>10702</v>
          </cell>
          <cell r="F50" t="str">
            <v>Dump Truck 8 ton</v>
          </cell>
          <cell r="G50">
            <v>18</v>
          </cell>
          <cell r="H50">
            <v>1</v>
          </cell>
          <cell r="I50">
            <v>5.5555555555555552E-2</v>
          </cell>
          <cell r="J50">
            <v>8</v>
          </cell>
          <cell r="K50">
            <v>14.277777777777779</v>
          </cell>
          <cell r="L50">
            <v>0.89236111111111116</v>
          </cell>
          <cell r="M50">
            <v>76800</v>
          </cell>
          <cell r="N50">
            <v>4266.6666666666661</v>
          </cell>
          <cell r="O50">
            <v>1096533.3333333333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Mandor</v>
          </cell>
          <cell r="W50" t="str">
            <v>Jam</v>
          </cell>
          <cell r="X50">
            <v>65</v>
          </cell>
          <cell r="Y50">
            <v>1</v>
          </cell>
          <cell r="Z50">
            <v>1.5384615384615385E-2</v>
          </cell>
          <cell r="AA50">
            <v>4890</v>
          </cell>
          <cell r="AB50">
            <v>75.230769230769241</v>
          </cell>
          <cell r="AC50">
            <v>19334.307692307695</v>
          </cell>
        </row>
        <row r="51">
          <cell r="A51">
            <v>10703</v>
          </cell>
          <cell r="F51" t="str">
            <v>Alat Bantu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257</v>
          </cell>
          <cell r="L51">
            <v>16.0625</v>
          </cell>
          <cell r="M51">
            <v>120</v>
          </cell>
          <cell r="N51">
            <v>120</v>
          </cell>
          <cell r="O51">
            <v>30840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65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10704</v>
          </cell>
          <cell r="I52" t="e">
            <v>#DIV/0!</v>
          </cell>
          <cell r="K52" t="e">
            <v>#DIV/0!</v>
          </cell>
          <cell r="L52" t="e">
            <v>#DIV/0!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65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10705</v>
          </cell>
          <cell r="I53" t="e">
            <v>#DIV/0!</v>
          </cell>
          <cell r="K53" t="e">
            <v>#DIV/0!</v>
          </cell>
          <cell r="L53" t="e">
            <v>#DIV/0!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65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10800</v>
          </cell>
          <cell r="B54">
            <v>8</v>
          </cell>
          <cell r="C54" t="str">
            <v>Timbunan untuk tanggul</v>
          </cell>
          <cell r="D54" t="str">
            <v>m3</v>
          </cell>
          <cell r="E54">
            <v>325415</v>
          </cell>
          <cell r="G54">
            <v>32.5</v>
          </cell>
          <cell r="J54">
            <v>2000</v>
          </cell>
          <cell r="N54">
            <v>9613.8027389110412</v>
          </cell>
          <cell r="O54">
            <v>3128475618.2827368</v>
          </cell>
          <cell r="T54">
            <v>1488</v>
          </cell>
          <cell r="U54">
            <v>484217520</v>
          </cell>
          <cell r="X54">
            <v>32.5</v>
          </cell>
          <cell r="AB54">
            <v>462</v>
          </cell>
          <cell r="AC54">
            <v>150341730</v>
          </cell>
          <cell r="AE54">
            <v>9613.8027389110412</v>
          </cell>
          <cell r="AF54">
            <v>1488</v>
          </cell>
          <cell r="AG54">
            <v>462</v>
          </cell>
          <cell r="AH54">
            <v>11563.802738911041</v>
          </cell>
          <cell r="AI54">
            <v>3763034868.2827368</v>
          </cell>
        </row>
        <row r="55">
          <cell r="A55">
            <v>10801</v>
          </cell>
          <cell r="F55" t="str">
            <v>Excavator PC 200</v>
          </cell>
          <cell r="G55">
            <v>50.347999999999999</v>
          </cell>
          <cell r="H55">
            <v>1</v>
          </cell>
          <cell r="I55">
            <v>1.9861762135536667E-2</v>
          </cell>
          <cell r="J55">
            <v>250</v>
          </cell>
          <cell r="K55">
            <v>6463.3153253356641</v>
          </cell>
          <cell r="L55">
            <v>3.2316576626678319</v>
          </cell>
          <cell r="M55">
            <v>191150</v>
          </cell>
          <cell r="N55">
            <v>3796.5758322078336</v>
          </cell>
          <cell r="O55">
            <v>1235462724.4379122</v>
          </cell>
          <cell r="P55" t="str">
            <v>Tanah Timbunan</v>
          </cell>
          <cell r="Q55" t="str">
            <v>m3</v>
          </cell>
          <cell r="R55">
            <v>1.2</v>
          </cell>
          <cell r="S55">
            <v>1240</v>
          </cell>
          <cell r="T55">
            <v>1488</v>
          </cell>
          <cell r="U55">
            <v>484217520</v>
          </cell>
          <cell r="V55" t="str">
            <v>Pekerja</v>
          </cell>
          <cell r="W55" t="str">
            <v>Jam</v>
          </cell>
          <cell r="X55">
            <v>32.5</v>
          </cell>
          <cell r="Y55">
            <v>3</v>
          </cell>
          <cell r="Z55">
            <v>9.2307692307692313E-2</v>
          </cell>
          <cell r="AA55">
            <v>3375</v>
          </cell>
          <cell r="AB55">
            <v>311.53846153846155</v>
          </cell>
          <cell r="AC55">
            <v>101379288.46153846</v>
          </cell>
          <cell r="AH55">
            <v>11563.802738911041</v>
          </cell>
        </row>
        <row r="56">
          <cell r="A56">
            <v>10802</v>
          </cell>
          <cell r="F56" t="str">
            <v>Dump Truck 8 ton</v>
          </cell>
          <cell r="G56">
            <v>25.173999999999999</v>
          </cell>
          <cell r="H56">
            <v>1</v>
          </cell>
          <cell r="I56">
            <v>3.9723524271073334E-2</v>
          </cell>
          <cell r="J56">
            <v>8</v>
          </cell>
          <cell r="K56">
            <v>12926.630650671328</v>
          </cell>
          <cell r="L56">
            <v>6.4633153253356639</v>
          </cell>
          <cell r="M56">
            <v>76800</v>
          </cell>
          <cell r="N56">
            <v>3050.766664018432</v>
          </cell>
          <cell r="O56">
            <v>992765233.97155809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Mandor</v>
          </cell>
          <cell r="W56" t="str">
            <v>Jam</v>
          </cell>
          <cell r="X56">
            <v>32.5</v>
          </cell>
          <cell r="Y56">
            <v>1</v>
          </cell>
          <cell r="Z56">
            <v>3.0769230769230771E-2</v>
          </cell>
          <cell r="AA56">
            <v>4890</v>
          </cell>
          <cell r="AB56">
            <v>150.46153846153848</v>
          </cell>
          <cell r="AC56">
            <v>48962441.538461544</v>
          </cell>
        </row>
        <row r="57">
          <cell r="A57">
            <v>10803</v>
          </cell>
          <cell r="F57" t="str">
            <v>Bulldozer D31</v>
          </cell>
          <cell r="G57">
            <v>32.5</v>
          </cell>
          <cell r="H57">
            <v>0.5</v>
          </cell>
          <cell r="I57">
            <v>1.5384615384615385E-2</v>
          </cell>
          <cell r="J57">
            <v>1</v>
          </cell>
          <cell r="K57">
            <v>5006.3846153846152</v>
          </cell>
          <cell r="L57">
            <v>2.5031923076923075</v>
          </cell>
          <cell r="M57">
            <v>111970</v>
          </cell>
          <cell r="N57">
            <v>1722.6153846153848</v>
          </cell>
          <cell r="O57">
            <v>560564885.38461542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32.5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10804</v>
          </cell>
          <cell r="F58" t="str">
            <v>Vibrator Roller</v>
          </cell>
          <cell r="G58">
            <v>93.468000000000004</v>
          </cell>
          <cell r="H58">
            <v>0.5</v>
          </cell>
          <cell r="I58">
            <v>5.3494244019343514E-3</v>
          </cell>
          <cell r="K58">
            <v>1740.7829417554669</v>
          </cell>
          <cell r="L58">
            <v>0.8703914708777335</v>
          </cell>
          <cell r="M58">
            <v>171535</v>
          </cell>
          <cell r="N58">
            <v>917.613514785809</v>
          </cell>
          <cell r="O58">
            <v>298605201.91402406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32.5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A59">
            <v>10805</v>
          </cell>
          <cell r="F59" t="str">
            <v>Water Tanker</v>
          </cell>
          <cell r="G59">
            <v>268</v>
          </cell>
          <cell r="H59">
            <v>0.5</v>
          </cell>
          <cell r="I59">
            <v>1.8656716417910447E-3</v>
          </cell>
          <cell r="K59">
            <v>607.11753731343288</v>
          </cell>
          <cell r="L59">
            <v>0.30355876865671644</v>
          </cell>
          <cell r="M59">
            <v>67660</v>
          </cell>
          <cell r="N59">
            <v>126.23134328358209</v>
          </cell>
          <cell r="O59">
            <v>41077572.574626863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32.5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10900</v>
          </cell>
          <cell r="B60">
            <v>9</v>
          </cell>
          <cell r="C60" t="str">
            <v>Gebalan rumput</v>
          </cell>
          <cell r="D60" t="str">
            <v>m2</v>
          </cell>
          <cell r="E60">
            <v>48462</v>
          </cell>
          <cell r="G60">
            <v>35</v>
          </cell>
          <cell r="J60">
            <v>480</v>
          </cell>
          <cell r="N60">
            <v>120</v>
          </cell>
          <cell r="O60">
            <v>5815440</v>
          </cell>
          <cell r="T60">
            <v>620</v>
          </cell>
          <cell r="U60">
            <v>30046440</v>
          </cell>
          <cell r="X60">
            <v>35</v>
          </cell>
          <cell r="AB60">
            <v>429</v>
          </cell>
          <cell r="AC60">
            <v>20790198</v>
          </cell>
          <cell r="AE60">
            <v>120</v>
          </cell>
          <cell r="AF60">
            <v>620</v>
          </cell>
          <cell r="AG60">
            <v>429</v>
          </cell>
          <cell r="AH60">
            <v>1169</v>
          </cell>
          <cell r="AI60">
            <v>56652078</v>
          </cell>
        </row>
        <row r="61">
          <cell r="A61">
            <v>10901</v>
          </cell>
          <cell r="F61" t="str">
            <v>Alat Bantu</v>
          </cell>
          <cell r="G61">
            <v>1</v>
          </cell>
          <cell r="H61">
            <v>1</v>
          </cell>
          <cell r="I61">
            <v>1</v>
          </cell>
          <cell r="J61">
            <v>60</v>
          </cell>
          <cell r="K61">
            <v>48462</v>
          </cell>
          <cell r="L61">
            <v>100.96250000000001</v>
          </cell>
          <cell r="M61">
            <v>120</v>
          </cell>
          <cell r="N61">
            <v>120</v>
          </cell>
          <cell r="O61">
            <v>5815440</v>
          </cell>
          <cell r="P61" t="str">
            <v>Gebalan Rumput</v>
          </cell>
          <cell r="Q61" t="str">
            <v>m2</v>
          </cell>
          <cell r="R61">
            <v>1</v>
          </cell>
          <cell r="S61">
            <v>620</v>
          </cell>
          <cell r="T61">
            <v>620</v>
          </cell>
          <cell r="U61">
            <v>30046440</v>
          </cell>
          <cell r="V61" t="str">
            <v>Pekerja</v>
          </cell>
          <cell r="W61" t="str">
            <v>Jam</v>
          </cell>
          <cell r="X61">
            <v>35</v>
          </cell>
          <cell r="Y61">
            <v>3</v>
          </cell>
          <cell r="Z61">
            <v>8.5714285714285715E-2</v>
          </cell>
          <cell r="AA61">
            <v>3375</v>
          </cell>
          <cell r="AB61">
            <v>289.28571428571428</v>
          </cell>
          <cell r="AC61">
            <v>14019364.285714285</v>
          </cell>
          <cell r="AH61">
            <v>1169</v>
          </cell>
        </row>
        <row r="62">
          <cell r="A62">
            <v>10902</v>
          </cell>
          <cell r="I62" t="e">
            <v>#DIV/0!</v>
          </cell>
          <cell r="J62">
            <v>8</v>
          </cell>
          <cell r="K62" t="e">
            <v>#DIV/0!</v>
          </cell>
          <cell r="L62" t="e">
            <v>#DIV/0!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Mandor</v>
          </cell>
          <cell r="W62" t="str">
            <v>Jam</v>
          </cell>
          <cell r="X62">
            <v>35</v>
          </cell>
          <cell r="Y62">
            <v>1</v>
          </cell>
          <cell r="Z62">
            <v>2.8571428571428571E-2</v>
          </cell>
          <cell r="AA62">
            <v>4890</v>
          </cell>
          <cell r="AB62">
            <v>139.71428571428572</v>
          </cell>
          <cell r="AC62">
            <v>6770833.7142857146</v>
          </cell>
        </row>
        <row r="63">
          <cell r="A63">
            <v>10903</v>
          </cell>
          <cell r="I63" t="e">
            <v>#DIV/0!</v>
          </cell>
          <cell r="J63">
            <v>1</v>
          </cell>
          <cell r="K63" t="e">
            <v>#DIV/0!</v>
          </cell>
          <cell r="L63" t="e">
            <v>#DIV/0!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A64">
            <v>10904</v>
          </cell>
          <cell r="I64" t="e">
            <v>#DIV/0!</v>
          </cell>
          <cell r="K64" t="e">
            <v>#DIV/0!</v>
          </cell>
          <cell r="L64" t="e">
            <v>#DIV/0!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35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A65">
            <v>10905</v>
          </cell>
          <cell r="I65" t="e">
            <v>#DIV/0!</v>
          </cell>
          <cell r="K65" t="e">
            <v>#DIV/0!</v>
          </cell>
          <cell r="L65" t="e">
            <v>#DIV/0!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35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2.1.2</v>
          </cell>
          <cell r="C66" t="str">
            <v>Perlindungan Tebing</v>
          </cell>
        </row>
        <row r="67">
          <cell r="A67">
            <v>11000</v>
          </cell>
          <cell r="B67">
            <v>1</v>
          </cell>
          <cell r="C67" t="str">
            <v>Galian untuk bangunan</v>
          </cell>
          <cell r="D67" t="str">
            <v>m3</v>
          </cell>
          <cell r="E67">
            <v>275</v>
          </cell>
          <cell r="G67">
            <v>2.5</v>
          </cell>
          <cell r="J67">
            <v>120</v>
          </cell>
          <cell r="N67">
            <v>120</v>
          </cell>
          <cell r="O67">
            <v>33000</v>
          </cell>
          <cell r="T67">
            <v>0</v>
          </cell>
          <cell r="U67">
            <v>0</v>
          </cell>
          <cell r="X67">
            <v>2.5</v>
          </cell>
          <cell r="AB67">
            <v>8706</v>
          </cell>
          <cell r="AC67">
            <v>2394150</v>
          </cell>
          <cell r="AE67">
            <v>120</v>
          </cell>
          <cell r="AF67">
            <v>0</v>
          </cell>
          <cell r="AG67">
            <v>8706</v>
          </cell>
          <cell r="AH67">
            <v>8826</v>
          </cell>
          <cell r="AI67">
            <v>2427150</v>
          </cell>
        </row>
        <row r="68">
          <cell r="A68">
            <v>11001</v>
          </cell>
          <cell r="F68" t="str">
            <v>Alat Bantu</v>
          </cell>
          <cell r="G68">
            <v>1</v>
          </cell>
          <cell r="H68">
            <v>1</v>
          </cell>
          <cell r="I68">
            <v>1</v>
          </cell>
          <cell r="J68">
            <v>15</v>
          </cell>
          <cell r="K68">
            <v>275</v>
          </cell>
          <cell r="L68">
            <v>2.2916666666666665</v>
          </cell>
          <cell r="M68">
            <v>120</v>
          </cell>
          <cell r="N68">
            <v>120</v>
          </cell>
          <cell r="O68">
            <v>33000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Pekerja</v>
          </cell>
          <cell r="W68" t="str">
            <v>Jam</v>
          </cell>
          <cell r="X68">
            <v>2.5</v>
          </cell>
          <cell r="Y68">
            <v>5</v>
          </cell>
          <cell r="Z68">
            <v>2</v>
          </cell>
          <cell r="AA68">
            <v>3375</v>
          </cell>
          <cell r="AB68">
            <v>6750</v>
          </cell>
          <cell r="AC68">
            <v>1856250</v>
          </cell>
          <cell r="AH68">
            <v>8826</v>
          </cell>
        </row>
        <row r="69">
          <cell r="A69">
            <v>11002</v>
          </cell>
          <cell r="I69" t="e">
            <v>#DIV/0!</v>
          </cell>
          <cell r="J69">
            <v>8</v>
          </cell>
          <cell r="K69" t="e">
            <v>#DIV/0!</v>
          </cell>
          <cell r="L69" t="e">
            <v>#DIV/0!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Mandor</v>
          </cell>
          <cell r="W69" t="str">
            <v>Jam</v>
          </cell>
          <cell r="X69">
            <v>2.5</v>
          </cell>
          <cell r="Y69">
            <v>1</v>
          </cell>
          <cell r="Z69">
            <v>0.4</v>
          </cell>
          <cell r="AA69">
            <v>4890</v>
          </cell>
          <cell r="AB69">
            <v>1956</v>
          </cell>
          <cell r="AC69">
            <v>537900</v>
          </cell>
        </row>
        <row r="70">
          <cell r="A70">
            <v>11003</v>
          </cell>
          <cell r="I70" t="e">
            <v>#DIV/0!</v>
          </cell>
          <cell r="J70">
            <v>1</v>
          </cell>
          <cell r="K70" t="e">
            <v>#DIV/0!</v>
          </cell>
          <cell r="L70" t="e">
            <v>#DIV/0!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2.5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>
            <v>11004</v>
          </cell>
          <cell r="I71" t="e">
            <v>#DIV/0!</v>
          </cell>
          <cell r="K71" t="e">
            <v>#DIV/0!</v>
          </cell>
          <cell r="L71" t="e">
            <v>#DIV/0!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2.5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11005</v>
          </cell>
          <cell r="I72" t="e">
            <v>#DIV/0!</v>
          </cell>
          <cell r="K72" t="e">
            <v>#DIV/0!</v>
          </cell>
          <cell r="L72" t="e">
            <v>#DIV/0!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2.5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>
            <v>11100</v>
          </cell>
          <cell r="B73">
            <v>2</v>
          </cell>
          <cell r="C73" t="str">
            <v>Urugan kembali</v>
          </cell>
          <cell r="D73" t="str">
            <v>m3</v>
          </cell>
          <cell r="E73">
            <v>103</v>
          </cell>
          <cell r="G73">
            <v>8</v>
          </cell>
          <cell r="J73">
            <v>80</v>
          </cell>
          <cell r="N73">
            <v>416.3</v>
          </cell>
          <cell r="O73">
            <v>42878.9</v>
          </cell>
          <cell r="T73">
            <v>0</v>
          </cell>
          <cell r="U73">
            <v>0</v>
          </cell>
          <cell r="X73">
            <v>8</v>
          </cell>
          <cell r="AB73">
            <v>1876.875</v>
          </cell>
          <cell r="AC73">
            <v>193318.125</v>
          </cell>
          <cell r="AE73">
            <v>416.3</v>
          </cell>
          <cell r="AF73">
            <v>0</v>
          </cell>
          <cell r="AG73">
            <v>1876.875</v>
          </cell>
          <cell r="AH73">
            <v>2293.1750000000002</v>
          </cell>
          <cell r="AI73">
            <v>236197.02499999999</v>
          </cell>
        </row>
        <row r="74">
          <cell r="A74">
            <v>11101</v>
          </cell>
          <cell r="F74" t="str">
            <v>Tamping Rammer</v>
          </cell>
          <cell r="G74">
            <v>50</v>
          </cell>
          <cell r="H74">
            <v>1</v>
          </cell>
          <cell r="I74">
            <v>0.02</v>
          </cell>
          <cell r="J74">
            <v>10</v>
          </cell>
          <cell r="K74">
            <v>2.06</v>
          </cell>
          <cell r="L74">
            <v>2.5750000000000002E-2</v>
          </cell>
          <cell r="M74">
            <v>14815</v>
          </cell>
          <cell r="N74">
            <v>296.3</v>
          </cell>
          <cell r="O74">
            <v>30518.9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Pekerja</v>
          </cell>
          <cell r="W74" t="str">
            <v>Jam</v>
          </cell>
          <cell r="X74">
            <v>8</v>
          </cell>
          <cell r="Y74">
            <v>3</v>
          </cell>
          <cell r="Z74">
            <v>0.375</v>
          </cell>
          <cell r="AA74">
            <v>3375</v>
          </cell>
          <cell r="AB74">
            <v>1265.625</v>
          </cell>
          <cell r="AC74">
            <v>130359.375</v>
          </cell>
          <cell r="AH74">
            <v>2293.1750000000002</v>
          </cell>
        </row>
        <row r="75">
          <cell r="A75">
            <v>11102</v>
          </cell>
          <cell r="F75" t="str">
            <v>Alat Bantu</v>
          </cell>
          <cell r="G75">
            <v>1</v>
          </cell>
          <cell r="H75">
            <v>1</v>
          </cell>
          <cell r="I75">
            <v>1</v>
          </cell>
          <cell r="J75">
            <v>8</v>
          </cell>
          <cell r="K75">
            <v>103</v>
          </cell>
          <cell r="L75">
            <v>1.2875000000000001</v>
          </cell>
          <cell r="M75">
            <v>120</v>
          </cell>
          <cell r="N75">
            <v>120</v>
          </cell>
          <cell r="O75">
            <v>12360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Mandor</v>
          </cell>
          <cell r="W75" t="str">
            <v>Jam</v>
          </cell>
          <cell r="X75">
            <v>8</v>
          </cell>
          <cell r="Y75">
            <v>1</v>
          </cell>
          <cell r="Z75">
            <v>0.125</v>
          </cell>
          <cell r="AA75">
            <v>4890</v>
          </cell>
          <cell r="AB75">
            <v>611.25</v>
          </cell>
          <cell r="AC75">
            <v>62958.75</v>
          </cell>
        </row>
        <row r="76">
          <cell r="A76">
            <v>11103</v>
          </cell>
          <cell r="I76" t="e">
            <v>#DIV/0!</v>
          </cell>
          <cell r="J76">
            <v>1</v>
          </cell>
          <cell r="K76" t="e">
            <v>#DIV/0!</v>
          </cell>
          <cell r="L76" t="e">
            <v>#DIV/0!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A77">
            <v>11104</v>
          </cell>
          <cell r="I77" t="e">
            <v>#DIV/0!</v>
          </cell>
          <cell r="K77" t="e">
            <v>#DIV/0!</v>
          </cell>
          <cell r="L77" t="e">
            <v>#DIV/0!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A78">
            <v>11105</v>
          </cell>
          <cell r="I78" t="e">
            <v>#DIV/0!</v>
          </cell>
          <cell r="K78" t="e">
            <v>#DIV/0!</v>
          </cell>
          <cell r="L78" t="e">
            <v>#DIV/0!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A79">
            <v>11200</v>
          </cell>
          <cell r="B79">
            <v>3</v>
          </cell>
          <cell r="C79" t="str">
            <v>Pasangan batu 1s : 4 ps</v>
          </cell>
          <cell r="D79" t="str">
            <v>m3</v>
          </cell>
          <cell r="E79">
            <v>688</v>
          </cell>
          <cell r="G79">
            <v>1.2</v>
          </cell>
          <cell r="J79">
            <v>200</v>
          </cell>
          <cell r="N79">
            <v>2561.4285714285711</v>
          </cell>
          <cell r="O79">
            <v>1762262.8571428568</v>
          </cell>
          <cell r="T79">
            <v>296030.0575</v>
          </cell>
          <cell r="U79">
            <v>203668679.56</v>
          </cell>
          <cell r="X79">
            <v>1.2</v>
          </cell>
          <cell r="AB79">
            <v>28650</v>
          </cell>
          <cell r="AC79">
            <v>19711200</v>
          </cell>
          <cell r="AE79">
            <v>2561.4285714285711</v>
          </cell>
          <cell r="AF79">
            <v>296030.0575</v>
          </cell>
          <cell r="AG79">
            <v>28650</v>
          </cell>
          <cell r="AH79">
            <v>327241.48607142858</v>
          </cell>
          <cell r="AI79">
            <v>225142142.41714287</v>
          </cell>
        </row>
        <row r="80">
          <cell r="A80">
            <v>11201</v>
          </cell>
          <cell r="F80" t="str">
            <v>Concrete Mixer 0.35 m3</v>
          </cell>
          <cell r="G80">
            <v>3.5</v>
          </cell>
          <cell r="H80">
            <v>1</v>
          </cell>
          <cell r="I80">
            <v>0.2857142857142857</v>
          </cell>
          <cell r="J80">
            <v>25</v>
          </cell>
          <cell r="K80">
            <v>196.57142857142858</v>
          </cell>
          <cell r="L80">
            <v>0.98285714285714287</v>
          </cell>
          <cell r="M80">
            <v>8965</v>
          </cell>
          <cell r="N80">
            <v>2561.4285714285711</v>
          </cell>
          <cell r="O80">
            <v>1762262.8571428568</v>
          </cell>
          <cell r="P80" t="str">
            <v>Batu Belah</v>
          </cell>
          <cell r="Q80" t="str">
            <v>m3</v>
          </cell>
          <cell r="R80">
            <v>1.2</v>
          </cell>
          <cell r="S80">
            <v>115160</v>
          </cell>
          <cell r="T80">
            <v>138192</v>
          </cell>
          <cell r="U80">
            <v>95076096</v>
          </cell>
          <cell r="V80" t="str">
            <v>Pekerja</v>
          </cell>
          <cell r="W80" t="str">
            <v>Jam</v>
          </cell>
          <cell r="X80">
            <v>1.2</v>
          </cell>
          <cell r="Y80">
            <v>6</v>
          </cell>
          <cell r="Z80">
            <v>5</v>
          </cell>
          <cell r="AA80">
            <v>3375</v>
          </cell>
          <cell r="AB80">
            <v>16875</v>
          </cell>
          <cell r="AC80">
            <v>11610000</v>
          </cell>
          <cell r="AH80">
            <v>327241.48607142858</v>
          </cell>
        </row>
        <row r="81">
          <cell r="A81">
            <v>11202</v>
          </cell>
          <cell r="C81" t="str">
            <v>constr. Joint</v>
          </cell>
          <cell r="E81" t="str">
            <v>weephole</v>
          </cell>
          <cell r="I81" t="e">
            <v>#DIV/0!</v>
          </cell>
          <cell r="J81">
            <v>8</v>
          </cell>
          <cell r="K81" t="e">
            <v>#DIV/0!</v>
          </cell>
          <cell r="L81" t="e">
            <v>#DIV/0!</v>
          </cell>
          <cell r="M81">
            <v>0</v>
          </cell>
          <cell r="O81">
            <v>0</v>
          </cell>
          <cell r="P81" t="str">
            <v xml:space="preserve">Semen </v>
          </cell>
          <cell r="Q81" t="str">
            <v>Kg</v>
          </cell>
          <cell r="R81">
            <v>142.5</v>
          </cell>
          <cell r="S81">
            <v>704</v>
          </cell>
          <cell r="T81">
            <v>100320</v>
          </cell>
          <cell r="U81">
            <v>69020160</v>
          </cell>
          <cell r="V81" t="str">
            <v>Tukang Batu</v>
          </cell>
          <cell r="W81" t="str">
            <v>Jam</v>
          </cell>
          <cell r="X81">
            <v>1.2</v>
          </cell>
          <cell r="Y81">
            <v>2</v>
          </cell>
          <cell r="Z81">
            <v>1.6666666666666667</v>
          </cell>
          <cell r="AA81">
            <v>4620</v>
          </cell>
          <cell r="AB81">
            <v>7700</v>
          </cell>
          <cell r="AC81">
            <v>5297600</v>
          </cell>
        </row>
        <row r="82">
          <cell r="A82">
            <v>11203</v>
          </cell>
          <cell r="B82" t="str">
            <v>m'</v>
          </cell>
          <cell r="C82">
            <v>1720</v>
          </cell>
          <cell r="D82" t="str">
            <v>m2</v>
          </cell>
          <cell r="E82">
            <v>1720</v>
          </cell>
          <cell r="I82" t="e">
            <v>#DIV/0!</v>
          </cell>
          <cell r="J82">
            <v>1</v>
          </cell>
          <cell r="K82" t="e">
            <v>#DIV/0!</v>
          </cell>
          <cell r="L82" t="e">
            <v>#DIV/0!</v>
          </cell>
          <cell r="M82">
            <v>0</v>
          </cell>
          <cell r="O82">
            <v>0</v>
          </cell>
          <cell r="P82" t="str">
            <v>Pasir pasang</v>
          </cell>
          <cell r="Q82" t="str">
            <v>m3</v>
          </cell>
          <cell r="R82">
            <v>0.52200000000000002</v>
          </cell>
          <cell r="S82">
            <v>102085</v>
          </cell>
          <cell r="T82">
            <v>53288.37</v>
          </cell>
          <cell r="U82">
            <v>36662398.560000002</v>
          </cell>
          <cell r="V82" t="str">
            <v>Mandor</v>
          </cell>
          <cell r="W82" t="str">
            <v>Jam</v>
          </cell>
          <cell r="X82">
            <v>1.2</v>
          </cell>
          <cell r="Y82">
            <v>1</v>
          </cell>
          <cell r="Z82">
            <v>0.83333333333333337</v>
          </cell>
          <cell r="AA82">
            <v>4890</v>
          </cell>
          <cell r="AB82">
            <v>4075</v>
          </cell>
          <cell r="AC82">
            <v>2803600</v>
          </cell>
        </row>
        <row r="83">
          <cell r="A83">
            <v>11204</v>
          </cell>
          <cell r="B83">
            <v>20</v>
          </cell>
          <cell r="C83">
            <v>86</v>
          </cell>
          <cell r="D83">
            <v>4</v>
          </cell>
          <cell r="E83">
            <v>430</v>
          </cell>
          <cell r="I83" t="e">
            <v>#DIV/0!</v>
          </cell>
          <cell r="K83" t="e">
            <v>#DIV/0!</v>
          </cell>
          <cell r="L83" t="e">
            <v>#DIV/0!</v>
          </cell>
          <cell r="M83">
            <v>0</v>
          </cell>
          <cell r="O83">
            <v>0</v>
          </cell>
          <cell r="P83" t="str">
            <v xml:space="preserve">PVC dia. 5 cm </v>
          </cell>
          <cell r="Q83" t="str">
            <v>m'</v>
          </cell>
          <cell r="R83">
            <v>0.3125</v>
          </cell>
          <cell r="S83">
            <v>13535</v>
          </cell>
          <cell r="T83">
            <v>4229.6875</v>
          </cell>
          <cell r="U83">
            <v>2910025</v>
          </cell>
          <cell r="W83">
            <v>0</v>
          </cell>
          <cell r="X83">
            <v>1.2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11205</v>
          </cell>
          <cell r="C84">
            <v>8.0000000000000002E-3</v>
          </cell>
          <cell r="E84">
            <v>0.5</v>
          </cell>
          <cell r="I84" t="e">
            <v>#DIV/0!</v>
          </cell>
          <cell r="K84" t="e">
            <v>#DIV/0!</v>
          </cell>
          <cell r="L84" t="e">
            <v>#DIV/0!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1.2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>
            <v>11300</v>
          </cell>
          <cell r="B85">
            <v>4</v>
          </cell>
          <cell r="C85" t="str">
            <v>Pekerjaan siar</v>
          </cell>
          <cell r="D85" t="str">
            <v>m2</v>
          </cell>
          <cell r="E85">
            <v>1423</v>
          </cell>
          <cell r="G85">
            <v>5.78</v>
          </cell>
          <cell r="J85">
            <v>80</v>
          </cell>
          <cell r="N85">
            <v>137.92307692307693</v>
          </cell>
          <cell r="O85">
            <v>196264.53846153847</v>
          </cell>
          <cell r="T85">
            <v>4790.7650000000003</v>
          </cell>
          <cell r="U85">
            <v>6817258.5949999997</v>
          </cell>
          <cell r="X85">
            <v>5.78</v>
          </cell>
          <cell r="AB85">
            <v>3659.1695501730101</v>
          </cell>
          <cell r="AC85">
            <v>5206998.2698961925</v>
          </cell>
          <cell r="AE85">
            <v>137.92307692307693</v>
          </cell>
          <cell r="AF85">
            <v>4790.7650000000003</v>
          </cell>
          <cell r="AG85">
            <v>3659.1695501730101</v>
          </cell>
          <cell r="AH85">
            <v>8587.8576270960875</v>
          </cell>
          <cell r="AI85">
            <v>12220521.403357729</v>
          </cell>
        </row>
        <row r="86">
          <cell r="A86">
            <v>11301</v>
          </cell>
          <cell r="F86" t="str">
            <v>Concrete Mixer 0.35 m3</v>
          </cell>
          <cell r="G86">
            <v>65</v>
          </cell>
          <cell r="H86">
            <v>1</v>
          </cell>
          <cell r="I86">
            <v>1.5384615384615385E-2</v>
          </cell>
          <cell r="J86">
            <v>10</v>
          </cell>
          <cell r="K86">
            <v>21.892307692307693</v>
          </cell>
          <cell r="L86">
            <v>0.27365384615384614</v>
          </cell>
          <cell r="M86">
            <v>8965</v>
          </cell>
          <cell r="N86">
            <v>137.92307692307693</v>
          </cell>
          <cell r="O86">
            <v>196264.53846153847</v>
          </cell>
          <cell r="P86" t="str">
            <v xml:space="preserve">Semen </v>
          </cell>
          <cell r="Q86" t="str">
            <v>Kg</v>
          </cell>
          <cell r="R86">
            <v>5.5</v>
          </cell>
          <cell r="S86">
            <v>704</v>
          </cell>
          <cell r="T86">
            <v>3872</v>
          </cell>
          <cell r="U86">
            <v>5509856</v>
          </cell>
          <cell r="V86" t="str">
            <v>Pekerja</v>
          </cell>
          <cell r="W86" t="str">
            <v>Jam</v>
          </cell>
          <cell r="X86">
            <v>5.78</v>
          </cell>
          <cell r="Y86">
            <v>2</v>
          </cell>
          <cell r="Z86">
            <v>0.34602076124567471</v>
          </cell>
          <cell r="AA86">
            <v>3375</v>
          </cell>
          <cell r="AB86">
            <v>1167.8200692041521</v>
          </cell>
          <cell r="AC86">
            <v>1661807.9584775085</v>
          </cell>
          <cell r="AH86">
            <v>8587.8576270960875</v>
          </cell>
        </row>
        <row r="87">
          <cell r="A87">
            <v>11302</v>
          </cell>
          <cell r="I87" t="e">
            <v>#DIV/0!</v>
          </cell>
          <cell r="J87">
            <v>8</v>
          </cell>
          <cell r="K87" t="e">
            <v>#DIV/0!</v>
          </cell>
          <cell r="L87" t="e">
            <v>#DIV/0!</v>
          </cell>
          <cell r="M87">
            <v>0</v>
          </cell>
          <cell r="O87">
            <v>0</v>
          </cell>
          <cell r="P87" t="str">
            <v>Pasir pasang</v>
          </cell>
          <cell r="Q87" t="str">
            <v>m3</v>
          </cell>
          <cell r="R87">
            <v>8.9999999999999993E-3</v>
          </cell>
          <cell r="S87">
            <v>102085</v>
          </cell>
          <cell r="T87">
            <v>918.76499999999999</v>
          </cell>
          <cell r="U87">
            <v>1307402.595</v>
          </cell>
          <cell r="V87" t="str">
            <v>Tukang Batu</v>
          </cell>
          <cell r="W87" t="str">
            <v>Jam</v>
          </cell>
          <cell r="X87">
            <v>5.78</v>
          </cell>
          <cell r="Y87">
            <v>1</v>
          </cell>
          <cell r="Z87">
            <v>0.17301038062283736</v>
          </cell>
          <cell r="AA87">
            <v>4620</v>
          </cell>
          <cell r="AB87">
            <v>799.30795847750858</v>
          </cell>
          <cell r="AC87">
            <v>1137415.2249134947</v>
          </cell>
        </row>
        <row r="88">
          <cell r="A88">
            <v>11303</v>
          </cell>
          <cell r="I88" t="e">
            <v>#DIV/0!</v>
          </cell>
          <cell r="J88">
            <v>1</v>
          </cell>
          <cell r="K88" t="e">
            <v>#DIV/0!</v>
          </cell>
          <cell r="L88" t="e">
            <v>#DIV/0!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Kepala Tukang</v>
          </cell>
          <cell r="W88" t="str">
            <v>Jam</v>
          </cell>
          <cell r="X88">
            <v>5.78</v>
          </cell>
          <cell r="Y88">
            <v>1</v>
          </cell>
          <cell r="Z88">
            <v>0.17301038062283736</v>
          </cell>
          <cell r="AA88">
            <v>4890</v>
          </cell>
          <cell r="AB88">
            <v>846.02076124567463</v>
          </cell>
          <cell r="AC88">
            <v>1203887.543252595</v>
          </cell>
        </row>
        <row r="89">
          <cell r="A89">
            <v>11304</v>
          </cell>
          <cell r="I89" t="e">
            <v>#DIV/0!</v>
          </cell>
          <cell r="K89" t="e">
            <v>#DIV/0!</v>
          </cell>
          <cell r="L89" t="e">
            <v>#DIV/0!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Mandor</v>
          </cell>
          <cell r="W89" t="str">
            <v>Jam</v>
          </cell>
          <cell r="X89">
            <v>5.78</v>
          </cell>
          <cell r="Y89">
            <v>1</v>
          </cell>
          <cell r="Z89">
            <v>0.17301038062283736</v>
          </cell>
          <cell r="AA89">
            <v>4890</v>
          </cell>
          <cell r="AB89">
            <v>846.02076124567463</v>
          </cell>
          <cell r="AC89">
            <v>1203887.543252595</v>
          </cell>
        </row>
        <row r="90">
          <cell r="A90">
            <v>11305</v>
          </cell>
          <cell r="I90" t="e">
            <v>#DIV/0!</v>
          </cell>
          <cell r="K90" t="e">
            <v>#DIV/0!</v>
          </cell>
          <cell r="L90" t="e">
            <v>#DIV/0!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>
            <v>5.78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11400</v>
          </cell>
          <cell r="B91">
            <v>5</v>
          </cell>
          <cell r="C91" t="str">
            <v>Pekerjaan Plesteran 1s : 2 ps</v>
          </cell>
          <cell r="D91" t="str">
            <v>m2</v>
          </cell>
          <cell r="E91">
            <v>402</v>
          </cell>
          <cell r="G91">
            <v>15.64</v>
          </cell>
          <cell r="J91">
            <v>80</v>
          </cell>
          <cell r="N91">
            <v>137.92307692307693</v>
          </cell>
          <cell r="O91">
            <v>55445.076923076929</v>
          </cell>
          <cell r="T91">
            <v>6688.0999999999995</v>
          </cell>
          <cell r="U91">
            <v>2688616.1999999997</v>
          </cell>
          <cell r="X91">
            <v>15.64</v>
          </cell>
          <cell r="AB91">
            <v>2510.869565217391</v>
          </cell>
          <cell r="AC91">
            <v>1009369.5652173914</v>
          </cell>
          <cell r="AE91">
            <v>137.92307692307693</v>
          </cell>
          <cell r="AF91">
            <v>6688.0999999999995</v>
          </cell>
          <cell r="AG91">
            <v>2510.869565217391</v>
          </cell>
          <cell r="AH91">
            <v>9336.8926421404685</v>
          </cell>
          <cell r="AI91">
            <v>3753430.8421404678</v>
          </cell>
        </row>
        <row r="92">
          <cell r="A92">
            <v>11401</v>
          </cell>
          <cell r="F92" t="str">
            <v>Concrete Mixer 0.35 m3</v>
          </cell>
          <cell r="G92">
            <v>65</v>
          </cell>
          <cell r="H92">
            <v>1</v>
          </cell>
          <cell r="I92">
            <v>1.5384615384615385E-2</v>
          </cell>
          <cell r="J92">
            <v>10</v>
          </cell>
          <cell r="K92">
            <v>6.1846153846153848</v>
          </cell>
          <cell r="L92">
            <v>7.7307692307692313E-2</v>
          </cell>
          <cell r="M92">
            <v>8965</v>
          </cell>
          <cell r="N92">
            <v>137.92307692307693</v>
          </cell>
          <cell r="O92">
            <v>55445.076923076929</v>
          </cell>
          <cell r="P92" t="str">
            <v xml:space="preserve">Semen </v>
          </cell>
          <cell r="Q92" t="str">
            <v>Kg</v>
          </cell>
          <cell r="R92">
            <v>6.6</v>
          </cell>
          <cell r="S92">
            <v>704</v>
          </cell>
          <cell r="T92">
            <v>4646.3999999999996</v>
          </cell>
          <cell r="U92">
            <v>1867852.7999999998</v>
          </cell>
          <cell r="V92" t="str">
            <v>Pekerja</v>
          </cell>
          <cell r="W92" t="str">
            <v>Jam</v>
          </cell>
          <cell r="X92">
            <v>15.64</v>
          </cell>
          <cell r="Y92">
            <v>6</v>
          </cell>
          <cell r="Z92">
            <v>0.38363171355498721</v>
          </cell>
          <cell r="AA92">
            <v>3375</v>
          </cell>
          <cell r="AB92">
            <v>1294.7570332480818</v>
          </cell>
          <cell r="AC92">
            <v>520492.32736572891</v>
          </cell>
          <cell r="AH92">
            <v>9336.8926421404685</v>
          </cell>
        </row>
        <row r="93">
          <cell r="A93">
            <v>11402</v>
          </cell>
          <cell r="I93" t="e">
            <v>#DIV/0!</v>
          </cell>
          <cell r="J93">
            <v>8</v>
          </cell>
          <cell r="K93" t="e">
            <v>#DIV/0!</v>
          </cell>
          <cell r="L93" t="e">
            <v>#DIV/0!</v>
          </cell>
          <cell r="M93">
            <v>0</v>
          </cell>
          <cell r="O93">
            <v>0</v>
          </cell>
          <cell r="P93" t="str">
            <v>Pasir pasang</v>
          </cell>
          <cell r="Q93" t="str">
            <v>m3</v>
          </cell>
          <cell r="R93">
            <v>0.02</v>
          </cell>
          <cell r="S93">
            <v>102085</v>
          </cell>
          <cell r="T93">
            <v>2041.7</v>
          </cell>
          <cell r="U93">
            <v>820763.4</v>
          </cell>
          <cell r="V93" t="str">
            <v>Tukang Batu</v>
          </cell>
          <cell r="W93" t="str">
            <v>Jam</v>
          </cell>
          <cell r="X93">
            <v>15.64</v>
          </cell>
          <cell r="Y93">
            <v>2</v>
          </cell>
          <cell r="Z93">
            <v>0.12787723785166241</v>
          </cell>
          <cell r="AA93">
            <v>4620</v>
          </cell>
          <cell r="AB93">
            <v>590.79283887468034</v>
          </cell>
          <cell r="AC93">
            <v>237498.72122762149</v>
          </cell>
        </row>
        <row r="94">
          <cell r="A94">
            <v>11403</v>
          </cell>
          <cell r="I94" t="e">
            <v>#DIV/0!</v>
          </cell>
          <cell r="J94">
            <v>1</v>
          </cell>
          <cell r="K94" t="e">
            <v>#DIV/0!</v>
          </cell>
          <cell r="L94" t="e">
            <v>#DIV/0!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Kepala Tukang</v>
          </cell>
          <cell r="W94" t="str">
            <v>Jam</v>
          </cell>
          <cell r="X94">
            <v>15.64</v>
          </cell>
          <cell r="Y94">
            <v>1</v>
          </cell>
          <cell r="Z94">
            <v>6.3938618925831206E-2</v>
          </cell>
          <cell r="AA94">
            <v>4890</v>
          </cell>
          <cell r="AB94">
            <v>312.6598465473146</v>
          </cell>
          <cell r="AC94">
            <v>125689.25831202047</v>
          </cell>
        </row>
        <row r="95">
          <cell r="A95">
            <v>11404</v>
          </cell>
          <cell r="I95" t="e">
            <v>#DIV/0!</v>
          </cell>
          <cell r="K95" t="e">
            <v>#DIV/0!</v>
          </cell>
          <cell r="L95" t="e">
            <v>#DIV/0!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>Mandor</v>
          </cell>
          <cell r="W95" t="str">
            <v>Jam</v>
          </cell>
          <cell r="X95">
            <v>15.64</v>
          </cell>
          <cell r="Y95">
            <v>1</v>
          </cell>
          <cell r="Z95">
            <v>6.3938618925831206E-2</v>
          </cell>
          <cell r="AA95">
            <v>4890</v>
          </cell>
          <cell r="AB95">
            <v>312.6598465473146</v>
          </cell>
          <cell r="AC95">
            <v>125689.25831202047</v>
          </cell>
        </row>
        <row r="96">
          <cell r="A96">
            <v>11405</v>
          </cell>
          <cell r="I96" t="e">
            <v>#DIV/0!</v>
          </cell>
          <cell r="K96" t="e">
            <v>#DIV/0!</v>
          </cell>
          <cell r="L96" t="e">
            <v>#DIV/0!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15.64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A97">
            <v>11500</v>
          </cell>
          <cell r="B97">
            <v>6</v>
          </cell>
          <cell r="C97" t="str">
            <v>Pembongkaran dan Pembuangan Pasangan Batu</v>
          </cell>
          <cell r="D97" t="str">
            <v>m3</v>
          </cell>
          <cell r="E97">
            <v>18</v>
          </cell>
          <cell r="G97">
            <v>5</v>
          </cell>
          <cell r="J97">
            <v>56</v>
          </cell>
          <cell r="N97">
            <v>120</v>
          </cell>
          <cell r="O97">
            <v>2160</v>
          </cell>
          <cell r="T97">
            <v>0</v>
          </cell>
          <cell r="U97">
            <v>0</v>
          </cell>
          <cell r="X97">
            <v>5</v>
          </cell>
          <cell r="AB97">
            <v>7728</v>
          </cell>
          <cell r="AC97">
            <v>139104</v>
          </cell>
          <cell r="AE97">
            <v>120</v>
          </cell>
          <cell r="AF97">
            <v>0</v>
          </cell>
          <cell r="AG97">
            <v>7728</v>
          </cell>
          <cell r="AH97">
            <v>7848</v>
          </cell>
          <cell r="AI97">
            <v>141264</v>
          </cell>
        </row>
        <row r="98">
          <cell r="A98">
            <v>11501</v>
          </cell>
          <cell r="F98" t="str">
            <v>Alat Bantu</v>
          </cell>
          <cell r="G98">
            <v>1</v>
          </cell>
          <cell r="H98">
            <v>1</v>
          </cell>
          <cell r="I98">
            <v>1</v>
          </cell>
          <cell r="J98">
            <v>7</v>
          </cell>
          <cell r="K98">
            <v>18</v>
          </cell>
          <cell r="L98">
            <v>0.32142857142857145</v>
          </cell>
          <cell r="M98">
            <v>120</v>
          </cell>
          <cell r="N98">
            <v>120</v>
          </cell>
          <cell r="O98">
            <v>2160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Pekerja</v>
          </cell>
          <cell r="W98" t="str">
            <v>Jam</v>
          </cell>
          <cell r="X98">
            <v>5</v>
          </cell>
          <cell r="Y98">
            <v>10</v>
          </cell>
          <cell r="Z98">
            <v>2</v>
          </cell>
          <cell r="AA98">
            <v>3375</v>
          </cell>
          <cell r="AB98">
            <v>6750</v>
          </cell>
          <cell r="AC98">
            <v>121500</v>
          </cell>
          <cell r="AH98">
            <v>7848</v>
          </cell>
        </row>
        <row r="99">
          <cell r="A99">
            <v>11502</v>
          </cell>
          <cell r="I99" t="e">
            <v>#DIV/0!</v>
          </cell>
          <cell r="J99">
            <v>8</v>
          </cell>
          <cell r="K99" t="e">
            <v>#DIV/0!</v>
          </cell>
          <cell r="L99" t="e">
            <v>#DIV/0!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Mandor</v>
          </cell>
          <cell r="W99" t="str">
            <v>Jam</v>
          </cell>
          <cell r="X99">
            <v>5</v>
          </cell>
          <cell r="Y99">
            <v>1</v>
          </cell>
          <cell r="Z99">
            <v>0.2</v>
          </cell>
          <cell r="AA99">
            <v>4890</v>
          </cell>
          <cell r="AB99">
            <v>978</v>
          </cell>
          <cell r="AC99">
            <v>17604</v>
          </cell>
        </row>
        <row r="100">
          <cell r="A100">
            <v>11503</v>
          </cell>
          <cell r="I100" t="e">
            <v>#DIV/0!</v>
          </cell>
          <cell r="J100">
            <v>1</v>
          </cell>
          <cell r="K100" t="e">
            <v>#DIV/0!</v>
          </cell>
          <cell r="L100" t="e">
            <v>#DIV/0!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5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A101">
            <v>11504</v>
          </cell>
          <cell r="I101" t="e">
            <v>#DIV/0!</v>
          </cell>
          <cell r="K101" t="e">
            <v>#DIV/0!</v>
          </cell>
          <cell r="L101" t="e">
            <v>#DIV/0!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5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A102">
            <v>11505</v>
          </cell>
          <cell r="I102" t="e">
            <v>#DIV/0!</v>
          </cell>
          <cell r="K102" t="e">
            <v>#DIV/0!</v>
          </cell>
          <cell r="L102" t="e">
            <v>#DIV/0!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5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 t="str">
            <v>2.1.3</v>
          </cell>
          <cell r="C103" t="str">
            <v>Dinding Penahan</v>
          </cell>
        </row>
        <row r="104">
          <cell r="A104">
            <v>11600</v>
          </cell>
          <cell r="B104">
            <v>1</v>
          </cell>
          <cell r="C104" t="str">
            <v>Galian untuk bangunan</v>
          </cell>
          <cell r="D104" t="str">
            <v>m3</v>
          </cell>
          <cell r="E104">
            <v>7034</v>
          </cell>
          <cell r="G104">
            <v>2.5</v>
          </cell>
          <cell r="J104">
            <v>800</v>
          </cell>
          <cell r="N104">
            <v>120</v>
          </cell>
          <cell r="O104">
            <v>844080</v>
          </cell>
          <cell r="T104">
            <v>0</v>
          </cell>
          <cell r="U104">
            <v>0</v>
          </cell>
          <cell r="X104">
            <v>2.5</v>
          </cell>
          <cell r="AB104">
            <v>8706</v>
          </cell>
          <cell r="AC104">
            <v>61238004</v>
          </cell>
          <cell r="AE104">
            <v>120</v>
          </cell>
          <cell r="AF104">
            <v>0</v>
          </cell>
          <cell r="AG104">
            <v>8706</v>
          </cell>
          <cell r="AH104">
            <v>8826</v>
          </cell>
          <cell r="AI104">
            <v>62082084</v>
          </cell>
        </row>
        <row r="105">
          <cell r="A105">
            <v>11601</v>
          </cell>
          <cell r="F105" t="str">
            <v>Alat Bantu</v>
          </cell>
          <cell r="G105">
            <v>1</v>
          </cell>
          <cell r="H105">
            <v>1</v>
          </cell>
          <cell r="I105">
            <v>1</v>
          </cell>
          <cell r="J105">
            <v>100</v>
          </cell>
          <cell r="K105">
            <v>7034</v>
          </cell>
          <cell r="L105">
            <v>8.7925000000000004</v>
          </cell>
          <cell r="M105">
            <v>120</v>
          </cell>
          <cell r="N105">
            <v>120</v>
          </cell>
          <cell r="O105">
            <v>844080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Pekerja</v>
          </cell>
          <cell r="W105" t="str">
            <v>Jam</v>
          </cell>
          <cell r="X105">
            <v>2.5</v>
          </cell>
          <cell r="Y105">
            <v>5</v>
          </cell>
          <cell r="Z105">
            <v>2</v>
          </cell>
          <cell r="AA105">
            <v>3375</v>
          </cell>
          <cell r="AB105">
            <v>6750</v>
          </cell>
          <cell r="AC105">
            <v>47479500</v>
          </cell>
          <cell r="AH105">
            <v>8826</v>
          </cell>
        </row>
        <row r="106">
          <cell r="A106">
            <v>11602</v>
          </cell>
          <cell r="F106">
            <v>0</v>
          </cell>
          <cell r="G106">
            <v>0</v>
          </cell>
          <cell r="I106" t="e">
            <v>#DIV/0!</v>
          </cell>
          <cell r="J106">
            <v>8</v>
          </cell>
          <cell r="K106" t="e">
            <v>#DIV/0!</v>
          </cell>
          <cell r="L106" t="e">
            <v>#DIV/0!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Mandor</v>
          </cell>
          <cell r="W106" t="str">
            <v>Jam</v>
          </cell>
          <cell r="X106">
            <v>2.5</v>
          </cell>
          <cell r="Y106">
            <v>1</v>
          </cell>
          <cell r="Z106">
            <v>0.4</v>
          </cell>
          <cell r="AA106">
            <v>4890</v>
          </cell>
          <cell r="AB106">
            <v>1956</v>
          </cell>
          <cell r="AC106">
            <v>13758504</v>
          </cell>
        </row>
        <row r="107">
          <cell r="A107">
            <v>11603</v>
          </cell>
          <cell r="F107">
            <v>0</v>
          </cell>
          <cell r="G107">
            <v>0</v>
          </cell>
          <cell r="I107" t="e">
            <v>#DIV/0!</v>
          </cell>
          <cell r="J107">
            <v>1</v>
          </cell>
          <cell r="K107" t="e">
            <v>#DIV/0!</v>
          </cell>
          <cell r="L107" t="e">
            <v>#DIV/0!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2.5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11604</v>
          </cell>
          <cell r="F108">
            <v>0</v>
          </cell>
          <cell r="G108">
            <v>0</v>
          </cell>
          <cell r="I108" t="e">
            <v>#DIV/0!</v>
          </cell>
          <cell r="K108" t="e">
            <v>#DIV/0!</v>
          </cell>
          <cell r="L108" t="e">
            <v>#DIV/0!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2.5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A109">
            <v>11605</v>
          </cell>
          <cell r="F109">
            <v>0</v>
          </cell>
          <cell r="G109">
            <v>0</v>
          </cell>
          <cell r="I109" t="e">
            <v>#DIV/0!</v>
          </cell>
          <cell r="K109" t="e">
            <v>#DIV/0!</v>
          </cell>
          <cell r="L109" t="e">
            <v>#DIV/0!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2.5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A110">
            <v>11700</v>
          </cell>
          <cell r="B110">
            <v>2</v>
          </cell>
          <cell r="C110" t="str">
            <v>Urugan kembali</v>
          </cell>
          <cell r="D110" t="str">
            <v>m3</v>
          </cell>
          <cell r="E110">
            <v>3690</v>
          </cell>
          <cell r="G110">
            <v>8</v>
          </cell>
          <cell r="J110">
            <v>640</v>
          </cell>
          <cell r="N110">
            <v>416.3</v>
          </cell>
          <cell r="O110">
            <v>1536147</v>
          </cell>
          <cell r="T110">
            <v>0</v>
          </cell>
          <cell r="U110">
            <v>0</v>
          </cell>
          <cell r="X110">
            <v>8</v>
          </cell>
          <cell r="AB110">
            <v>1876.875</v>
          </cell>
          <cell r="AC110">
            <v>6925668.75</v>
          </cell>
          <cell r="AE110">
            <v>416.3</v>
          </cell>
          <cell r="AF110">
            <v>0</v>
          </cell>
          <cell r="AG110">
            <v>1876.875</v>
          </cell>
          <cell r="AH110">
            <v>2293.1750000000002</v>
          </cell>
          <cell r="AI110">
            <v>8461815.75</v>
          </cell>
        </row>
        <row r="111">
          <cell r="A111">
            <v>11701</v>
          </cell>
          <cell r="F111" t="str">
            <v>Tamping Rammer</v>
          </cell>
          <cell r="G111">
            <v>50</v>
          </cell>
          <cell r="H111">
            <v>1</v>
          </cell>
          <cell r="I111">
            <v>0.02</v>
          </cell>
          <cell r="J111">
            <v>80</v>
          </cell>
          <cell r="K111">
            <v>73.8</v>
          </cell>
          <cell r="L111">
            <v>0.1153125</v>
          </cell>
          <cell r="M111">
            <v>14815</v>
          </cell>
          <cell r="N111">
            <v>296.3</v>
          </cell>
          <cell r="O111">
            <v>1093347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Pekerja</v>
          </cell>
          <cell r="W111" t="str">
            <v>Jam</v>
          </cell>
          <cell r="X111">
            <v>8</v>
          </cell>
          <cell r="Y111">
            <v>3</v>
          </cell>
          <cell r="Z111">
            <v>0.375</v>
          </cell>
          <cell r="AA111">
            <v>3375</v>
          </cell>
          <cell r="AB111">
            <v>1265.625</v>
          </cell>
          <cell r="AC111">
            <v>4670156.25</v>
          </cell>
          <cell r="AH111">
            <v>2293.1750000000002</v>
          </cell>
        </row>
        <row r="112">
          <cell r="A112">
            <v>11702</v>
          </cell>
          <cell r="F112" t="str">
            <v>Alat Bantu</v>
          </cell>
          <cell r="G112">
            <v>1</v>
          </cell>
          <cell r="H112">
            <v>1</v>
          </cell>
          <cell r="I112">
            <v>1</v>
          </cell>
          <cell r="J112">
            <v>8</v>
          </cell>
          <cell r="K112">
            <v>3690</v>
          </cell>
          <cell r="L112">
            <v>5.765625</v>
          </cell>
          <cell r="M112">
            <v>120</v>
          </cell>
          <cell r="N112">
            <v>120</v>
          </cell>
          <cell r="O112">
            <v>442800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Mandor</v>
          </cell>
          <cell r="W112" t="str">
            <v>Jam</v>
          </cell>
          <cell r="X112">
            <v>8</v>
          </cell>
          <cell r="Y112">
            <v>1</v>
          </cell>
          <cell r="Z112">
            <v>0.125</v>
          </cell>
          <cell r="AA112">
            <v>4890</v>
          </cell>
          <cell r="AB112">
            <v>611.25</v>
          </cell>
          <cell r="AC112">
            <v>2255512.5</v>
          </cell>
        </row>
        <row r="113">
          <cell r="A113">
            <v>11703</v>
          </cell>
          <cell r="F113">
            <v>0</v>
          </cell>
          <cell r="G113">
            <v>0</v>
          </cell>
          <cell r="I113" t="e">
            <v>#DIV/0!</v>
          </cell>
          <cell r="J113">
            <v>1</v>
          </cell>
          <cell r="K113" t="e">
            <v>#DIV/0!</v>
          </cell>
          <cell r="L113" t="e">
            <v>#DIV/0!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8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A114">
            <v>11704</v>
          </cell>
          <cell r="F114">
            <v>0</v>
          </cell>
          <cell r="G114">
            <v>0</v>
          </cell>
          <cell r="I114" t="e">
            <v>#DIV/0!</v>
          </cell>
          <cell r="K114" t="e">
            <v>#DIV/0!</v>
          </cell>
          <cell r="L114" t="e">
            <v>#DIV/0!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11705</v>
          </cell>
          <cell r="F115">
            <v>0</v>
          </cell>
          <cell r="G115">
            <v>0</v>
          </cell>
          <cell r="I115" t="e">
            <v>#DIV/0!</v>
          </cell>
          <cell r="K115" t="e">
            <v>#DIV/0!</v>
          </cell>
          <cell r="L115" t="e">
            <v>#DIV/0!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8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A116">
            <v>11800</v>
          </cell>
          <cell r="B116">
            <v>3</v>
          </cell>
          <cell r="C116" t="str">
            <v>Pasangan batu 1s : 4 ps</v>
          </cell>
          <cell r="D116" t="str">
            <v>m3</v>
          </cell>
          <cell r="E116">
            <v>6756</v>
          </cell>
          <cell r="G116">
            <v>1.2</v>
          </cell>
          <cell r="J116">
            <v>680</v>
          </cell>
          <cell r="N116">
            <v>2561.4285714285711</v>
          </cell>
          <cell r="O116">
            <v>17305011.428571425</v>
          </cell>
          <cell r="T116">
            <v>296030.0575</v>
          </cell>
          <cell r="U116">
            <v>1999979068.47</v>
          </cell>
          <cell r="X116">
            <v>1.2</v>
          </cell>
          <cell r="AB116">
            <v>28650</v>
          </cell>
          <cell r="AC116">
            <v>193559400</v>
          </cell>
          <cell r="AE116">
            <v>2561.4285714285711</v>
          </cell>
          <cell r="AF116">
            <v>296030.0575</v>
          </cell>
          <cell r="AG116">
            <v>28650</v>
          </cell>
          <cell r="AH116">
            <v>327241.48607142858</v>
          </cell>
          <cell r="AI116">
            <v>2210843479.8985715</v>
          </cell>
        </row>
        <row r="117">
          <cell r="A117">
            <v>11801</v>
          </cell>
          <cell r="F117" t="str">
            <v>Concrete Mixer 0.35 m3</v>
          </cell>
          <cell r="G117">
            <v>3.5</v>
          </cell>
          <cell r="H117">
            <v>1</v>
          </cell>
          <cell r="I117">
            <v>0.2857142857142857</v>
          </cell>
          <cell r="J117">
            <v>85</v>
          </cell>
          <cell r="K117">
            <v>1930.2857142857142</v>
          </cell>
          <cell r="L117">
            <v>2.8386554621848736</v>
          </cell>
          <cell r="M117">
            <v>8965</v>
          </cell>
          <cell r="N117">
            <v>2561.4285714285711</v>
          </cell>
          <cell r="O117">
            <v>17305011.428571425</v>
          </cell>
          <cell r="P117" t="str">
            <v>Batu Belah</v>
          </cell>
          <cell r="Q117" t="str">
            <v>m3</v>
          </cell>
          <cell r="R117">
            <v>1.2</v>
          </cell>
          <cell r="S117">
            <v>115160</v>
          </cell>
          <cell r="T117">
            <v>138192</v>
          </cell>
          <cell r="U117">
            <v>933625152</v>
          </cell>
          <cell r="V117" t="str">
            <v>Pekerja</v>
          </cell>
          <cell r="W117" t="str">
            <v>Jam</v>
          </cell>
          <cell r="X117">
            <v>1.2</v>
          </cell>
          <cell r="Y117">
            <v>6</v>
          </cell>
          <cell r="Z117">
            <v>5</v>
          </cell>
          <cell r="AA117">
            <v>3375</v>
          </cell>
          <cell r="AB117">
            <v>16875</v>
          </cell>
          <cell r="AC117">
            <v>114007500</v>
          </cell>
          <cell r="AH117">
            <v>327241.48607142858</v>
          </cell>
        </row>
        <row r="118">
          <cell r="A118">
            <v>11802</v>
          </cell>
          <cell r="F118">
            <v>0</v>
          </cell>
          <cell r="G118">
            <v>0</v>
          </cell>
          <cell r="I118" t="e">
            <v>#DIV/0!</v>
          </cell>
          <cell r="J118">
            <v>8</v>
          </cell>
          <cell r="K118" t="e">
            <v>#DIV/0!</v>
          </cell>
          <cell r="L118" t="e">
            <v>#DIV/0!</v>
          </cell>
          <cell r="M118">
            <v>0</v>
          </cell>
          <cell r="O118">
            <v>0</v>
          </cell>
          <cell r="P118" t="str">
            <v xml:space="preserve">Semen </v>
          </cell>
          <cell r="Q118" t="str">
            <v>Kg</v>
          </cell>
          <cell r="R118">
            <v>142.5</v>
          </cell>
          <cell r="S118">
            <v>704</v>
          </cell>
          <cell r="T118">
            <v>100320</v>
          </cell>
          <cell r="U118">
            <v>677761920</v>
          </cell>
          <cell r="V118" t="str">
            <v>Tukang Batu</v>
          </cell>
          <cell r="W118" t="str">
            <v>Jam</v>
          </cell>
          <cell r="X118">
            <v>1.2</v>
          </cell>
          <cell r="Y118">
            <v>2</v>
          </cell>
          <cell r="Z118">
            <v>1.6666666666666667</v>
          </cell>
          <cell r="AA118">
            <v>4620</v>
          </cell>
          <cell r="AB118">
            <v>7700</v>
          </cell>
          <cell r="AC118">
            <v>52021200</v>
          </cell>
        </row>
        <row r="119">
          <cell r="A119">
            <v>11803</v>
          </cell>
          <cell r="F119">
            <v>0</v>
          </cell>
          <cell r="G119">
            <v>0</v>
          </cell>
          <cell r="I119" t="e">
            <v>#DIV/0!</v>
          </cell>
          <cell r="J119">
            <v>1</v>
          </cell>
          <cell r="K119" t="e">
            <v>#DIV/0!</v>
          </cell>
          <cell r="L119" t="e">
            <v>#DIV/0!</v>
          </cell>
          <cell r="M119">
            <v>0</v>
          </cell>
          <cell r="O119">
            <v>0</v>
          </cell>
          <cell r="P119" t="str">
            <v>Pasir pasang</v>
          </cell>
          <cell r="Q119" t="str">
            <v>m3</v>
          </cell>
          <cell r="R119">
            <v>0.52200000000000002</v>
          </cell>
          <cell r="S119">
            <v>102085</v>
          </cell>
          <cell r="T119">
            <v>53288.37</v>
          </cell>
          <cell r="U119">
            <v>360016227.72000003</v>
          </cell>
          <cell r="V119" t="str">
            <v>Mandor</v>
          </cell>
          <cell r="W119" t="str">
            <v>Jam</v>
          </cell>
          <cell r="X119">
            <v>1.2</v>
          </cell>
          <cell r="Y119">
            <v>1</v>
          </cell>
          <cell r="Z119">
            <v>0.83333333333333337</v>
          </cell>
          <cell r="AA119">
            <v>4890</v>
          </cell>
          <cell r="AB119">
            <v>4075</v>
          </cell>
          <cell r="AC119">
            <v>27530700</v>
          </cell>
        </row>
        <row r="120">
          <cell r="A120">
            <v>11804</v>
          </cell>
          <cell r="F120">
            <v>0</v>
          </cell>
          <cell r="G120">
            <v>0</v>
          </cell>
          <cell r="I120" t="e">
            <v>#DIV/0!</v>
          </cell>
          <cell r="K120" t="e">
            <v>#DIV/0!</v>
          </cell>
          <cell r="L120" t="e">
            <v>#DIV/0!</v>
          </cell>
          <cell r="M120">
            <v>0</v>
          </cell>
          <cell r="O120">
            <v>0</v>
          </cell>
          <cell r="P120" t="str">
            <v xml:space="preserve">PVC dia. 5 cm </v>
          </cell>
          <cell r="Q120" t="str">
            <v>m'</v>
          </cell>
          <cell r="R120">
            <v>0.3125</v>
          </cell>
          <cell r="S120">
            <v>13535</v>
          </cell>
          <cell r="T120">
            <v>4229.6875</v>
          </cell>
          <cell r="U120">
            <v>28575768.75</v>
          </cell>
          <cell r="V120">
            <v>0</v>
          </cell>
          <cell r="W120">
            <v>0</v>
          </cell>
          <cell r="X120">
            <v>1.2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A121">
            <v>11805</v>
          </cell>
          <cell r="F121">
            <v>0</v>
          </cell>
          <cell r="G121">
            <v>0</v>
          </cell>
          <cell r="I121" t="e">
            <v>#DIV/0!</v>
          </cell>
          <cell r="K121" t="e">
            <v>#DIV/0!</v>
          </cell>
          <cell r="L121" t="e">
            <v>#DIV/0!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1.2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11900</v>
          </cell>
          <cell r="B122">
            <v>4</v>
          </cell>
          <cell r="C122" t="str">
            <v>Pekerjaan siar</v>
          </cell>
          <cell r="D122" t="str">
            <v>m2</v>
          </cell>
          <cell r="E122">
            <v>10650</v>
          </cell>
          <cell r="G122">
            <v>5.78</v>
          </cell>
          <cell r="J122">
            <v>200</v>
          </cell>
          <cell r="N122">
            <v>137.92307692307693</v>
          </cell>
          <cell r="O122">
            <v>1468880.7692307692</v>
          </cell>
          <cell r="T122">
            <v>4790.7650000000003</v>
          </cell>
          <cell r="U122">
            <v>51021647.25</v>
          </cell>
          <cell r="X122">
            <v>5.78</v>
          </cell>
          <cell r="AB122">
            <v>3659.1695501730101</v>
          </cell>
          <cell r="AC122">
            <v>38970155.709342554</v>
          </cell>
          <cell r="AE122">
            <v>137.92307692307693</v>
          </cell>
          <cell r="AF122">
            <v>4790.7650000000003</v>
          </cell>
          <cell r="AG122">
            <v>3659.1695501730101</v>
          </cell>
          <cell r="AH122">
            <v>8587.8576270960875</v>
          </cell>
          <cell r="AI122">
            <v>91460683.728573322</v>
          </cell>
        </row>
        <row r="123">
          <cell r="A123">
            <v>11901</v>
          </cell>
          <cell r="F123" t="str">
            <v>Concrete Mixer 0.35 m3</v>
          </cell>
          <cell r="G123">
            <v>65</v>
          </cell>
          <cell r="H123">
            <v>1</v>
          </cell>
          <cell r="I123">
            <v>1.5384615384615385E-2</v>
          </cell>
          <cell r="J123">
            <v>25</v>
          </cell>
          <cell r="K123">
            <v>163.84615384615384</v>
          </cell>
          <cell r="L123">
            <v>0.81923076923076921</v>
          </cell>
          <cell r="M123">
            <v>8965</v>
          </cell>
          <cell r="N123">
            <v>137.92307692307693</v>
          </cell>
          <cell r="O123">
            <v>1468880.7692307692</v>
          </cell>
          <cell r="P123" t="str">
            <v xml:space="preserve">Semen </v>
          </cell>
          <cell r="Q123" t="str">
            <v>Kg</v>
          </cell>
          <cell r="R123">
            <v>5.5</v>
          </cell>
          <cell r="S123">
            <v>704</v>
          </cell>
          <cell r="T123">
            <v>3872</v>
          </cell>
          <cell r="U123">
            <v>41236800</v>
          </cell>
          <cell r="V123" t="str">
            <v>Pekerja</v>
          </cell>
          <cell r="W123" t="str">
            <v>Jam</v>
          </cell>
          <cell r="X123">
            <v>5.78</v>
          </cell>
          <cell r="Y123">
            <v>2</v>
          </cell>
          <cell r="Z123">
            <v>0.34602076124567471</v>
          </cell>
          <cell r="AA123">
            <v>3375</v>
          </cell>
          <cell r="AB123">
            <v>1167.8200692041521</v>
          </cell>
          <cell r="AC123">
            <v>12437283.73702422</v>
          </cell>
          <cell r="AH123">
            <v>8587.8576270960875</v>
          </cell>
        </row>
        <row r="124">
          <cell r="A124">
            <v>11902</v>
          </cell>
          <cell r="F124">
            <v>0</v>
          </cell>
          <cell r="G124">
            <v>0</v>
          </cell>
          <cell r="I124" t="e">
            <v>#DIV/0!</v>
          </cell>
          <cell r="J124">
            <v>8</v>
          </cell>
          <cell r="K124" t="e">
            <v>#DIV/0!</v>
          </cell>
          <cell r="L124" t="e">
            <v>#DIV/0!</v>
          </cell>
          <cell r="M124">
            <v>0</v>
          </cell>
          <cell r="O124">
            <v>0</v>
          </cell>
          <cell r="P124" t="str">
            <v>Pasir pasang</v>
          </cell>
          <cell r="Q124" t="str">
            <v>m3</v>
          </cell>
          <cell r="R124">
            <v>8.9999999999999993E-3</v>
          </cell>
          <cell r="S124">
            <v>102085</v>
          </cell>
          <cell r="T124">
            <v>918.76499999999999</v>
          </cell>
          <cell r="U124">
            <v>9784847.25</v>
          </cell>
          <cell r="V124" t="str">
            <v>Tukang Batu</v>
          </cell>
          <cell r="W124" t="str">
            <v>Jam</v>
          </cell>
          <cell r="X124">
            <v>5.78</v>
          </cell>
          <cell r="Y124">
            <v>1</v>
          </cell>
          <cell r="Z124">
            <v>0.17301038062283736</v>
          </cell>
          <cell r="AA124">
            <v>4620</v>
          </cell>
          <cell r="AB124">
            <v>799.30795847750858</v>
          </cell>
          <cell r="AC124">
            <v>8512629.7577854656</v>
          </cell>
        </row>
        <row r="125">
          <cell r="A125">
            <v>11903</v>
          </cell>
          <cell r="F125">
            <v>0</v>
          </cell>
          <cell r="G125">
            <v>0</v>
          </cell>
          <cell r="I125" t="e">
            <v>#DIV/0!</v>
          </cell>
          <cell r="J125">
            <v>1</v>
          </cell>
          <cell r="K125" t="e">
            <v>#DIV/0!</v>
          </cell>
          <cell r="L125" t="e">
            <v>#DIV/0!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Kepala Tukang</v>
          </cell>
          <cell r="W125" t="str">
            <v>Jam</v>
          </cell>
          <cell r="X125">
            <v>5.78</v>
          </cell>
          <cell r="Y125">
            <v>1</v>
          </cell>
          <cell r="Z125">
            <v>0.17301038062283736</v>
          </cell>
          <cell r="AA125">
            <v>4890</v>
          </cell>
          <cell r="AB125">
            <v>846.02076124567463</v>
          </cell>
          <cell r="AC125">
            <v>9010121.1072664354</v>
          </cell>
        </row>
        <row r="126">
          <cell r="A126">
            <v>11904</v>
          </cell>
          <cell r="F126">
            <v>0</v>
          </cell>
          <cell r="G126">
            <v>0</v>
          </cell>
          <cell r="I126" t="e">
            <v>#DIV/0!</v>
          </cell>
          <cell r="K126" t="e">
            <v>#DIV/0!</v>
          </cell>
          <cell r="L126" t="e">
            <v>#DIV/0!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Mandor</v>
          </cell>
          <cell r="W126" t="str">
            <v>Jam</v>
          </cell>
          <cell r="X126">
            <v>5.78</v>
          </cell>
          <cell r="Y126">
            <v>1</v>
          </cell>
          <cell r="Z126">
            <v>0.17301038062283736</v>
          </cell>
          <cell r="AA126">
            <v>4890</v>
          </cell>
          <cell r="AB126">
            <v>846.02076124567463</v>
          </cell>
          <cell r="AC126">
            <v>9010121.1072664354</v>
          </cell>
        </row>
        <row r="127">
          <cell r="A127">
            <v>11905</v>
          </cell>
          <cell r="F127">
            <v>0</v>
          </cell>
          <cell r="G127">
            <v>0</v>
          </cell>
          <cell r="I127" t="e">
            <v>#DIV/0!</v>
          </cell>
          <cell r="K127" t="e">
            <v>#DIV/0!</v>
          </cell>
          <cell r="L127" t="e">
            <v>#DIV/0!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5.78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>
            <v>12000</v>
          </cell>
          <cell r="B128">
            <v>5</v>
          </cell>
          <cell r="C128" t="str">
            <v>Pekerjaan Plesteran 1s : 2 ps</v>
          </cell>
          <cell r="D128" t="str">
            <v>m2</v>
          </cell>
          <cell r="E128">
            <v>1628</v>
          </cell>
          <cell r="G128">
            <v>15.64</v>
          </cell>
          <cell r="J128">
            <v>200</v>
          </cell>
          <cell r="N128">
            <v>137.92307692307693</v>
          </cell>
          <cell r="O128">
            <v>224538.76923076925</v>
          </cell>
          <cell r="T128">
            <v>6688.0999999999995</v>
          </cell>
          <cell r="U128">
            <v>10888226.799999999</v>
          </cell>
          <cell r="X128">
            <v>15.64</v>
          </cell>
          <cell r="AB128">
            <v>2510.869565217391</v>
          </cell>
          <cell r="AC128">
            <v>4087695.6521739131</v>
          </cell>
          <cell r="AE128">
            <v>137.92307692307693</v>
          </cell>
          <cell r="AF128">
            <v>6688.0999999999995</v>
          </cell>
          <cell r="AG128">
            <v>2510.869565217391</v>
          </cell>
          <cell r="AH128">
            <v>9336.8926421404685</v>
          </cell>
          <cell r="AI128">
            <v>15200461.221404683</v>
          </cell>
        </row>
        <row r="129">
          <cell r="A129">
            <v>12001</v>
          </cell>
          <cell r="F129" t="str">
            <v>Concrete Mixer 0.35 m3</v>
          </cell>
          <cell r="G129">
            <v>65</v>
          </cell>
          <cell r="H129">
            <v>1</v>
          </cell>
          <cell r="I129">
            <v>1.5384615384615385E-2</v>
          </cell>
          <cell r="J129">
            <v>25</v>
          </cell>
          <cell r="K129">
            <v>25.046153846153846</v>
          </cell>
          <cell r="L129">
            <v>0.12523076923076923</v>
          </cell>
          <cell r="M129">
            <v>8965</v>
          </cell>
          <cell r="N129">
            <v>137.92307692307693</v>
          </cell>
          <cell r="O129">
            <v>224538.76923076925</v>
          </cell>
          <cell r="P129" t="str">
            <v xml:space="preserve">Semen </v>
          </cell>
          <cell r="Q129" t="str">
            <v>Kg</v>
          </cell>
          <cell r="R129">
            <v>6.6</v>
          </cell>
          <cell r="S129">
            <v>704</v>
          </cell>
          <cell r="T129">
            <v>4646.3999999999996</v>
          </cell>
          <cell r="U129">
            <v>7564339.1999999993</v>
          </cell>
          <cell r="V129" t="str">
            <v>Pekerja</v>
          </cell>
          <cell r="W129" t="str">
            <v>Jam</v>
          </cell>
          <cell r="X129">
            <v>15.64</v>
          </cell>
          <cell r="Y129">
            <v>6</v>
          </cell>
          <cell r="Z129">
            <v>0.38363171355498721</v>
          </cell>
          <cell r="AA129">
            <v>3375</v>
          </cell>
          <cell r="AB129">
            <v>1294.7570332480818</v>
          </cell>
          <cell r="AC129">
            <v>2107864.4501278773</v>
          </cell>
          <cell r="AH129">
            <v>9336.8926421404685</v>
          </cell>
        </row>
        <row r="130">
          <cell r="A130">
            <v>12002</v>
          </cell>
          <cell r="F130">
            <v>0</v>
          </cell>
          <cell r="G130">
            <v>0</v>
          </cell>
          <cell r="I130" t="e">
            <v>#DIV/0!</v>
          </cell>
          <cell r="J130">
            <v>8</v>
          </cell>
          <cell r="K130" t="e">
            <v>#DIV/0!</v>
          </cell>
          <cell r="L130" t="e">
            <v>#DIV/0!</v>
          </cell>
          <cell r="M130">
            <v>0</v>
          </cell>
          <cell r="O130">
            <v>0</v>
          </cell>
          <cell r="P130" t="str">
            <v>Pasir pasang</v>
          </cell>
          <cell r="Q130" t="str">
            <v>m3</v>
          </cell>
          <cell r="R130">
            <v>0.02</v>
          </cell>
          <cell r="S130">
            <v>102085</v>
          </cell>
          <cell r="T130">
            <v>2041.7</v>
          </cell>
          <cell r="U130">
            <v>3323887.6</v>
          </cell>
          <cell r="V130" t="str">
            <v>Tukang Batu</v>
          </cell>
          <cell r="W130" t="str">
            <v>Jam</v>
          </cell>
          <cell r="X130">
            <v>15.64</v>
          </cell>
          <cell r="Y130">
            <v>2</v>
          </cell>
          <cell r="Z130">
            <v>0.12787723785166241</v>
          </cell>
          <cell r="AA130">
            <v>4620</v>
          </cell>
          <cell r="AB130">
            <v>590.79283887468034</v>
          </cell>
          <cell r="AC130">
            <v>961810.74168797955</v>
          </cell>
        </row>
        <row r="131">
          <cell r="A131">
            <v>12003</v>
          </cell>
          <cell r="F131">
            <v>0</v>
          </cell>
          <cell r="G131">
            <v>0</v>
          </cell>
          <cell r="I131" t="e">
            <v>#DIV/0!</v>
          </cell>
          <cell r="J131">
            <v>1</v>
          </cell>
          <cell r="K131" t="e">
            <v>#DIV/0!</v>
          </cell>
          <cell r="L131" t="e">
            <v>#DIV/0!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 t="str">
            <v>Kepala Tukang</v>
          </cell>
          <cell r="W131" t="str">
            <v>Jam</v>
          </cell>
          <cell r="X131">
            <v>15.64</v>
          </cell>
          <cell r="Y131">
            <v>1</v>
          </cell>
          <cell r="Z131">
            <v>6.3938618925831206E-2</v>
          </cell>
          <cell r="AA131">
            <v>4890</v>
          </cell>
          <cell r="AB131">
            <v>312.6598465473146</v>
          </cell>
          <cell r="AC131">
            <v>509010.23017902818</v>
          </cell>
        </row>
        <row r="132">
          <cell r="A132">
            <v>12004</v>
          </cell>
          <cell r="F132">
            <v>0</v>
          </cell>
          <cell r="G132">
            <v>0</v>
          </cell>
          <cell r="I132" t="e">
            <v>#DIV/0!</v>
          </cell>
          <cell r="K132" t="e">
            <v>#DIV/0!</v>
          </cell>
          <cell r="L132" t="e">
            <v>#DIV/0!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Mandor</v>
          </cell>
          <cell r="W132" t="str">
            <v>Jam</v>
          </cell>
          <cell r="X132">
            <v>15.64</v>
          </cell>
          <cell r="Y132">
            <v>1</v>
          </cell>
          <cell r="Z132">
            <v>6.3938618925831206E-2</v>
          </cell>
          <cell r="AA132">
            <v>4890</v>
          </cell>
          <cell r="AB132">
            <v>312.6598465473146</v>
          </cell>
          <cell r="AC132">
            <v>509010.23017902818</v>
          </cell>
        </row>
        <row r="133">
          <cell r="A133">
            <v>12005</v>
          </cell>
          <cell r="F133">
            <v>0</v>
          </cell>
          <cell r="G133">
            <v>0</v>
          </cell>
          <cell r="I133" t="e">
            <v>#DIV/0!</v>
          </cell>
          <cell r="K133" t="e">
            <v>#DIV/0!</v>
          </cell>
          <cell r="L133" t="e">
            <v>#DIV/0!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15.64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B134">
            <v>2.2000000000000002</v>
          </cell>
          <cell r="C134" t="str">
            <v>SWD.2</v>
          </cell>
        </row>
        <row r="135">
          <cell r="B135" t="str">
            <v>2.2.1</v>
          </cell>
          <cell r="C135" t="str">
            <v>Pekerjaan Tanah</v>
          </cell>
        </row>
        <row r="136">
          <cell r="A136">
            <v>12100</v>
          </cell>
          <cell r="B136">
            <v>1</v>
          </cell>
          <cell r="C136" t="str">
            <v>Kupasan dan pembersihan lahan</v>
          </cell>
          <cell r="D136" t="str">
            <v>m2</v>
          </cell>
          <cell r="E136">
            <v>103913</v>
          </cell>
          <cell r="G136">
            <v>65</v>
          </cell>
          <cell r="J136">
            <v>800</v>
          </cell>
          <cell r="N136">
            <v>1157.6192307692306</v>
          </cell>
          <cell r="O136">
            <v>120291687.12692307</v>
          </cell>
          <cell r="T136">
            <v>0</v>
          </cell>
          <cell r="U136">
            <v>0</v>
          </cell>
          <cell r="X136">
            <v>65</v>
          </cell>
          <cell r="AB136">
            <v>179.07692307692309</v>
          </cell>
          <cell r="AC136">
            <v>18608420.307692312</v>
          </cell>
          <cell r="AE136">
            <v>1157.6192307692306</v>
          </cell>
          <cell r="AF136">
            <v>0</v>
          </cell>
          <cell r="AG136">
            <v>179.07692307692309</v>
          </cell>
          <cell r="AH136">
            <v>1336.6961538461537</v>
          </cell>
          <cell r="AI136">
            <v>138900107.43461537</v>
          </cell>
        </row>
        <row r="137">
          <cell r="A137">
            <v>12101</v>
          </cell>
          <cell r="F137" t="str">
            <v>Bulldozer D31</v>
          </cell>
          <cell r="G137">
            <v>65</v>
          </cell>
          <cell r="H137">
            <v>0.6</v>
          </cell>
          <cell r="I137">
            <v>9.2307692307692299E-3</v>
          </cell>
          <cell r="J137">
            <v>100</v>
          </cell>
          <cell r="K137">
            <v>959.19692307692299</v>
          </cell>
          <cell r="L137">
            <v>1.1989961538461538</v>
          </cell>
          <cell r="M137">
            <v>111970</v>
          </cell>
          <cell r="N137">
            <v>1033.5692307692307</v>
          </cell>
          <cell r="O137">
            <v>107401279.47692306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Pekerja</v>
          </cell>
          <cell r="W137" t="str">
            <v>Jam</v>
          </cell>
          <cell r="X137">
            <v>65</v>
          </cell>
          <cell r="Y137">
            <v>2</v>
          </cell>
          <cell r="Z137">
            <v>3.0769230769230771E-2</v>
          </cell>
          <cell r="AA137">
            <v>3375</v>
          </cell>
          <cell r="AB137">
            <v>103.84615384615385</v>
          </cell>
          <cell r="AC137">
            <v>10790965.384615386</v>
          </cell>
          <cell r="AH137">
            <v>1336.6961538461537</v>
          </cell>
        </row>
        <row r="138">
          <cell r="A138">
            <v>12102</v>
          </cell>
          <cell r="F138" t="str">
            <v>Chain saw</v>
          </cell>
          <cell r="G138">
            <v>100</v>
          </cell>
          <cell r="H138">
            <v>1</v>
          </cell>
          <cell r="I138">
            <v>0.01</v>
          </cell>
          <cell r="J138">
            <v>8</v>
          </cell>
          <cell r="K138">
            <v>1039.1300000000001</v>
          </cell>
          <cell r="L138">
            <v>1.2989125000000001</v>
          </cell>
          <cell r="M138">
            <v>12405</v>
          </cell>
          <cell r="N138">
            <v>124.05</v>
          </cell>
          <cell r="O138">
            <v>12890407.65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Mandor</v>
          </cell>
          <cell r="W138" t="str">
            <v>Jam</v>
          </cell>
          <cell r="X138">
            <v>65</v>
          </cell>
          <cell r="Y138">
            <v>1</v>
          </cell>
          <cell r="Z138">
            <v>1.5384615384615385E-2</v>
          </cell>
          <cell r="AA138">
            <v>4890</v>
          </cell>
          <cell r="AB138">
            <v>75.230769230769241</v>
          </cell>
          <cell r="AC138">
            <v>7817454.9230769239</v>
          </cell>
        </row>
        <row r="139">
          <cell r="A139">
            <v>12103</v>
          </cell>
          <cell r="F139">
            <v>0</v>
          </cell>
          <cell r="G139">
            <v>0</v>
          </cell>
          <cell r="I139" t="e">
            <v>#DIV/0!</v>
          </cell>
          <cell r="J139">
            <v>1</v>
          </cell>
          <cell r="K139" t="e">
            <v>#DIV/0!</v>
          </cell>
          <cell r="L139" t="e">
            <v>#DIV/0!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65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A140">
            <v>12104</v>
          </cell>
          <cell r="F140">
            <v>0</v>
          </cell>
          <cell r="G140">
            <v>0</v>
          </cell>
          <cell r="I140" t="e">
            <v>#DIV/0!</v>
          </cell>
          <cell r="K140" t="e">
            <v>#DIV/0!</v>
          </cell>
          <cell r="L140" t="e">
            <v>#DIV/0!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65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A141">
            <v>12105</v>
          </cell>
          <cell r="F141">
            <v>0</v>
          </cell>
          <cell r="G141">
            <v>0</v>
          </cell>
          <cell r="I141" t="e">
            <v>#DIV/0!</v>
          </cell>
          <cell r="K141" t="e">
            <v>#DIV/0!</v>
          </cell>
          <cell r="L141" t="e">
            <v>#DIV/0!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65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12200</v>
          </cell>
          <cell r="B142">
            <v>2</v>
          </cell>
          <cell r="C142" t="str">
            <v>Galian alur sungai dan pembuangan material, tipe A0</v>
          </cell>
          <cell r="D142" t="str">
            <v>m3</v>
          </cell>
          <cell r="E142">
            <v>30657</v>
          </cell>
          <cell r="G142">
            <v>52.9</v>
          </cell>
          <cell r="J142">
            <v>640</v>
          </cell>
          <cell r="N142">
            <v>3733.4215500945179</v>
          </cell>
          <cell r="O142">
            <v>114455504.46124764</v>
          </cell>
          <cell r="T142">
            <v>0</v>
          </cell>
          <cell r="U142">
            <v>0</v>
          </cell>
          <cell r="X142">
            <v>52.9</v>
          </cell>
          <cell r="AB142">
            <v>283.83742911153121</v>
          </cell>
          <cell r="AC142">
            <v>8701604.0642722119</v>
          </cell>
          <cell r="AE142">
            <v>3733.4215500945179</v>
          </cell>
          <cell r="AF142">
            <v>0</v>
          </cell>
          <cell r="AG142">
            <v>283.83742911153121</v>
          </cell>
          <cell r="AH142">
            <v>4017.2589792060489</v>
          </cell>
          <cell r="AI142">
            <v>123157108.52551985</v>
          </cell>
        </row>
        <row r="143">
          <cell r="A143">
            <v>12201</v>
          </cell>
          <cell r="F143" t="str">
            <v>Excavator PC 200</v>
          </cell>
          <cell r="G143">
            <v>52.9</v>
          </cell>
          <cell r="H143">
            <v>1</v>
          </cell>
          <cell r="I143">
            <v>1.890359168241966E-2</v>
          </cell>
          <cell r="J143">
            <v>80</v>
          </cell>
          <cell r="K143">
            <v>579.52741020793951</v>
          </cell>
          <cell r="L143">
            <v>0.90551157844990549</v>
          </cell>
          <cell r="M143">
            <v>191150</v>
          </cell>
          <cell r="N143">
            <v>3613.4215500945179</v>
          </cell>
          <cell r="O143">
            <v>110776664.46124764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Pekerja</v>
          </cell>
          <cell r="W143" t="str">
            <v>Jam</v>
          </cell>
          <cell r="X143">
            <v>52.9</v>
          </cell>
          <cell r="Y143">
            <v>3</v>
          </cell>
          <cell r="Z143">
            <v>5.6710775047258979E-2</v>
          </cell>
          <cell r="AA143">
            <v>3375</v>
          </cell>
          <cell r="AB143">
            <v>191.39886578449907</v>
          </cell>
          <cell r="AC143">
            <v>5867715.028355388</v>
          </cell>
          <cell r="AH143">
            <v>4017.2589792060489</v>
          </cell>
        </row>
        <row r="144">
          <cell r="A144">
            <v>12202</v>
          </cell>
          <cell r="F144" t="str">
            <v>Alat Bantu</v>
          </cell>
          <cell r="G144">
            <v>1</v>
          </cell>
          <cell r="H144">
            <v>1</v>
          </cell>
          <cell r="I144">
            <v>1</v>
          </cell>
          <cell r="J144">
            <v>8</v>
          </cell>
          <cell r="K144">
            <v>30657</v>
          </cell>
          <cell r="L144">
            <v>47.901562499999997</v>
          </cell>
          <cell r="M144">
            <v>120</v>
          </cell>
          <cell r="N144">
            <v>120</v>
          </cell>
          <cell r="O144">
            <v>3678840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Mandor</v>
          </cell>
          <cell r="W144" t="str">
            <v>Jam</v>
          </cell>
          <cell r="X144">
            <v>52.9</v>
          </cell>
          <cell r="Y144">
            <v>1</v>
          </cell>
          <cell r="Z144">
            <v>1.890359168241966E-2</v>
          </cell>
          <cell r="AA144">
            <v>4890</v>
          </cell>
          <cell r="AB144">
            <v>92.438563327032142</v>
          </cell>
          <cell r="AC144">
            <v>2833889.0359168244</v>
          </cell>
        </row>
        <row r="145">
          <cell r="A145">
            <v>12203</v>
          </cell>
          <cell r="F145">
            <v>0</v>
          </cell>
          <cell r="G145">
            <v>0</v>
          </cell>
          <cell r="I145" t="e">
            <v>#DIV/0!</v>
          </cell>
          <cell r="J145">
            <v>1</v>
          </cell>
          <cell r="K145" t="e">
            <v>#DIV/0!</v>
          </cell>
          <cell r="L145" t="e">
            <v>#DIV/0!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52.9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A146">
            <v>12204</v>
          </cell>
          <cell r="F146">
            <v>0</v>
          </cell>
          <cell r="G146">
            <v>0</v>
          </cell>
          <cell r="I146" t="e">
            <v>#DIV/0!</v>
          </cell>
          <cell r="K146" t="e">
            <v>#DIV/0!</v>
          </cell>
          <cell r="L146" t="e">
            <v>#DIV/0!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52.9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A147">
            <v>12205</v>
          </cell>
          <cell r="F147">
            <v>0</v>
          </cell>
          <cell r="G147">
            <v>0</v>
          </cell>
          <cell r="I147" t="e">
            <v>#DIV/0!</v>
          </cell>
          <cell r="K147" t="e">
            <v>#DIV/0!</v>
          </cell>
          <cell r="L147" t="e">
            <v>#DIV/0!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52.9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A148">
            <v>12300</v>
          </cell>
          <cell r="B148">
            <v>3</v>
          </cell>
          <cell r="C148" t="str">
            <v>Galian alur sungai dan pembuangan material, tipe A0.1</v>
          </cell>
          <cell r="D148" t="str">
            <v>m3</v>
          </cell>
          <cell r="E148">
            <v>500</v>
          </cell>
          <cell r="G148">
            <v>50.347999999999999</v>
          </cell>
          <cell r="J148">
            <v>32</v>
          </cell>
          <cell r="N148">
            <v>5836.5758322078336</v>
          </cell>
          <cell r="O148">
            <v>2918287.9161039167</v>
          </cell>
          <cell r="T148">
            <v>0</v>
          </cell>
          <cell r="U148">
            <v>0</v>
          </cell>
          <cell r="X148">
            <v>50.347999999999999</v>
          </cell>
          <cell r="AB148">
            <v>298.22435846508301</v>
          </cell>
          <cell r="AC148">
            <v>149112.17923254153</v>
          </cell>
          <cell r="AE148">
            <v>5836.5758322078336</v>
          </cell>
          <cell r="AF148">
            <v>0</v>
          </cell>
          <cell r="AG148">
            <v>298.22435846508301</v>
          </cell>
          <cell r="AH148">
            <v>6134.8001906729169</v>
          </cell>
          <cell r="AI148">
            <v>3067400.0953364582</v>
          </cell>
        </row>
        <row r="149">
          <cell r="A149">
            <v>12301</v>
          </cell>
          <cell r="F149" t="str">
            <v>Excavator PC 200</v>
          </cell>
          <cell r="G149">
            <v>50.347999999999999</v>
          </cell>
          <cell r="H149">
            <v>1</v>
          </cell>
          <cell r="I149">
            <v>1.9861762135536667E-2</v>
          </cell>
          <cell r="J149">
            <v>4</v>
          </cell>
          <cell r="K149">
            <v>9.9308810677683326</v>
          </cell>
          <cell r="L149">
            <v>0.31034003336776039</v>
          </cell>
          <cell r="M149">
            <v>191150</v>
          </cell>
          <cell r="N149">
            <v>3796.5758322078336</v>
          </cell>
          <cell r="O149">
            <v>1898287.9161039167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Pekerja</v>
          </cell>
          <cell r="W149" t="str">
            <v>Jam</v>
          </cell>
          <cell r="X149">
            <v>50.347999999999999</v>
          </cell>
          <cell r="Y149">
            <v>3</v>
          </cell>
          <cell r="Z149">
            <v>5.9585286406609997E-2</v>
          </cell>
          <cell r="AA149">
            <v>3375</v>
          </cell>
          <cell r="AB149">
            <v>201.10034162230875</v>
          </cell>
          <cell r="AC149">
            <v>100550.17081115437</v>
          </cell>
          <cell r="AH149">
            <v>6134.8001906729169</v>
          </cell>
        </row>
        <row r="150">
          <cell r="A150">
            <v>12302</v>
          </cell>
          <cell r="F150" t="str">
            <v>Dump Truck 8 ton</v>
          </cell>
          <cell r="G150">
            <v>40</v>
          </cell>
          <cell r="H150">
            <v>1</v>
          </cell>
          <cell r="I150">
            <v>2.5000000000000001E-2</v>
          </cell>
          <cell r="J150">
            <v>8</v>
          </cell>
          <cell r="K150">
            <v>12.5</v>
          </cell>
          <cell r="L150">
            <v>0.390625</v>
          </cell>
          <cell r="M150">
            <v>76800</v>
          </cell>
          <cell r="N150">
            <v>1920</v>
          </cell>
          <cell r="O150">
            <v>960000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Mandor</v>
          </cell>
          <cell r="W150" t="str">
            <v>Jam</v>
          </cell>
          <cell r="X150">
            <v>50.347999999999999</v>
          </cell>
          <cell r="Y150">
            <v>1</v>
          </cell>
          <cell r="Z150">
            <v>1.9861762135536667E-2</v>
          </cell>
          <cell r="AA150">
            <v>4890</v>
          </cell>
          <cell r="AB150">
            <v>97.124016842774296</v>
          </cell>
          <cell r="AC150">
            <v>48562.008421387145</v>
          </cell>
        </row>
        <row r="151">
          <cell r="A151">
            <v>12303</v>
          </cell>
          <cell r="F151" t="str">
            <v>Alat Bantu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500</v>
          </cell>
          <cell r="L151">
            <v>15.625</v>
          </cell>
          <cell r="M151">
            <v>120</v>
          </cell>
          <cell r="N151">
            <v>120</v>
          </cell>
          <cell r="O151">
            <v>60000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50.347999999999999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A152">
            <v>12304</v>
          </cell>
          <cell r="F152">
            <v>0</v>
          </cell>
          <cell r="G152">
            <v>0</v>
          </cell>
          <cell r="I152" t="e">
            <v>#DIV/0!</v>
          </cell>
          <cell r="K152" t="e">
            <v>#DIV/0!</v>
          </cell>
          <cell r="L152" t="e">
            <v>#DIV/0!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50.347999999999999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12305</v>
          </cell>
          <cell r="F153">
            <v>0</v>
          </cell>
          <cell r="G153">
            <v>0</v>
          </cell>
          <cell r="I153" t="e">
            <v>#DIV/0!</v>
          </cell>
          <cell r="K153" t="e">
            <v>#DIV/0!</v>
          </cell>
          <cell r="L153" t="e">
            <v>#DIV/0!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50.347999999999999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A154">
            <v>12400</v>
          </cell>
          <cell r="B154">
            <v>4</v>
          </cell>
          <cell r="C154" t="str">
            <v>Galian alur sungai dan pembuangan material, tipe A0.5</v>
          </cell>
          <cell r="D154" t="str">
            <v>m3</v>
          </cell>
          <cell r="E154">
            <v>400</v>
          </cell>
          <cell r="G154">
            <v>50.347999999999999</v>
          </cell>
          <cell r="J154">
            <v>24</v>
          </cell>
          <cell r="N154">
            <v>6110.8615464935483</v>
          </cell>
          <cell r="O154">
            <v>2444344.618597419</v>
          </cell>
          <cell r="T154">
            <v>0</v>
          </cell>
          <cell r="U154">
            <v>0</v>
          </cell>
          <cell r="X154">
            <v>50.347999999999999</v>
          </cell>
          <cell r="AB154">
            <v>298.22435846508301</v>
          </cell>
          <cell r="AC154">
            <v>119289.74338603321</v>
          </cell>
          <cell r="AE154">
            <v>6110.8615464935483</v>
          </cell>
          <cell r="AF154">
            <v>0</v>
          </cell>
          <cell r="AG154">
            <v>298.22435846508301</v>
          </cell>
          <cell r="AH154">
            <v>6409.0859049586315</v>
          </cell>
          <cell r="AI154">
            <v>2563634.361983452</v>
          </cell>
        </row>
        <row r="155">
          <cell r="A155">
            <v>12401</v>
          </cell>
          <cell r="F155" t="str">
            <v>Excavator PC 200</v>
          </cell>
          <cell r="G155">
            <v>50.347999999999999</v>
          </cell>
          <cell r="H155">
            <v>1</v>
          </cell>
          <cell r="I155">
            <v>1.9861762135536667E-2</v>
          </cell>
          <cell r="J155">
            <v>3</v>
          </cell>
          <cell r="K155">
            <v>7.9447048542146659</v>
          </cell>
          <cell r="L155">
            <v>0.33102936892561108</v>
          </cell>
          <cell r="M155">
            <v>191150</v>
          </cell>
          <cell r="N155">
            <v>3796.5758322078336</v>
          </cell>
          <cell r="O155">
            <v>1518630.3328831336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Pekerja</v>
          </cell>
          <cell r="W155" t="str">
            <v>Jam</v>
          </cell>
          <cell r="X155">
            <v>50.347999999999999</v>
          </cell>
          <cell r="Y155">
            <v>3</v>
          </cell>
          <cell r="Z155">
            <v>5.9585286406609997E-2</v>
          </cell>
          <cell r="AA155">
            <v>3375</v>
          </cell>
          <cell r="AB155">
            <v>201.10034162230875</v>
          </cell>
          <cell r="AC155">
            <v>80440.136648923493</v>
          </cell>
          <cell r="AH155">
            <v>6409.0859049586315</v>
          </cell>
        </row>
        <row r="156">
          <cell r="A156">
            <v>12402</v>
          </cell>
          <cell r="F156" t="str">
            <v>Dump Truck 8 ton</v>
          </cell>
          <cell r="G156">
            <v>35</v>
          </cell>
          <cell r="H156">
            <v>1</v>
          </cell>
          <cell r="I156">
            <v>2.8571428571428571E-2</v>
          </cell>
          <cell r="J156">
            <v>8</v>
          </cell>
          <cell r="K156">
            <v>11.428571428571429</v>
          </cell>
          <cell r="L156">
            <v>0.47619047619047622</v>
          </cell>
          <cell r="M156">
            <v>76800</v>
          </cell>
          <cell r="N156">
            <v>2194.2857142857142</v>
          </cell>
          <cell r="O156">
            <v>877714.28571428568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Mandor</v>
          </cell>
          <cell r="W156" t="str">
            <v>Jam</v>
          </cell>
          <cell r="X156">
            <v>50.347999999999999</v>
          </cell>
          <cell r="Y156">
            <v>1</v>
          </cell>
          <cell r="Z156">
            <v>1.9861762135536667E-2</v>
          </cell>
          <cell r="AA156">
            <v>4890</v>
          </cell>
          <cell r="AB156">
            <v>97.124016842774296</v>
          </cell>
          <cell r="AC156">
            <v>38849.606737109716</v>
          </cell>
        </row>
        <row r="157">
          <cell r="A157">
            <v>12403</v>
          </cell>
          <cell r="F157" t="str">
            <v>Alat Bantu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400</v>
          </cell>
          <cell r="L157">
            <v>16.666666666666668</v>
          </cell>
          <cell r="M157">
            <v>120</v>
          </cell>
          <cell r="N157">
            <v>120</v>
          </cell>
          <cell r="O157">
            <v>48000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50.347999999999999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>
            <v>12404</v>
          </cell>
          <cell r="F158">
            <v>0</v>
          </cell>
          <cell r="G158">
            <v>0</v>
          </cell>
          <cell r="I158" t="e">
            <v>#DIV/0!</v>
          </cell>
          <cell r="K158" t="e">
            <v>#DIV/0!</v>
          </cell>
          <cell r="L158" t="e">
            <v>#DIV/0!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50.347999999999999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12405</v>
          </cell>
          <cell r="F159">
            <v>0</v>
          </cell>
          <cell r="G159">
            <v>0</v>
          </cell>
          <cell r="I159" t="e">
            <v>#DIV/0!</v>
          </cell>
          <cell r="K159" t="e">
            <v>#DIV/0!</v>
          </cell>
          <cell r="L159" t="e">
            <v>#DIV/0!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50.347999999999999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A160">
            <v>12500</v>
          </cell>
          <cell r="B160">
            <v>5</v>
          </cell>
          <cell r="C160" t="str">
            <v>Galian alur sungai dan pembuangan material, tipe A1</v>
          </cell>
          <cell r="D160" t="str">
            <v>m3</v>
          </cell>
          <cell r="E160">
            <v>300</v>
          </cell>
          <cell r="G160">
            <v>52.9</v>
          </cell>
          <cell r="J160">
            <v>16</v>
          </cell>
          <cell r="N160">
            <v>6293.4215500945174</v>
          </cell>
          <cell r="O160">
            <v>1888026.4650283554</v>
          </cell>
          <cell r="T160">
            <v>0</v>
          </cell>
          <cell r="U160">
            <v>0</v>
          </cell>
          <cell r="X160">
            <v>52.9</v>
          </cell>
          <cell r="AB160">
            <v>283.83742911153121</v>
          </cell>
          <cell r="AC160">
            <v>85151.228733459371</v>
          </cell>
          <cell r="AE160">
            <v>6293.4215500945174</v>
          </cell>
          <cell r="AF160">
            <v>0</v>
          </cell>
          <cell r="AG160">
            <v>283.83742911153121</v>
          </cell>
          <cell r="AH160">
            <v>6577.2589792060489</v>
          </cell>
          <cell r="AI160">
            <v>1973177.6937618149</v>
          </cell>
        </row>
        <row r="161">
          <cell r="A161">
            <v>12501</v>
          </cell>
          <cell r="F161" t="str">
            <v>Excavator PC 200</v>
          </cell>
          <cell r="G161">
            <v>52.9</v>
          </cell>
          <cell r="H161">
            <v>1</v>
          </cell>
          <cell r="I161">
            <v>1.890359168241966E-2</v>
          </cell>
          <cell r="J161">
            <v>2</v>
          </cell>
          <cell r="K161">
            <v>5.6710775047258979</v>
          </cell>
          <cell r="L161">
            <v>0.35444234404536862</v>
          </cell>
          <cell r="M161">
            <v>191150</v>
          </cell>
          <cell r="N161">
            <v>3613.4215500945179</v>
          </cell>
          <cell r="O161">
            <v>1084026.4650283554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Pekerja</v>
          </cell>
          <cell r="W161" t="str">
            <v>Jam</v>
          </cell>
          <cell r="X161">
            <v>52.9</v>
          </cell>
          <cell r="Y161">
            <v>3</v>
          </cell>
          <cell r="Z161">
            <v>5.6710775047258979E-2</v>
          </cell>
          <cell r="AA161">
            <v>3375</v>
          </cell>
          <cell r="AB161">
            <v>191.39886578449907</v>
          </cell>
          <cell r="AC161">
            <v>57419.65973534972</v>
          </cell>
          <cell r="AH161">
            <v>6577.2589792060489</v>
          </cell>
        </row>
        <row r="162">
          <cell r="A162">
            <v>12502</v>
          </cell>
          <cell r="F162" t="str">
            <v>Dump Truck 8 ton</v>
          </cell>
          <cell r="G162">
            <v>30</v>
          </cell>
          <cell r="H162">
            <v>1</v>
          </cell>
          <cell r="I162">
            <v>3.3333333333333333E-2</v>
          </cell>
          <cell r="J162">
            <v>8</v>
          </cell>
          <cell r="K162">
            <v>10</v>
          </cell>
          <cell r="L162">
            <v>0.625</v>
          </cell>
          <cell r="M162">
            <v>76800</v>
          </cell>
          <cell r="N162">
            <v>2560</v>
          </cell>
          <cell r="O162">
            <v>768000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Mandor</v>
          </cell>
          <cell r="W162" t="str">
            <v>Jam</v>
          </cell>
          <cell r="X162">
            <v>52.9</v>
          </cell>
          <cell r="Y162">
            <v>1</v>
          </cell>
          <cell r="Z162">
            <v>1.890359168241966E-2</v>
          </cell>
          <cell r="AA162">
            <v>4890</v>
          </cell>
          <cell r="AB162">
            <v>92.438563327032142</v>
          </cell>
          <cell r="AC162">
            <v>27731.568998109644</v>
          </cell>
        </row>
        <row r="163">
          <cell r="A163">
            <v>12503</v>
          </cell>
          <cell r="F163" t="str">
            <v>Alat Bantu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300</v>
          </cell>
          <cell r="L163">
            <v>18.75</v>
          </cell>
          <cell r="M163">
            <v>120</v>
          </cell>
          <cell r="N163">
            <v>120</v>
          </cell>
          <cell r="O163">
            <v>36000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52.9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A164">
            <v>12504</v>
          </cell>
          <cell r="F164">
            <v>0</v>
          </cell>
          <cell r="G164">
            <v>0</v>
          </cell>
          <cell r="I164" t="e">
            <v>#DIV/0!</v>
          </cell>
          <cell r="K164" t="e">
            <v>#DIV/0!</v>
          </cell>
          <cell r="L164" t="e">
            <v>#DIV/0!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52.9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A165">
            <v>12505</v>
          </cell>
          <cell r="F165">
            <v>0</v>
          </cell>
          <cell r="G165">
            <v>0</v>
          </cell>
          <cell r="I165" t="e">
            <v>#DIV/0!</v>
          </cell>
          <cell r="K165" t="e">
            <v>#DIV/0!</v>
          </cell>
          <cell r="L165" t="e">
            <v>#DIV/0!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52.9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12600</v>
          </cell>
          <cell r="B166">
            <v>6</v>
          </cell>
          <cell r="C166" t="str">
            <v>Galian alur sungai dan pembuangan material, tipe A2</v>
          </cell>
          <cell r="D166" t="str">
            <v>m3</v>
          </cell>
          <cell r="E166">
            <v>200</v>
          </cell>
          <cell r="G166">
            <v>60</v>
          </cell>
          <cell r="J166">
            <v>16</v>
          </cell>
          <cell r="N166">
            <v>6796.742424242424</v>
          </cell>
          <cell r="O166">
            <v>1359348.4848484849</v>
          </cell>
          <cell r="T166">
            <v>0</v>
          </cell>
          <cell r="U166">
            <v>0</v>
          </cell>
          <cell r="X166">
            <v>60</v>
          </cell>
          <cell r="AB166">
            <v>250.25</v>
          </cell>
          <cell r="AC166">
            <v>50050</v>
          </cell>
          <cell r="AE166">
            <v>6796.742424242424</v>
          </cell>
          <cell r="AF166">
            <v>0</v>
          </cell>
          <cell r="AG166">
            <v>250.25</v>
          </cell>
          <cell r="AH166">
            <v>7046.992424242424</v>
          </cell>
          <cell r="AI166">
            <v>1409398.4848484849</v>
          </cell>
        </row>
        <row r="167">
          <cell r="A167">
            <v>12601</v>
          </cell>
          <cell r="F167" t="str">
            <v>Excavator PC 200</v>
          </cell>
          <cell r="G167">
            <v>60</v>
          </cell>
          <cell r="H167">
            <v>1</v>
          </cell>
          <cell r="I167">
            <v>1.6666666666666666E-2</v>
          </cell>
          <cell r="J167">
            <v>2</v>
          </cell>
          <cell r="K167">
            <v>3.3333333333333335</v>
          </cell>
          <cell r="L167">
            <v>0.20833333333333334</v>
          </cell>
          <cell r="M167">
            <v>191150</v>
          </cell>
          <cell r="N167">
            <v>3185.8333333333335</v>
          </cell>
          <cell r="O167">
            <v>637166.66666666674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Pekerja</v>
          </cell>
          <cell r="W167" t="str">
            <v>Jam</v>
          </cell>
          <cell r="X167">
            <v>60</v>
          </cell>
          <cell r="Y167">
            <v>3</v>
          </cell>
          <cell r="Z167">
            <v>0.05</v>
          </cell>
          <cell r="AA167">
            <v>3375</v>
          </cell>
          <cell r="AB167">
            <v>168.75</v>
          </cell>
          <cell r="AC167">
            <v>33750</v>
          </cell>
          <cell r="AH167">
            <v>7046.992424242424</v>
          </cell>
        </row>
        <row r="168">
          <cell r="A168">
            <v>12602</v>
          </cell>
          <cell r="F168" t="str">
            <v>Dump Truck 8 ton</v>
          </cell>
          <cell r="G168">
            <v>22</v>
          </cell>
          <cell r="H168">
            <v>1</v>
          </cell>
          <cell r="I168">
            <v>4.5454545454545456E-2</v>
          </cell>
          <cell r="J168">
            <v>8</v>
          </cell>
          <cell r="K168">
            <v>9.0909090909090917</v>
          </cell>
          <cell r="L168">
            <v>0.56818181818181823</v>
          </cell>
          <cell r="M168">
            <v>76800</v>
          </cell>
          <cell r="N168">
            <v>3490.909090909091</v>
          </cell>
          <cell r="O168">
            <v>698181.81818181823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Mandor</v>
          </cell>
          <cell r="W168" t="str">
            <v>Jam</v>
          </cell>
          <cell r="X168">
            <v>60</v>
          </cell>
          <cell r="Y168">
            <v>1</v>
          </cell>
          <cell r="Z168">
            <v>1.6666666666666666E-2</v>
          </cell>
          <cell r="AA168">
            <v>4890</v>
          </cell>
          <cell r="AB168">
            <v>81.5</v>
          </cell>
          <cell r="AC168">
            <v>16300</v>
          </cell>
        </row>
        <row r="169">
          <cell r="A169">
            <v>12603</v>
          </cell>
          <cell r="F169" t="str">
            <v>Alat Bantu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200</v>
          </cell>
          <cell r="L169">
            <v>12.5</v>
          </cell>
          <cell r="M169">
            <v>120</v>
          </cell>
          <cell r="N169">
            <v>120</v>
          </cell>
          <cell r="O169">
            <v>24000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60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12604</v>
          </cell>
          <cell r="F170">
            <v>0</v>
          </cell>
          <cell r="G170">
            <v>0</v>
          </cell>
          <cell r="I170" t="e">
            <v>#DIV/0!</v>
          </cell>
          <cell r="K170" t="e">
            <v>#DIV/0!</v>
          </cell>
          <cell r="L170" t="e">
            <v>#DIV/0!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60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12605</v>
          </cell>
          <cell r="F171">
            <v>0</v>
          </cell>
          <cell r="G171">
            <v>0</v>
          </cell>
          <cell r="I171" t="e">
            <v>#DIV/0!</v>
          </cell>
          <cell r="K171" t="e">
            <v>#DIV/0!</v>
          </cell>
          <cell r="L171" t="e">
            <v>#DIV/0!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60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A172">
            <v>12700</v>
          </cell>
          <cell r="B172">
            <v>7</v>
          </cell>
          <cell r="C172" t="str">
            <v>Galian alur sungai dan pembuangan material, tipe A3</v>
          </cell>
          <cell r="D172" t="str">
            <v>m3</v>
          </cell>
          <cell r="E172">
            <v>150</v>
          </cell>
          <cell r="G172">
            <v>65</v>
          </cell>
          <cell r="J172">
            <v>16</v>
          </cell>
          <cell r="N172">
            <v>7327.4358974358965</v>
          </cell>
          <cell r="O172">
            <v>1099115.3846153845</v>
          </cell>
          <cell r="T172">
            <v>0</v>
          </cell>
          <cell r="U172">
            <v>0</v>
          </cell>
          <cell r="X172">
            <v>65</v>
          </cell>
          <cell r="AB172">
            <v>231</v>
          </cell>
          <cell r="AC172">
            <v>34650</v>
          </cell>
          <cell r="AE172">
            <v>7327.4358974358965</v>
          </cell>
          <cell r="AF172">
            <v>0</v>
          </cell>
          <cell r="AG172">
            <v>231</v>
          </cell>
          <cell r="AH172">
            <v>7558.4358974358965</v>
          </cell>
          <cell r="AI172">
            <v>1133765.3846153845</v>
          </cell>
        </row>
        <row r="173">
          <cell r="A173">
            <v>12701</v>
          </cell>
          <cell r="F173" t="str">
            <v>Excavator PC 200</v>
          </cell>
          <cell r="G173">
            <v>65</v>
          </cell>
          <cell r="H173">
            <v>1</v>
          </cell>
          <cell r="I173">
            <v>1.5384615384615385E-2</v>
          </cell>
          <cell r="J173">
            <v>2</v>
          </cell>
          <cell r="K173">
            <v>2.3076923076923075</v>
          </cell>
          <cell r="L173">
            <v>0.14423076923076922</v>
          </cell>
          <cell r="M173">
            <v>191150</v>
          </cell>
          <cell r="N173">
            <v>2940.7692307692309</v>
          </cell>
          <cell r="O173">
            <v>441115.38461538462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Pekerja</v>
          </cell>
          <cell r="W173" t="str">
            <v>Jam</v>
          </cell>
          <cell r="X173">
            <v>65</v>
          </cell>
          <cell r="Y173">
            <v>3</v>
          </cell>
          <cell r="Z173">
            <v>4.6153846153846156E-2</v>
          </cell>
          <cell r="AA173">
            <v>3375</v>
          </cell>
          <cell r="AB173">
            <v>155.76923076923077</v>
          </cell>
          <cell r="AC173">
            <v>23365.384615384617</v>
          </cell>
          <cell r="AH173">
            <v>7558.4358974358965</v>
          </cell>
        </row>
        <row r="174">
          <cell r="A174">
            <v>12702</v>
          </cell>
          <cell r="F174" t="str">
            <v>Dump Truck 8 ton</v>
          </cell>
          <cell r="G174">
            <v>18</v>
          </cell>
          <cell r="H174">
            <v>1</v>
          </cell>
          <cell r="I174">
            <v>5.5555555555555552E-2</v>
          </cell>
          <cell r="J174">
            <v>8</v>
          </cell>
          <cell r="K174">
            <v>8.3333333333333339</v>
          </cell>
          <cell r="L174">
            <v>0.52083333333333337</v>
          </cell>
          <cell r="M174">
            <v>76800</v>
          </cell>
          <cell r="N174">
            <v>4266.6666666666661</v>
          </cell>
          <cell r="O174">
            <v>639999.99999999988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Mandor</v>
          </cell>
          <cell r="W174" t="str">
            <v>Jam</v>
          </cell>
          <cell r="X174">
            <v>65</v>
          </cell>
          <cell r="Y174">
            <v>1</v>
          </cell>
          <cell r="Z174">
            <v>1.5384615384615385E-2</v>
          </cell>
          <cell r="AA174">
            <v>4890</v>
          </cell>
          <cell r="AB174">
            <v>75.230769230769241</v>
          </cell>
          <cell r="AC174">
            <v>11284.615384615387</v>
          </cell>
        </row>
        <row r="175">
          <cell r="A175">
            <v>12703</v>
          </cell>
          <cell r="F175" t="str">
            <v>Alat Bantu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150</v>
          </cell>
          <cell r="L175">
            <v>9.375</v>
          </cell>
          <cell r="M175">
            <v>120</v>
          </cell>
          <cell r="N175">
            <v>120</v>
          </cell>
          <cell r="O175">
            <v>18000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65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12704</v>
          </cell>
          <cell r="F176">
            <v>0</v>
          </cell>
          <cell r="G176">
            <v>0</v>
          </cell>
          <cell r="I176" t="e">
            <v>#DIV/0!</v>
          </cell>
          <cell r="K176" t="e">
            <v>#DIV/0!</v>
          </cell>
          <cell r="L176" t="e">
            <v>#DIV/0!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65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12705</v>
          </cell>
          <cell r="F177">
            <v>0</v>
          </cell>
          <cell r="G177">
            <v>0</v>
          </cell>
          <cell r="I177" t="e">
            <v>#DIV/0!</v>
          </cell>
          <cell r="K177" t="e">
            <v>#DIV/0!</v>
          </cell>
          <cell r="L177" t="e">
            <v>#DIV/0!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65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12800</v>
          </cell>
          <cell r="B178">
            <v>8</v>
          </cell>
          <cell r="C178" t="str">
            <v>Timbunan untuk tanggul</v>
          </cell>
          <cell r="D178" t="str">
            <v>m3</v>
          </cell>
          <cell r="E178">
            <v>67123</v>
          </cell>
          <cell r="G178">
            <v>32.5</v>
          </cell>
          <cell r="J178">
            <v>800</v>
          </cell>
          <cell r="N178">
            <v>9613.8027389110412</v>
          </cell>
          <cell r="O178">
            <v>645307281.24392593</v>
          </cell>
          <cell r="T178">
            <v>1488</v>
          </cell>
          <cell r="U178">
            <v>99879024</v>
          </cell>
          <cell r="X178">
            <v>32.5</v>
          </cell>
          <cell r="AB178">
            <v>462</v>
          </cell>
          <cell r="AC178">
            <v>31010826.000000004</v>
          </cell>
          <cell r="AE178">
            <v>9613.8027389110412</v>
          </cell>
          <cell r="AF178">
            <v>1488</v>
          </cell>
          <cell r="AG178">
            <v>462</v>
          </cell>
          <cell r="AH178">
            <v>11563.802738911041</v>
          </cell>
          <cell r="AI178">
            <v>776197131.24392593</v>
          </cell>
        </row>
        <row r="179">
          <cell r="A179">
            <v>12801</v>
          </cell>
          <cell r="F179" t="str">
            <v>Excavator PC 200</v>
          </cell>
          <cell r="G179">
            <v>50.347999999999999</v>
          </cell>
          <cell r="H179">
            <v>1</v>
          </cell>
          <cell r="I179">
            <v>1.9861762135536667E-2</v>
          </cell>
          <cell r="J179">
            <v>100</v>
          </cell>
          <cell r="K179">
            <v>1333.1810598236275</v>
          </cell>
          <cell r="L179">
            <v>1.6664763247795344</v>
          </cell>
          <cell r="M179">
            <v>191150</v>
          </cell>
          <cell r="N179">
            <v>3796.5758322078336</v>
          </cell>
          <cell r="O179">
            <v>254837559.58528641</v>
          </cell>
          <cell r="P179" t="str">
            <v>Tanah Timbunan</v>
          </cell>
          <cell r="Q179" t="str">
            <v>m3</v>
          </cell>
          <cell r="R179">
            <v>1.2</v>
          </cell>
          <cell r="S179">
            <v>1240</v>
          </cell>
          <cell r="T179">
            <v>1488</v>
          </cell>
          <cell r="U179">
            <v>99879024</v>
          </cell>
          <cell r="V179" t="str">
            <v>Pekerja</v>
          </cell>
          <cell r="W179" t="str">
            <v>Jam</v>
          </cell>
          <cell r="X179">
            <v>32.5</v>
          </cell>
          <cell r="Y179">
            <v>3</v>
          </cell>
          <cell r="Z179">
            <v>9.2307692307692313E-2</v>
          </cell>
          <cell r="AA179">
            <v>3375</v>
          </cell>
          <cell r="AB179">
            <v>311.53846153846155</v>
          </cell>
          <cell r="AC179">
            <v>20911396.153846156</v>
          </cell>
          <cell r="AH179">
            <v>11563.802738911041</v>
          </cell>
        </row>
        <row r="180">
          <cell r="A180">
            <v>12802</v>
          </cell>
          <cell r="F180" t="str">
            <v>Dump Truck 8 ton</v>
          </cell>
          <cell r="G180">
            <v>25.173999999999999</v>
          </cell>
          <cell r="H180">
            <v>1</v>
          </cell>
          <cell r="I180">
            <v>3.9723524271073334E-2</v>
          </cell>
          <cell r="J180">
            <v>8</v>
          </cell>
          <cell r="K180">
            <v>2666.362119647255</v>
          </cell>
          <cell r="L180">
            <v>3.3329526495590689</v>
          </cell>
          <cell r="M180">
            <v>76800</v>
          </cell>
          <cell r="N180">
            <v>3050.766664018432</v>
          </cell>
          <cell r="O180">
            <v>204776610.78890923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Mandor</v>
          </cell>
          <cell r="W180" t="str">
            <v>Jam</v>
          </cell>
          <cell r="X180">
            <v>32.5</v>
          </cell>
          <cell r="Y180">
            <v>1</v>
          </cell>
          <cell r="Z180">
            <v>3.0769230769230771E-2</v>
          </cell>
          <cell r="AA180">
            <v>4890</v>
          </cell>
          <cell r="AB180">
            <v>150.46153846153848</v>
          </cell>
          <cell r="AC180">
            <v>10099429.846153848</v>
          </cell>
        </row>
        <row r="181">
          <cell r="A181">
            <v>12803</v>
          </cell>
          <cell r="F181" t="str">
            <v>Bulldozer D31</v>
          </cell>
          <cell r="G181">
            <v>32.5</v>
          </cell>
          <cell r="H181">
            <v>0.5</v>
          </cell>
          <cell r="I181">
            <v>1.5384615384615385E-2</v>
          </cell>
          <cell r="J181">
            <v>1</v>
          </cell>
          <cell r="K181">
            <v>1032.6615384615384</v>
          </cell>
          <cell r="L181">
            <v>1.2908269230769229</v>
          </cell>
          <cell r="M181">
            <v>111970</v>
          </cell>
          <cell r="N181">
            <v>1722.6153846153848</v>
          </cell>
          <cell r="O181">
            <v>115627112.46153846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32.5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A182">
            <v>12804</v>
          </cell>
          <cell r="F182" t="str">
            <v>Vibrator Roller</v>
          </cell>
          <cell r="G182">
            <v>93.468000000000004</v>
          </cell>
          <cell r="H182">
            <v>0.5</v>
          </cell>
          <cell r="I182">
            <v>5.3494244019343514E-3</v>
          </cell>
          <cell r="K182">
            <v>359.06941413103948</v>
          </cell>
          <cell r="L182">
            <v>0.44883676766379937</v>
          </cell>
          <cell r="M182">
            <v>171535</v>
          </cell>
          <cell r="N182">
            <v>917.613514785809</v>
          </cell>
          <cell r="O182">
            <v>61592971.95296786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32.5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12805</v>
          </cell>
          <cell r="F183" t="str">
            <v>Water Tanker</v>
          </cell>
          <cell r="G183">
            <v>268</v>
          </cell>
          <cell r="H183">
            <v>0.5</v>
          </cell>
          <cell r="I183">
            <v>1.8656716417910447E-3</v>
          </cell>
          <cell r="K183">
            <v>125.2294776119403</v>
          </cell>
          <cell r="L183">
            <v>0.15653684701492537</v>
          </cell>
          <cell r="M183">
            <v>67660</v>
          </cell>
          <cell r="N183">
            <v>126.23134328358209</v>
          </cell>
          <cell r="O183">
            <v>8473026.4552238807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32.5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A184">
            <v>12900</v>
          </cell>
          <cell r="B184">
            <v>9</v>
          </cell>
          <cell r="C184" t="str">
            <v>Gebalan rumput</v>
          </cell>
          <cell r="D184" t="str">
            <v>m2</v>
          </cell>
          <cell r="E184">
            <v>48462</v>
          </cell>
          <cell r="G184">
            <v>35</v>
          </cell>
          <cell r="J184">
            <v>480</v>
          </cell>
          <cell r="N184">
            <v>120</v>
          </cell>
          <cell r="O184">
            <v>5815440</v>
          </cell>
          <cell r="T184">
            <v>620</v>
          </cell>
          <cell r="U184">
            <v>30046440</v>
          </cell>
          <cell r="X184">
            <v>35</v>
          </cell>
          <cell r="AB184">
            <v>429</v>
          </cell>
          <cell r="AC184">
            <v>20790198</v>
          </cell>
          <cell r="AE184">
            <v>120</v>
          </cell>
          <cell r="AF184">
            <v>620</v>
          </cell>
          <cell r="AG184">
            <v>429</v>
          </cell>
          <cell r="AH184">
            <v>1169</v>
          </cell>
          <cell r="AI184">
            <v>56652078</v>
          </cell>
        </row>
        <row r="185">
          <cell r="A185">
            <v>12901</v>
          </cell>
          <cell r="F185" t="str">
            <v>Alat Bantu</v>
          </cell>
          <cell r="G185">
            <v>1</v>
          </cell>
          <cell r="H185">
            <v>1</v>
          </cell>
          <cell r="I185">
            <v>1</v>
          </cell>
          <cell r="J185">
            <v>60</v>
          </cell>
          <cell r="K185">
            <v>48462</v>
          </cell>
          <cell r="L185">
            <v>100.96250000000001</v>
          </cell>
          <cell r="M185">
            <v>120</v>
          </cell>
          <cell r="N185">
            <v>120</v>
          </cell>
          <cell r="O185">
            <v>5815440</v>
          </cell>
          <cell r="P185" t="str">
            <v>Gebalan Rumput</v>
          </cell>
          <cell r="Q185" t="str">
            <v>m2</v>
          </cell>
          <cell r="R185">
            <v>1</v>
          </cell>
          <cell r="S185">
            <v>620</v>
          </cell>
          <cell r="T185">
            <v>620</v>
          </cell>
          <cell r="U185">
            <v>30046440</v>
          </cell>
          <cell r="V185" t="str">
            <v>Pekerja</v>
          </cell>
          <cell r="W185" t="str">
            <v>Jam</v>
          </cell>
          <cell r="X185">
            <v>35</v>
          </cell>
          <cell r="Y185">
            <v>3</v>
          </cell>
          <cell r="Z185">
            <v>8.5714285714285715E-2</v>
          </cell>
          <cell r="AA185">
            <v>3375</v>
          </cell>
          <cell r="AB185">
            <v>289.28571428571428</v>
          </cell>
          <cell r="AC185">
            <v>14019364.285714285</v>
          </cell>
          <cell r="AH185">
            <v>1169</v>
          </cell>
        </row>
        <row r="186">
          <cell r="A186">
            <v>12902</v>
          </cell>
          <cell r="F186">
            <v>0</v>
          </cell>
          <cell r="G186">
            <v>0</v>
          </cell>
          <cell r="I186" t="e">
            <v>#DIV/0!</v>
          </cell>
          <cell r="J186">
            <v>8</v>
          </cell>
          <cell r="K186" t="e">
            <v>#DIV/0!</v>
          </cell>
          <cell r="L186" t="e">
            <v>#DIV/0!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Mandor</v>
          </cell>
          <cell r="W186" t="str">
            <v>Jam</v>
          </cell>
          <cell r="X186">
            <v>35</v>
          </cell>
          <cell r="Y186">
            <v>1</v>
          </cell>
          <cell r="Z186">
            <v>2.8571428571428571E-2</v>
          </cell>
          <cell r="AA186">
            <v>4890</v>
          </cell>
          <cell r="AB186">
            <v>139.71428571428572</v>
          </cell>
          <cell r="AC186">
            <v>6770833.7142857146</v>
          </cell>
        </row>
        <row r="187">
          <cell r="A187">
            <v>12903</v>
          </cell>
          <cell r="F187">
            <v>0</v>
          </cell>
          <cell r="G187">
            <v>0</v>
          </cell>
          <cell r="I187" t="e">
            <v>#DIV/0!</v>
          </cell>
          <cell r="J187">
            <v>1</v>
          </cell>
          <cell r="K187" t="e">
            <v>#DIV/0!</v>
          </cell>
          <cell r="L187" t="e">
            <v>#DIV/0!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12904</v>
          </cell>
          <cell r="F188">
            <v>0</v>
          </cell>
          <cell r="G188">
            <v>0</v>
          </cell>
          <cell r="I188" t="e">
            <v>#DIV/0!</v>
          </cell>
          <cell r="K188" t="e">
            <v>#DIV/0!</v>
          </cell>
          <cell r="L188" t="e">
            <v>#DIV/0!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35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A189">
            <v>12905</v>
          </cell>
          <cell r="F189">
            <v>0</v>
          </cell>
          <cell r="G189">
            <v>0</v>
          </cell>
          <cell r="I189" t="e">
            <v>#DIV/0!</v>
          </cell>
          <cell r="K189" t="e">
            <v>#DIV/0!</v>
          </cell>
          <cell r="L189" t="e">
            <v>#DIV/0!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35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B190" t="str">
            <v>2.2.2</v>
          </cell>
          <cell r="C190" t="str">
            <v>Perlindungan Tebing</v>
          </cell>
        </row>
        <row r="191">
          <cell r="A191">
            <v>13000</v>
          </cell>
          <cell r="B191">
            <v>1</v>
          </cell>
          <cell r="C191" t="str">
            <v>Galian untuk bangunan</v>
          </cell>
          <cell r="D191" t="str">
            <v>m3</v>
          </cell>
          <cell r="E191">
            <v>138</v>
          </cell>
          <cell r="G191">
            <v>2.5</v>
          </cell>
          <cell r="J191">
            <v>56</v>
          </cell>
          <cell r="N191">
            <v>120</v>
          </cell>
          <cell r="O191">
            <v>16560</v>
          </cell>
          <cell r="T191">
            <v>0</v>
          </cell>
          <cell r="U191">
            <v>0</v>
          </cell>
          <cell r="X191">
            <v>2.5</v>
          </cell>
          <cell r="AB191">
            <v>8706</v>
          </cell>
          <cell r="AC191">
            <v>1201428</v>
          </cell>
          <cell r="AE191">
            <v>120</v>
          </cell>
          <cell r="AF191">
            <v>0</v>
          </cell>
          <cell r="AG191">
            <v>8706</v>
          </cell>
          <cell r="AH191">
            <v>8826</v>
          </cell>
          <cell r="AI191">
            <v>1217988</v>
          </cell>
        </row>
        <row r="192">
          <cell r="A192">
            <v>13001</v>
          </cell>
          <cell r="F192" t="str">
            <v>Alat Bantu</v>
          </cell>
          <cell r="G192">
            <v>1</v>
          </cell>
          <cell r="H192">
            <v>1</v>
          </cell>
          <cell r="I192">
            <v>1</v>
          </cell>
          <cell r="J192">
            <v>7</v>
          </cell>
          <cell r="K192">
            <v>138</v>
          </cell>
          <cell r="L192">
            <v>2.4642857142857144</v>
          </cell>
          <cell r="M192">
            <v>120</v>
          </cell>
          <cell r="N192">
            <v>120</v>
          </cell>
          <cell r="O192">
            <v>16560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Pekerja</v>
          </cell>
          <cell r="W192" t="str">
            <v>Jam</v>
          </cell>
          <cell r="X192">
            <v>2.5</v>
          </cell>
          <cell r="Y192">
            <v>5</v>
          </cell>
          <cell r="Z192">
            <v>2</v>
          </cell>
          <cell r="AA192">
            <v>3375</v>
          </cell>
          <cell r="AB192">
            <v>6750</v>
          </cell>
          <cell r="AC192">
            <v>931500</v>
          </cell>
          <cell r="AH192">
            <v>8826</v>
          </cell>
        </row>
        <row r="193">
          <cell r="A193">
            <v>13002</v>
          </cell>
          <cell r="F193">
            <v>0</v>
          </cell>
          <cell r="G193">
            <v>0</v>
          </cell>
          <cell r="I193" t="e">
            <v>#DIV/0!</v>
          </cell>
          <cell r="J193">
            <v>8</v>
          </cell>
          <cell r="K193" t="e">
            <v>#DIV/0!</v>
          </cell>
          <cell r="L193" t="e">
            <v>#DIV/0!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Mandor</v>
          </cell>
          <cell r="W193" t="str">
            <v>Jam</v>
          </cell>
          <cell r="X193">
            <v>2.5</v>
          </cell>
          <cell r="Y193">
            <v>1</v>
          </cell>
          <cell r="Z193">
            <v>0.4</v>
          </cell>
          <cell r="AA193">
            <v>4890</v>
          </cell>
          <cell r="AB193">
            <v>1956</v>
          </cell>
          <cell r="AC193">
            <v>269928</v>
          </cell>
        </row>
        <row r="194">
          <cell r="A194">
            <v>13003</v>
          </cell>
          <cell r="F194">
            <v>0</v>
          </cell>
          <cell r="G194">
            <v>0</v>
          </cell>
          <cell r="I194" t="e">
            <v>#DIV/0!</v>
          </cell>
          <cell r="J194">
            <v>1</v>
          </cell>
          <cell r="K194" t="e">
            <v>#DIV/0!</v>
          </cell>
          <cell r="L194" t="e">
            <v>#DIV/0!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2.5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13004</v>
          </cell>
          <cell r="F195">
            <v>0</v>
          </cell>
          <cell r="G195">
            <v>0</v>
          </cell>
          <cell r="I195" t="e">
            <v>#DIV/0!</v>
          </cell>
          <cell r="K195" t="e">
            <v>#DIV/0!</v>
          </cell>
          <cell r="L195" t="e">
            <v>#DIV/0!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2.5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A196">
            <v>13005</v>
          </cell>
          <cell r="F196">
            <v>0</v>
          </cell>
          <cell r="G196">
            <v>0</v>
          </cell>
          <cell r="I196" t="e">
            <v>#DIV/0!</v>
          </cell>
          <cell r="K196" t="e">
            <v>#DIV/0!</v>
          </cell>
          <cell r="L196" t="e">
            <v>#DIV/0!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2.5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13100</v>
          </cell>
          <cell r="B197">
            <v>2</v>
          </cell>
          <cell r="C197" t="str">
            <v>Urugan kembali</v>
          </cell>
          <cell r="D197" t="str">
            <v>m3</v>
          </cell>
          <cell r="E197">
            <v>52</v>
          </cell>
          <cell r="G197">
            <v>8</v>
          </cell>
          <cell r="J197">
            <v>56</v>
          </cell>
          <cell r="N197">
            <v>416.3</v>
          </cell>
          <cell r="O197">
            <v>21647.599999999999</v>
          </cell>
          <cell r="T197">
            <v>0</v>
          </cell>
          <cell r="U197">
            <v>0</v>
          </cell>
          <cell r="X197">
            <v>8</v>
          </cell>
          <cell r="AB197">
            <v>1876.875</v>
          </cell>
          <cell r="AC197">
            <v>97597.5</v>
          </cell>
          <cell r="AE197">
            <v>416.3</v>
          </cell>
          <cell r="AF197">
            <v>0</v>
          </cell>
          <cell r="AG197">
            <v>1876.875</v>
          </cell>
          <cell r="AH197">
            <v>2293.1750000000002</v>
          </cell>
          <cell r="AI197">
            <v>119245.1</v>
          </cell>
        </row>
        <row r="198">
          <cell r="A198">
            <v>13101</v>
          </cell>
          <cell r="F198" t="str">
            <v>Tamping Rammer</v>
          </cell>
          <cell r="G198">
            <v>50</v>
          </cell>
          <cell r="H198">
            <v>1</v>
          </cell>
          <cell r="I198">
            <v>0.02</v>
          </cell>
          <cell r="J198">
            <v>7</v>
          </cell>
          <cell r="K198">
            <v>1.04</v>
          </cell>
          <cell r="L198">
            <v>1.8571428571428572E-2</v>
          </cell>
          <cell r="M198">
            <v>14815</v>
          </cell>
          <cell r="N198">
            <v>296.3</v>
          </cell>
          <cell r="O198">
            <v>15407.6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Pekerja</v>
          </cell>
          <cell r="W198" t="str">
            <v>Jam</v>
          </cell>
          <cell r="X198">
            <v>8</v>
          </cell>
          <cell r="Y198">
            <v>3</v>
          </cell>
          <cell r="Z198">
            <v>0.375</v>
          </cell>
          <cell r="AA198">
            <v>3375</v>
          </cell>
          <cell r="AB198">
            <v>1265.625</v>
          </cell>
          <cell r="AC198">
            <v>65812.5</v>
          </cell>
          <cell r="AH198">
            <v>2293.1750000000002</v>
          </cell>
        </row>
        <row r="199">
          <cell r="A199">
            <v>13102</v>
          </cell>
          <cell r="F199" t="str">
            <v>Alat Bantu</v>
          </cell>
          <cell r="G199">
            <v>1</v>
          </cell>
          <cell r="H199">
            <v>1</v>
          </cell>
          <cell r="I199">
            <v>1</v>
          </cell>
          <cell r="J199">
            <v>8</v>
          </cell>
          <cell r="K199">
            <v>52</v>
          </cell>
          <cell r="L199">
            <v>0.9285714285714286</v>
          </cell>
          <cell r="M199">
            <v>120</v>
          </cell>
          <cell r="N199">
            <v>120</v>
          </cell>
          <cell r="O199">
            <v>6240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Mandor</v>
          </cell>
          <cell r="W199" t="str">
            <v>Jam</v>
          </cell>
          <cell r="X199">
            <v>8</v>
          </cell>
          <cell r="Y199">
            <v>1</v>
          </cell>
          <cell r="Z199">
            <v>0.125</v>
          </cell>
          <cell r="AA199">
            <v>4890</v>
          </cell>
          <cell r="AB199">
            <v>611.25</v>
          </cell>
          <cell r="AC199">
            <v>31785</v>
          </cell>
        </row>
        <row r="200">
          <cell r="A200">
            <v>13103</v>
          </cell>
          <cell r="F200">
            <v>0</v>
          </cell>
          <cell r="G200">
            <v>0</v>
          </cell>
          <cell r="I200" t="e">
            <v>#DIV/0!</v>
          </cell>
          <cell r="J200">
            <v>1</v>
          </cell>
          <cell r="K200" t="e">
            <v>#DIV/0!</v>
          </cell>
          <cell r="L200" t="e">
            <v>#DIV/0!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8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A201">
            <v>13104</v>
          </cell>
          <cell r="F201">
            <v>0</v>
          </cell>
          <cell r="G201">
            <v>0</v>
          </cell>
          <cell r="I201" t="e">
            <v>#DIV/0!</v>
          </cell>
          <cell r="K201" t="e">
            <v>#DIV/0!</v>
          </cell>
          <cell r="L201" t="e">
            <v>#DIV/0!</v>
          </cell>
          <cell r="M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8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13105</v>
          </cell>
          <cell r="F202">
            <v>0</v>
          </cell>
          <cell r="G202">
            <v>0</v>
          </cell>
          <cell r="I202" t="e">
            <v>#DIV/0!</v>
          </cell>
          <cell r="K202" t="e">
            <v>#DIV/0!</v>
          </cell>
          <cell r="L202" t="e">
            <v>#DIV/0!</v>
          </cell>
          <cell r="M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13200</v>
          </cell>
          <cell r="B203">
            <v>3</v>
          </cell>
          <cell r="C203" t="str">
            <v>Pasangan batu 1s : 4 ps</v>
          </cell>
          <cell r="D203" t="str">
            <v>m3</v>
          </cell>
          <cell r="E203">
            <v>346</v>
          </cell>
          <cell r="G203">
            <v>1.2</v>
          </cell>
          <cell r="J203">
            <v>120</v>
          </cell>
          <cell r="N203">
            <v>2561.4285714285711</v>
          </cell>
          <cell r="O203">
            <v>886254.28571428556</v>
          </cell>
          <cell r="T203">
            <v>296030.0575</v>
          </cell>
          <cell r="U203">
            <v>102426399.895</v>
          </cell>
          <cell r="X203">
            <v>1.2</v>
          </cell>
          <cell r="AB203">
            <v>28650</v>
          </cell>
          <cell r="AC203">
            <v>9912900</v>
          </cell>
          <cell r="AE203">
            <v>2561.4285714285711</v>
          </cell>
          <cell r="AF203">
            <v>296030.0575</v>
          </cell>
          <cell r="AG203">
            <v>28650</v>
          </cell>
          <cell r="AH203">
            <v>327241.48607142858</v>
          </cell>
          <cell r="AI203">
            <v>113225554.18071428</v>
          </cell>
        </row>
        <row r="204">
          <cell r="A204">
            <v>13201</v>
          </cell>
          <cell r="F204" t="str">
            <v>Concrete Mixer 0.35 m3</v>
          </cell>
          <cell r="G204">
            <v>3.5</v>
          </cell>
          <cell r="H204">
            <v>1</v>
          </cell>
          <cell r="I204">
            <v>0.2857142857142857</v>
          </cell>
          <cell r="J204">
            <v>15</v>
          </cell>
          <cell r="K204">
            <v>98.857142857142861</v>
          </cell>
          <cell r="L204">
            <v>0.82380952380952388</v>
          </cell>
          <cell r="M204">
            <v>8965</v>
          </cell>
          <cell r="N204">
            <v>2561.4285714285711</v>
          </cell>
          <cell r="O204">
            <v>886254.28571428556</v>
          </cell>
          <cell r="P204" t="str">
            <v>Batu Belah</v>
          </cell>
          <cell r="Q204" t="str">
            <v>m3</v>
          </cell>
          <cell r="R204">
            <v>1.2</v>
          </cell>
          <cell r="S204">
            <v>115160</v>
          </cell>
          <cell r="T204">
            <v>138192</v>
          </cell>
          <cell r="U204">
            <v>47814432</v>
          </cell>
          <cell r="V204" t="str">
            <v>Pekerja</v>
          </cell>
          <cell r="W204" t="str">
            <v>Jam</v>
          </cell>
          <cell r="X204">
            <v>1.2</v>
          </cell>
          <cell r="Y204">
            <v>6</v>
          </cell>
          <cell r="Z204">
            <v>5</v>
          </cell>
          <cell r="AA204">
            <v>3375</v>
          </cell>
          <cell r="AB204">
            <v>16875</v>
          </cell>
          <cell r="AC204">
            <v>5838750</v>
          </cell>
          <cell r="AH204">
            <v>327241.48607142858</v>
          </cell>
        </row>
        <row r="205">
          <cell r="A205">
            <v>13202</v>
          </cell>
          <cell r="F205">
            <v>0</v>
          </cell>
          <cell r="G205">
            <v>0</v>
          </cell>
          <cell r="I205" t="e">
            <v>#DIV/0!</v>
          </cell>
          <cell r="J205">
            <v>8</v>
          </cell>
          <cell r="K205" t="e">
            <v>#DIV/0!</v>
          </cell>
          <cell r="L205" t="e">
            <v>#DIV/0!</v>
          </cell>
          <cell r="M205">
            <v>0</v>
          </cell>
          <cell r="O205">
            <v>0</v>
          </cell>
          <cell r="P205" t="str">
            <v xml:space="preserve">Semen </v>
          </cell>
          <cell r="Q205" t="str">
            <v>Kg</v>
          </cell>
          <cell r="R205">
            <v>142.5</v>
          </cell>
          <cell r="S205">
            <v>704</v>
          </cell>
          <cell r="T205">
            <v>100320</v>
          </cell>
          <cell r="U205">
            <v>34710720</v>
          </cell>
          <cell r="V205" t="str">
            <v>Tukang Batu</v>
          </cell>
          <cell r="W205" t="str">
            <v>Jam</v>
          </cell>
          <cell r="X205">
            <v>1.2</v>
          </cell>
          <cell r="Y205">
            <v>2</v>
          </cell>
          <cell r="Z205">
            <v>1.6666666666666667</v>
          </cell>
          <cell r="AA205">
            <v>4620</v>
          </cell>
          <cell r="AB205">
            <v>7700</v>
          </cell>
          <cell r="AC205">
            <v>2664200</v>
          </cell>
        </row>
        <row r="206">
          <cell r="A206">
            <v>13203</v>
          </cell>
          <cell r="F206">
            <v>0</v>
          </cell>
          <cell r="G206">
            <v>0</v>
          </cell>
          <cell r="I206" t="e">
            <v>#DIV/0!</v>
          </cell>
          <cell r="J206">
            <v>1</v>
          </cell>
          <cell r="K206" t="e">
            <v>#DIV/0!</v>
          </cell>
          <cell r="L206" t="e">
            <v>#DIV/0!</v>
          </cell>
          <cell r="M206">
            <v>0</v>
          </cell>
          <cell r="O206">
            <v>0</v>
          </cell>
          <cell r="P206" t="str">
            <v>Pasir pasang</v>
          </cell>
          <cell r="Q206" t="str">
            <v>m3</v>
          </cell>
          <cell r="R206">
            <v>0.52200000000000002</v>
          </cell>
          <cell r="S206">
            <v>102085</v>
          </cell>
          <cell r="T206">
            <v>53288.37</v>
          </cell>
          <cell r="U206">
            <v>18437776.02</v>
          </cell>
          <cell r="V206" t="str">
            <v>Mandor</v>
          </cell>
          <cell r="W206" t="str">
            <v>Jam</v>
          </cell>
          <cell r="X206">
            <v>1.2</v>
          </cell>
          <cell r="Y206">
            <v>1</v>
          </cell>
          <cell r="Z206">
            <v>0.83333333333333337</v>
          </cell>
          <cell r="AA206">
            <v>4890</v>
          </cell>
          <cell r="AB206">
            <v>4075</v>
          </cell>
          <cell r="AC206">
            <v>1409950</v>
          </cell>
        </row>
        <row r="207">
          <cell r="A207">
            <v>13204</v>
          </cell>
          <cell r="F207">
            <v>0</v>
          </cell>
          <cell r="G207">
            <v>0</v>
          </cell>
          <cell r="I207" t="e">
            <v>#DIV/0!</v>
          </cell>
          <cell r="K207" t="e">
            <v>#DIV/0!</v>
          </cell>
          <cell r="L207" t="e">
            <v>#DIV/0!</v>
          </cell>
          <cell r="M207">
            <v>0</v>
          </cell>
          <cell r="O207">
            <v>0</v>
          </cell>
          <cell r="P207" t="str">
            <v xml:space="preserve">PVC dia. 5 cm </v>
          </cell>
          <cell r="Q207" t="str">
            <v>m'</v>
          </cell>
          <cell r="R207">
            <v>0.3125</v>
          </cell>
          <cell r="S207">
            <v>13535</v>
          </cell>
          <cell r="T207">
            <v>4229.6875</v>
          </cell>
          <cell r="U207">
            <v>1463471.875</v>
          </cell>
          <cell r="V207">
            <v>0</v>
          </cell>
          <cell r="W207">
            <v>0</v>
          </cell>
          <cell r="X207">
            <v>1.2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A208">
            <v>13205</v>
          </cell>
          <cell r="F208">
            <v>0</v>
          </cell>
          <cell r="G208">
            <v>0</v>
          </cell>
          <cell r="I208" t="e">
            <v>#DIV/0!</v>
          </cell>
          <cell r="K208" t="e">
            <v>#DIV/0!</v>
          </cell>
          <cell r="L208" t="e">
            <v>#DIV/0!</v>
          </cell>
          <cell r="M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1.2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13300</v>
          </cell>
          <cell r="B209">
            <v>4</v>
          </cell>
          <cell r="C209" t="str">
            <v>Pekerjaan siar</v>
          </cell>
          <cell r="D209" t="str">
            <v>m2</v>
          </cell>
          <cell r="E209">
            <v>1069</v>
          </cell>
          <cell r="G209">
            <v>5.78</v>
          </cell>
          <cell r="J209">
            <v>200</v>
          </cell>
          <cell r="N209">
            <v>137.92307692307693</v>
          </cell>
          <cell r="O209">
            <v>147439.76923076925</v>
          </cell>
          <cell r="T209">
            <v>4790.7650000000003</v>
          </cell>
          <cell r="U209">
            <v>5121327.7850000001</v>
          </cell>
          <cell r="X209">
            <v>5.78</v>
          </cell>
          <cell r="AB209">
            <v>3659.1695501730101</v>
          </cell>
          <cell r="AC209">
            <v>3911652.249134948</v>
          </cell>
          <cell r="AE209">
            <v>137.92307692307693</v>
          </cell>
          <cell r="AF209">
            <v>4790.7650000000003</v>
          </cell>
          <cell r="AG209">
            <v>3659.1695501730101</v>
          </cell>
          <cell r="AH209">
            <v>8587.8576270960875</v>
          </cell>
          <cell r="AI209">
            <v>9180419.8033657167</v>
          </cell>
        </row>
        <row r="210">
          <cell r="A210">
            <v>13301</v>
          </cell>
          <cell r="F210" t="str">
            <v>Concrete Mixer 0.35 m3</v>
          </cell>
          <cell r="G210">
            <v>65</v>
          </cell>
          <cell r="H210">
            <v>1</v>
          </cell>
          <cell r="I210">
            <v>1.5384615384615385E-2</v>
          </cell>
          <cell r="J210">
            <v>25</v>
          </cell>
          <cell r="K210">
            <v>16.446153846153845</v>
          </cell>
          <cell r="L210">
            <v>8.2230769230769218E-2</v>
          </cell>
          <cell r="M210">
            <v>8965</v>
          </cell>
          <cell r="N210">
            <v>137.92307692307693</v>
          </cell>
          <cell r="O210">
            <v>147439.76923076925</v>
          </cell>
          <cell r="P210" t="str">
            <v xml:space="preserve">Semen </v>
          </cell>
          <cell r="Q210" t="str">
            <v>Kg</v>
          </cell>
          <cell r="R210">
            <v>5.5</v>
          </cell>
          <cell r="S210">
            <v>704</v>
          </cell>
          <cell r="T210">
            <v>3872</v>
          </cell>
          <cell r="U210">
            <v>4139168</v>
          </cell>
          <cell r="V210" t="str">
            <v>Pekerja</v>
          </cell>
          <cell r="W210" t="str">
            <v>Jam</v>
          </cell>
          <cell r="X210">
            <v>5.78</v>
          </cell>
          <cell r="Y210">
            <v>2</v>
          </cell>
          <cell r="Z210">
            <v>0.34602076124567471</v>
          </cell>
          <cell r="AA210">
            <v>3375</v>
          </cell>
          <cell r="AB210">
            <v>1167.8200692041521</v>
          </cell>
          <cell r="AC210">
            <v>1248399.6539792386</v>
          </cell>
          <cell r="AH210">
            <v>8587.8576270960875</v>
          </cell>
        </row>
        <row r="211">
          <cell r="A211">
            <v>13302</v>
          </cell>
          <cell r="F211">
            <v>0</v>
          </cell>
          <cell r="G211">
            <v>0</v>
          </cell>
          <cell r="I211" t="e">
            <v>#DIV/0!</v>
          </cell>
          <cell r="J211">
            <v>8</v>
          </cell>
          <cell r="K211" t="e">
            <v>#DIV/0!</v>
          </cell>
          <cell r="L211" t="e">
            <v>#DIV/0!</v>
          </cell>
          <cell r="M211">
            <v>0</v>
          </cell>
          <cell r="O211">
            <v>0</v>
          </cell>
          <cell r="P211" t="str">
            <v>Pasir pasang</v>
          </cell>
          <cell r="Q211" t="str">
            <v>m3</v>
          </cell>
          <cell r="R211">
            <v>8.9999999999999993E-3</v>
          </cell>
          <cell r="S211">
            <v>102085</v>
          </cell>
          <cell r="T211">
            <v>918.76499999999999</v>
          </cell>
          <cell r="U211">
            <v>982159.78500000003</v>
          </cell>
          <cell r="V211" t="str">
            <v>Tukang Batu</v>
          </cell>
          <cell r="W211" t="str">
            <v>Jam</v>
          </cell>
          <cell r="X211">
            <v>5.78</v>
          </cell>
          <cell r="Y211">
            <v>1</v>
          </cell>
          <cell r="Z211">
            <v>0.17301038062283736</v>
          </cell>
          <cell r="AA211">
            <v>4620</v>
          </cell>
          <cell r="AB211">
            <v>799.30795847750858</v>
          </cell>
          <cell r="AC211">
            <v>854460.20761245664</v>
          </cell>
        </row>
        <row r="212">
          <cell r="A212">
            <v>13303</v>
          </cell>
          <cell r="F212">
            <v>0</v>
          </cell>
          <cell r="G212">
            <v>0</v>
          </cell>
          <cell r="I212" t="e">
            <v>#DIV/0!</v>
          </cell>
          <cell r="J212">
            <v>1</v>
          </cell>
          <cell r="K212" t="e">
            <v>#DIV/0!</v>
          </cell>
          <cell r="L212" t="e">
            <v>#DIV/0!</v>
          </cell>
          <cell r="M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Kepala Tukang</v>
          </cell>
          <cell r="W212" t="str">
            <v>Jam</v>
          </cell>
          <cell r="X212">
            <v>5.78</v>
          </cell>
          <cell r="Y212">
            <v>1</v>
          </cell>
          <cell r="Z212">
            <v>0.17301038062283736</v>
          </cell>
          <cell r="AA212">
            <v>4890</v>
          </cell>
          <cell r="AB212">
            <v>846.02076124567463</v>
          </cell>
          <cell r="AC212">
            <v>904396.19377162622</v>
          </cell>
        </row>
        <row r="213">
          <cell r="A213">
            <v>13304</v>
          </cell>
          <cell r="F213">
            <v>0</v>
          </cell>
          <cell r="G213">
            <v>0</v>
          </cell>
          <cell r="I213" t="e">
            <v>#DIV/0!</v>
          </cell>
          <cell r="K213" t="e">
            <v>#DIV/0!</v>
          </cell>
          <cell r="L213" t="e">
            <v>#DIV/0!</v>
          </cell>
          <cell r="M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Mandor</v>
          </cell>
          <cell r="W213" t="str">
            <v>Jam</v>
          </cell>
          <cell r="X213">
            <v>5.78</v>
          </cell>
          <cell r="Y213">
            <v>1</v>
          </cell>
          <cell r="Z213">
            <v>0.17301038062283736</v>
          </cell>
          <cell r="AA213">
            <v>4890</v>
          </cell>
          <cell r="AB213">
            <v>846.02076124567463</v>
          </cell>
          <cell r="AC213">
            <v>904396.19377162622</v>
          </cell>
        </row>
        <row r="214">
          <cell r="A214">
            <v>13305</v>
          </cell>
          <cell r="F214">
            <v>0</v>
          </cell>
          <cell r="G214">
            <v>0</v>
          </cell>
          <cell r="I214" t="e">
            <v>#DIV/0!</v>
          </cell>
          <cell r="K214" t="e">
            <v>#DIV/0!</v>
          </cell>
          <cell r="L214" t="e">
            <v>#DIV/0!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5.78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13400</v>
          </cell>
          <cell r="B215">
            <v>5</v>
          </cell>
          <cell r="C215" t="str">
            <v>Pekerjaan Plesteran 1s : 2 ps</v>
          </cell>
          <cell r="D215" t="str">
            <v>m2</v>
          </cell>
          <cell r="E215">
            <v>129</v>
          </cell>
          <cell r="G215">
            <v>15.64</v>
          </cell>
          <cell r="J215">
            <v>200</v>
          </cell>
          <cell r="N215">
            <v>137.92307692307693</v>
          </cell>
          <cell r="O215">
            <v>17792.076923076926</v>
          </cell>
          <cell r="T215">
            <v>6688.0999999999995</v>
          </cell>
          <cell r="U215">
            <v>862764.89999999991</v>
          </cell>
          <cell r="X215">
            <v>15.64</v>
          </cell>
          <cell r="AB215">
            <v>2510.869565217391</v>
          </cell>
          <cell r="AC215">
            <v>323902.17391304352</v>
          </cell>
          <cell r="AE215">
            <v>137.92307692307693</v>
          </cell>
          <cell r="AF215">
            <v>6688.0999999999995</v>
          </cell>
          <cell r="AG215">
            <v>2510.869565217391</v>
          </cell>
          <cell r="AH215">
            <v>9336.8926421404685</v>
          </cell>
          <cell r="AI215">
            <v>1204459.1508361204</v>
          </cell>
        </row>
        <row r="216">
          <cell r="A216">
            <v>13401</v>
          </cell>
          <cell r="F216" t="str">
            <v>Concrete Mixer 0.35 m3</v>
          </cell>
          <cell r="G216">
            <v>65</v>
          </cell>
          <cell r="H216">
            <v>1</v>
          </cell>
          <cell r="I216">
            <v>1.5384615384615385E-2</v>
          </cell>
          <cell r="J216">
            <v>25</v>
          </cell>
          <cell r="K216">
            <v>1.9846153846153847</v>
          </cell>
          <cell r="L216">
            <v>9.9230769230769234E-3</v>
          </cell>
          <cell r="M216">
            <v>8965</v>
          </cell>
          <cell r="N216">
            <v>137.92307692307693</v>
          </cell>
          <cell r="O216">
            <v>17792.076923076926</v>
          </cell>
          <cell r="P216" t="str">
            <v xml:space="preserve">Semen </v>
          </cell>
          <cell r="Q216" t="str">
            <v>Kg</v>
          </cell>
          <cell r="R216">
            <v>6.6</v>
          </cell>
          <cell r="S216">
            <v>704</v>
          </cell>
          <cell r="T216">
            <v>4646.3999999999996</v>
          </cell>
          <cell r="U216">
            <v>599385.59999999998</v>
          </cell>
          <cell r="V216" t="str">
            <v>Pekerja</v>
          </cell>
          <cell r="W216" t="str">
            <v>Jam</v>
          </cell>
          <cell r="X216">
            <v>15.64</v>
          </cell>
          <cell r="Y216">
            <v>6</v>
          </cell>
          <cell r="Z216">
            <v>0.38363171355498721</v>
          </cell>
          <cell r="AA216">
            <v>3375</v>
          </cell>
          <cell r="AB216">
            <v>1294.7570332480818</v>
          </cell>
          <cell r="AC216">
            <v>167023.65728900256</v>
          </cell>
          <cell r="AH216">
            <v>9336.8926421404685</v>
          </cell>
        </row>
        <row r="217">
          <cell r="A217">
            <v>13402</v>
          </cell>
          <cell r="F217">
            <v>0</v>
          </cell>
          <cell r="G217">
            <v>0</v>
          </cell>
          <cell r="I217" t="e">
            <v>#DIV/0!</v>
          </cell>
          <cell r="J217">
            <v>8</v>
          </cell>
          <cell r="K217" t="e">
            <v>#DIV/0!</v>
          </cell>
          <cell r="L217" t="e">
            <v>#DIV/0!</v>
          </cell>
          <cell r="M217">
            <v>0</v>
          </cell>
          <cell r="O217">
            <v>0</v>
          </cell>
          <cell r="P217" t="str">
            <v>Pasir pasang</v>
          </cell>
          <cell r="Q217" t="str">
            <v>m3</v>
          </cell>
          <cell r="R217">
            <v>0.02</v>
          </cell>
          <cell r="S217">
            <v>102085</v>
          </cell>
          <cell r="T217">
            <v>2041.7</v>
          </cell>
          <cell r="U217">
            <v>263379.3</v>
          </cell>
          <cell r="V217" t="str">
            <v>Tukang Batu</v>
          </cell>
          <cell r="W217" t="str">
            <v>Jam</v>
          </cell>
          <cell r="X217">
            <v>15.64</v>
          </cell>
          <cell r="Y217">
            <v>2</v>
          </cell>
          <cell r="Z217">
            <v>0.12787723785166241</v>
          </cell>
          <cell r="AA217">
            <v>4620</v>
          </cell>
          <cell r="AB217">
            <v>590.79283887468034</v>
          </cell>
          <cell r="AC217">
            <v>76212.276214833764</v>
          </cell>
        </row>
        <row r="218">
          <cell r="A218">
            <v>13403</v>
          </cell>
          <cell r="F218">
            <v>0</v>
          </cell>
          <cell r="G218">
            <v>0</v>
          </cell>
          <cell r="I218" t="e">
            <v>#DIV/0!</v>
          </cell>
          <cell r="J218">
            <v>1</v>
          </cell>
          <cell r="K218" t="e">
            <v>#DIV/0!</v>
          </cell>
          <cell r="L218" t="e">
            <v>#DIV/0!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Kepala Tukang</v>
          </cell>
          <cell r="W218" t="str">
            <v>Jam</v>
          </cell>
          <cell r="X218">
            <v>15.64</v>
          </cell>
          <cell r="Y218">
            <v>1</v>
          </cell>
          <cell r="Z218">
            <v>6.3938618925831206E-2</v>
          </cell>
          <cell r="AA218">
            <v>4890</v>
          </cell>
          <cell r="AB218">
            <v>312.6598465473146</v>
          </cell>
          <cell r="AC218">
            <v>40333.120204603583</v>
          </cell>
        </row>
        <row r="219">
          <cell r="A219">
            <v>13404</v>
          </cell>
          <cell r="F219">
            <v>0</v>
          </cell>
          <cell r="G219">
            <v>0</v>
          </cell>
          <cell r="I219" t="e">
            <v>#DIV/0!</v>
          </cell>
          <cell r="K219" t="e">
            <v>#DIV/0!</v>
          </cell>
          <cell r="L219" t="e">
            <v>#DIV/0!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 t="str">
            <v>Mandor</v>
          </cell>
          <cell r="W219" t="str">
            <v>Jam</v>
          </cell>
          <cell r="X219">
            <v>15.64</v>
          </cell>
          <cell r="Y219">
            <v>1</v>
          </cell>
          <cell r="Z219">
            <v>6.3938618925831206E-2</v>
          </cell>
          <cell r="AA219">
            <v>4890</v>
          </cell>
          <cell r="AB219">
            <v>312.6598465473146</v>
          </cell>
          <cell r="AC219">
            <v>40333.120204603583</v>
          </cell>
        </row>
        <row r="220">
          <cell r="A220">
            <v>13405</v>
          </cell>
          <cell r="F220">
            <v>0</v>
          </cell>
          <cell r="G220">
            <v>0</v>
          </cell>
          <cell r="I220" t="e">
            <v>#DIV/0!</v>
          </cell>
          <cell r="K220" t="e">
            <v>#DIV/0!</v>
          </cell>
          <cell r="L220" t="e">
            <v>#DIV/0!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15.64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A221">
            <v>13500</v>
          </cell>
          <cell r="B221">
            <v>6</v>
          </cell>
          <cell r="C221" t="str">
            <v>Pembongkaran dan Pembuangan Pasangan Batu</v>
          </cell>
          <cell r="D221" t="str">
            <v>m3</v>
          </cell>
          <cell r="E221">
            <v>9</v>
          </cell>
          <cell r="G221">
            <v>5</v>
          </cell>
          <cell r="J221">
            <v>56</v>
          </cell>
          <cell r="N221">
            <v>120</v>
          </cell>
          <cell r="O221">
            <v>1080</v>
          </cell>
          <cell r="T221">
            <v>0</v>
          </cell>
          <cell r="U221">
            <v>0</v>
          </cell>
          <cell r="X221">
            <v>5</v>
          </cell>
          <cell r="AB221">
            <v>7728</v>
          </cell>
          <cell r="AC221">
            <v>69552</v>
          </cell>
          <cell r="AE221">
            <v>120</v>
          </cell>
          <cell r="AF221">
            <v>0</v>
          </cell>
          <cell r="AG221">
            <v>7728</v>
          </cell>
          <cell r="AH221">
            <v>7848</v>
          </cell>
          <cell r="AI221">
            <v>70632</v>
          </cell>
        </row>
        <row r="222">
          <cell r="A222">
            <v>13501</v>
          </cell>
          <cell r="F222" t="str">
            <v>Alat Bantu</v>
          </cell>
          <cell r="G222">
            <v>1</v>
          </cell>
          <cell r="H222">
            <v>1</v>
          </cell>
          <cell r="I222">
            <v>1</v>
          </cell>
          <cell r="J222">
            <v>7</v>
          </cell>
          <cell r="K222">
            <v>9</v>
          </cell>
          <cell r="L222">
            <v>0.16071428571428573</v>
          </cell>
          <cell r="M222">
            <v>120</v>
          </cell>
          <cell r="N222">
            <v>120</v>
          </cell>
          <cell r="O222">
            <v>1080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Pekerja</v>
          </cell>
          <cell r="W222" t="str">
            <v>Jam</v>
          </cell>
          <cell r="X222">
            <v>5</v>
          </cell>
          <cell r="Y222">
            <v>10</v>
          </cell>
          <cell r="Z222">
            <v>2</v>
          </cell>
          <cell r="AA222">
            <v>3375</v>
          </cell>
          <cell r="AB222">
            <v>6750</v>
          </cell>
          <cell r="AC222">
            <v>60750</v>
          </cell>
          <cell r="AH222">
            <v>7848</v>
          </cell>
        </row>
        <row r="223">
          <cell r="A223">
            <v>13502</v>
          </cell>
          <cell r="F223">
            <v>0</v>
          </cell>
          <cell r="G223">
            <v>0</v>
          </cell>
          <cell r="I223" t="e">
            <v>#DIV/0!</v>
          </cell>
          <cell r="J223">
            <v>8</v>
          </cell>
          <cell r="K223" t="e">
            <v>#DIV/0!</v>
          </cell>
          <cell r="L223" t="e">
            <v>#DIV/0!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Mandor</v>
          </cell>
          <cell r="W223" t="str">
            <v>Jam</v>
          </cell>
          <cell r="X223">
            <v>5</v>
          </cell>
          <cell r="Y223">
            <v>1</v>
          </cell>
          <cell r="Z223">
            <v>0.2</v>
          </cell>
          <cell r="AA223">
            <v>4890</v>
          </cell>
          <cell r="AB223">
            <v>978</v>
          </cell>
          <cell r="AC223">
            <v>8802</v>
          </cell>
        </row>
        <row r="224">
          <cell r="A224">
            <v>13503</v>
          </cell>
          <cell r="F224">
            <v>0</v>
          </cell>
          <cell r="G224">
            <v>0</v>
          </cell>
          <cell r="I224" t="e">
            <v>#DIV/0!</v>
          </cell>
          <cell r="J224">
            <v>1</v>
          </cell>
          <cell r="K224" t="e">
            <v>#DIV/0!</v>
          </cell>
          <cell r="L224" t="e">
            <v>#DIV/0!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5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A225">
            <v>13504</v>
          </cell>
          <cell r="F225">
            <v>0</v>
          </cell>
          <cell r="G225">
            <v>0</v>
          </cell>
          <cell r="I225" t="e">
            <v>#DIV/0!</v>
          </cell>
          <cell r="K225" t="e">
            <v>#DIV/0!</v>
          </cell>
          <cell r="L225" t="e">
            <v>#DIV/0!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5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13505</v>
          </cell>
          <cell r="F226">
            <v>0</v>
          </cell>
          <cell r="G226">
            <v>0</v>
          </cell>
          <cell r="I226" t="e">
            <v>#DIV/0!</v>
          </cell>
          <cell r="K226" t="e">
            <v>#DIV/0!</v>
          </cell>
          <cell r="L226" t="e">
            <v>#DIV/0!</v>
          </cell>
          <cell r="M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5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B227">
            <v>2.2999999999999998</v>
          </cell>
          <cell r="C227" t="str">
            <v>SUNGAI PIJI</v>
          </cell>
        </row>
        <row r="228">
          <cell r="B228" t="str">
            <v>2.3.1</v>
          </cell>
          <cell r="C228" t="str">
            <v>Pekerjaan Tanah</v>
          </cell>
        </row>
        <row r="229">
          <cell r="A229">
            <v>13600</v>
          </cell>
          <cell r="B229">
            <v>1</v>
          </cell>
          <cell r="C229" t="str">
            <v>Kupasan dan pembersihan lahan</v>
          </cell>
          <cell r="D229" t="str">
            <v>m2</v>
          </cell>
          <cell r="E229">
            <v>32845</v>
          </cell>
          <cell r="G229">
            <v>65</v>
          </cell>
          <cell r="J229">
            <v>400</v>
          </cell>
          <cell r="N229">
            <v>1157.6192307692306</v>
          </cell>
          <cell r="O229">
            <v>38022003.634615384</v>
          </cell>
          <cell r="T229">
            <v>0</v>
          </cell>
          <cell r="U229">
            <v>0</v>
          </cell>
          <cell r="X229">
            <v>65</v>
          </cell>
          <cell r="AB229">
            <v>179.07692307692309</v>
          </cell>
          <cell r="AC229">
            <v>5881781.538461539</v>
          </cell>
          <cell r="AE229">
            <v>1157.6192307692306</v>
          </cell>
          <cell r="AF229">
            <v>0</v>
          </cell>
          <cell r="AG229">
            <v>179.07692307692309</v>
          </cell>
          <cell r="AH229">
            <v>1336.6961538461537</v>
          </cell>
          <cell r="AI229">
            <v>43903785.17307692</v>
          </cell>
        </row>
        <row r="230">
          <cell r="A230">
            <v>13601</v>
          </cell>
          <cell r="F230" t="str">
            <v>Bulldozer D31</v>
          </cell>
          <cell r="G230">
            <v>65</v>
          </cell>
          <cell r="H230">
            <v>0.6</v>
          </cell>
          <cell r="I230">
            <v>9.2307692307692299E-3</v>
          </cell>
          <cell r="J230">
            <v>50</v>
          </cell>
          <cell r="K230">
            <v>303.18461538461537</v>
          </cell>
          <cell r="L230">
            <v>0.75796153846153846</v>
          </cell>
          <cell r="M230">
            <v>111970</v>
          </cell>
          <cell r="N230">
            <v>1033.5692307692307</v>
          </cell>
          <cell r="O230">
            <v>33947581.384615384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Pekerja</v>
          </cell>
          <cell r="W230" t="str">
            <v>Jam</v>
          </cell>
          <cell r="X230">
            <v>65</v>
          </cell>
          <cell r="Y230">
            <v>2</v>
          </cell>
          <cell r="Z230">
            <v>3.0769230769230771E-2</v>
          </cell>
          <cell r="AA230">
            <v>3375</v>
          </cell>
          <cell r="AB230">
            <v>103.84615384615385</v>
          </cell>
          <cell r="AC230">
            <v>3410826.9230769235</v>
          </cell>
          <cell r="AH230">
            <v>1336.6961538461537</v>
          </cell>
        </row>
        <row r="231">
          <cell r="A231">
            <v>13602</v>
          </cell>
          <cell r="F231" t="str">
            <v>Chain saw</v>
          </cell>
          <cell r="G231">
            <v>100</v>
          </cell>
          <cell r="H231">
            <v>1</v>
          </cell>
          <cell r="I231">
            <v>0.01</v>
          </cell>
          <cell r="J231">
            <v>8</v>
          </cell>
          <cell r="K231">
            <v>328.45</v>
          </cell>
          <cell r="L231">
            <v>0.82112499999999999</v>
          </cell>
          <cell r="M231">
            <v>12405</v>
          </cell>
          <cell r="N231">
            <v>124.05</v>
          </cell>
          <cell r="O231">
            <v>4074422.25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 t="str">
            <v>Mandor</v>
          </cell>
          <cell r="W231" t="str">
            <v>Jam</v>
          </cell>
          <cell r="X231">
            <v>65</v>
          </cell>
          <cell r="Y231">
            <v>1</v>
          </cell>
          <cell r="Z231">
            <v>1.5384615384615385E-2</v>
          </cell>
          <cell r="AA231">
            <v>4890</v>
          </cell>
          <cell r="AB231">
            <v>75.230769230769241</v>
          </cell>
          <cell r="AC231">
            <v>2470954.6153846155</v>
          </cell>
        </row>
        <row r="232">
          <cell r="A232">
            <v>13603</v>
          </cell>
          <cell r="F232">
            <v>0</v>
          </cell>
          <cell r="G232">
            <v>0</v>
          </cell>
          <cell r="I232" t="e">
            <v>#DIV/0!</v>
          </cell>
          <cell r="J232">
            <v>1</v>
          </cell>
          <cell r="K232" t="e">
            <v>#DIV/0!</v>
          </cell>
          <cell r="L232" t="e">
            <v>#DIV/0!</v>
          </cell>
          <cell r="M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65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13604</v>
          </cell>
          <cell r="F233">
            <v>0</v>
          </cell>
          <cell r="G233">
            <v>0</v>
          </cell>
          <cell r="I233" t="e">
            <v>#DIV/0!</v>
          </cell>
          <cell r="K233" t="e">
            <v>#DIV/0!</v>
          </cell>
          <cell r="L233" t="e">
            <v>#DIV/0!</v>
          </cell>
          <cell r="M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13605</v>
          </cell>
          <cell r="F234">
            <v>0</v>
          </cell>
          <cell r="G234">
            <v>0</v>
          </cell>
          <cell r="I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65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A235">
            <v>13700</v>
          </cell>
          <cell r="B235">
            <v>2</v>
          </cell>
          <cell r="C235" t="str">
            <v>Timbunan untuk tanggul</v>
          </cell>
          <cell r="D235" t="str">
            <v>m3</v>
          </cell>
          <cell r="E235">
            <v>36908</v>
          </cell>
          <cell r="G235">
            <v>32.5</v>
          </cell>
          <cell r="J235">
            <v>800</v>
          </cell>
          <cell r="N235">
            <v>9613.8027389110412</v>
          </cell>
          <cell r="O235">
            <v>354826231.48772871</v>
          </cell>
          <cell r="T235">
            <v>1488</v>
          </cell>
          <cell r="U235">
            <v>54919104</v>
          </cell>
          <cell r="X235">
            <v>32.5</v>
          </cell>
          <cell r="AB235">
            <v>462</v>
          </cell>
          <cell r="AC235">
            <v>17051496</v>
          </cell>
          <cell r="AE235">
            <v>9613.8027389110412</v>
          </cell>
          <cell r="AF235">
            <v>1488</v>
          </cell>
          <cell r="AG235">
            <v>462</v>
          </cell>
          <cell r="AH235">
            <v>11563.802738911041</v>
          </cell>
          <cell r="AI235">
            <v>426796831.48772871</v>
          </cell>
        </row>
        <row r="236">
          <cell r="A236">
            <v>13701</v>
          </cell>
          <cell r="F236" t="str">
            <v>Excavator PC 200</v>
          </cell>
          <cell r="G236">
            <v>50.347999999999999</v>
          </cell>
          <cell r="H236">
            <v>1</v>
          </cell>
          <cell r="I236">
            <v>1.9861762135536667E-2</v>
          </cell>
          <cell r="J236">
            <v>100</v>
          </cell>
          <cell r="K236">
            <v>733.05791689838725</v>
          </cell>
          <cell r="L236">
            <v>0.91632239612298405</v>
          </cell>
          <cell r="M236">
            <v>191150</v>
          </cell>
          <cell r="N236">
            <v>3796.5758322078336</v>
          </cell>
          <cell r="O236">
            <v>140124020.81512672</v>
          </cell>
          <cell r="P236" t="str">
            <v>Tanah Timbunan</v>
          </cell>
          <cell r="Q236" t="str">
            <v>m3</v>
          </cell>
          <cell r="R236">
            <v>1.2</v>
          </cell>
          <cell r="S236">
            <v>1240</v>
          </cell>
          <cell r="T236">
            <v>1488</v>
          </cell>
          <cell r="U236">
            <v>54919104</v>
          </cell>
          <cell r="V236" t="str">
            <v>Pekerja</v>
          </cell>
          <cell r="W236" t="str">
            <v>Jam</v>
          </cell>
          <cell r="X236">
            <v>32.5</v>
          </cell>
          <cell r="Y236">
            <v>3</v>
          </cell>
          <cell r="Z236">
            <v>9.2307692307692313E-2</v>
          </cell>
          <cell r="AA236">
            <v>3375</v>
          </cell>
          <cell r="AB236">
            <v>311.53846153846155</v>
          </cell>
          <cell r="AC236">
            <v>11498261.538461538</v>
          </cell>
          <cell r="AH236">
            <v>11563.802738911041</v>
          </cell>
        </row>
        <row r="237">
          <cell r="A237">
            <v>13702</v>
          </cell>
          <cell r="F237" t="str">
            <v>Dump Truck 8 ton</v>
          </cell>
          <cell r="G237">
            <v>25.173999999999999</v>
          </cell>
          <cell r="H237">
            <v>1</v>
          </cell>
          <cell r="I237">
            <v>3.9723524271073334E-2</v>
          </cell>
          <cell r="J237">
            <v>8</v>
          </cell>
          <cell r="K237">
            <v>1466.1158337967745</v>
          </cell>
          <cell r="L237">
            <v>1.8326447922459681</v>
          </cell>
          <cell r="M237">
            <v>76800</v>
          </cell>
          <cell r="N237">
            <v>3050.766664018432</v>
          </cell>
          <cell r="O237">
            <v>112597696.03559229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 t="str">
            <v>Mandor</v>
          </cell>
          <cell r="W237" t="str">
            <v>Jam</v>
          </cell>
          <cell r="X237">
            <v>32.5</v>
          </cell>
          <cell r="Y237">
            <v>1</v>
          </cell>
          <cell r="Z237">
            <v>3.0769230769230771E-2</v>
          </cell>
          <cell r="AA237">
            <v>4890</v>
          </cell>
          <cell r="AB237">
            <v>150.46153846153848</v>
          </cell>
          <cell r="AC237">
            <v>5553234.461538462</v>
          </cell>
        </row>
        <row r="238">
          <cell r="A238">
            <v>13703</v>
          </cell>
          <cell r="F238" t="str">
            <v>Bulldozer D31</v>
          </cell>
          <cell r="G238">
            <v>32.5</v>
          </cell>
          <cell r="H238">
            <v>0.5</v>
          </cell>
          <cell r="I238">
            <v>1.5384615384615385E-2</v>
          </cell>
          <cell r="J238">
            <v>1</v>
          </cell>
          <cell r="K238">
            <v>567.81538461538457</v>
          </cell>
          <cell r="L238">
            <v>0.70976923076923071</v>
          </cell>
          <cell r="M238">
            <v>111970</v>
          </cell>
          <cell r="N238">
            <v>1722.6153846153848</v>
          </cell>
          <cell r="O238">
            <v>63578288.615384623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32.5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13704</v>
          </cell>
          <cell r="F239" t="str">
            <v>Vibrator Roller</v>
          </cell>
          <cell r="G239">
            <v>93.468000000000004</v>
          </cell>
          <cell r="H239">
            <v>0.5</v>
          </cell>
          <cell r="I239">
            <v>5.3494244019343514E-3</v>
          </cell>
          <cell r="K239">
            <v>197.43655582659306</v>
          </cell>
          <cell r="L239">
            <v>0.24679569478324134</v>
          </cell>
          <cell r="M239">
            <v>171535</v>
          </cell>
          <cell r="N239">
            <v>917.613514785809</v>
          </cell>
          <cell r="O239">
            <v>33867279.603714637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32.5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A240">
            <v>13705</v>
          </cell>
          <cell r="F240" t="str">
            <v>Water Tanker</v>
          </cell>
          <cell r="G240">
            <v>268</v>
          </cell>
          <cell r="H240">
            <v>0.5</v>
          </cell>
          <cell r="I240">
            <v>1.8656716417910447E-3</v>
          </cell>
          <cell r="K240">
            <v>68.858208955223887</v>
          </cell>
          <cell r="L240">
            <v>8.6072761194029859E-2</v>
          </cell>
          <cell r="M240">
            <v>67660</v>
          </cell>
          <cell r="N240">
            <v>126.23134328358209</v>
          </cell>
          <cell r="O240">
            <v>4658946.4179104483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32.5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A241">
            <v>13800</v>
          </cell>
          <cell r="B241">
            <v>3</v>
          </cell>
          <cell r="C241" t="str">
            <v>Gebalan rumput</v>
          </cell>
          <cell r="D241" t="str">
            <v>m2</v>
          </cell>
          <cell r="E241">
            <v>13962</v>
          </cell>
          <cell r="G241">
            <v>35</v>
          </cell>
          <cell r="J241">
            <v>160</v>
          </cell>
          <cell r="N241">
            <v>120</v>
          </cell>
          <cell r="O241">
            <v>1675440</v>
          </cell>
          <cell r="T241">
            <v>620</v>
          </cell>
          <cell r="U241">
            <v>8656440</v>
          </cell>
          <cell r="X241">
            <v>35</v>
          </cell>
          <cell r="AB241">
            <v>429</v>
          </cell>
          <cell r="AC241">
            <v>5989698</v>
          </cell>
          <cell r="AE241">
            <v>120</v>
          </cell>
          <cell r="AF241">
            <v>620</v>
          </cell>
          <cell r="AG241">
            <v>429</v>
          </cell>
          <cell r="AH241">
            <v>1169</v>
          </cell>
          <cell r="AI241">
            <v>16321578</v>
          </cell>
        </row>
        <row r="242">
          <cell r="A242">
            <v>13801</v>
          </cell>
          <cell r="F242" t="str">
            <v>Alat Bantu</v>
          </cell>
          <cell r="G242">
            <v>1</v>
          </cell>
          <cell r="H242">
            <v>1</v>
          </cell>
          <cell r="I242">
            <v>1</v>
          </cell>
          <cell r="J242">
            <v>20</v>
          </cell>
          <cell r="K242">
            <v>13962</v>
          </cell>
          <cell r="L242">
            <v>87.262500000000003</v>
          </cell>
          <cell r="M242">
            <v>120</v>
          </cell>
          <cell r="N242">
            <v>120</v>
          </cell>
          <cell r="O242">
            <v>1675440</v>
          </cell>
          <cell r="P242" t="str">
            <v>Gebalan Rumput</v>
          </cell>
          <cell r="Q242" t="str">
            <v>m2</v>
          </cell>
          <cell r="R242">
            <v>1</v>
          </cell>
          <cell r="S242">
            <v>620</v>
          </cell>
          <cell r="T242">
            <v>620</v>
          </cell>
          <cell r="U242">
            <v>8656440</v>
          </cell>
          <cell r="V242" t="str">
            <v>Pekerja</v>
          </cell>
          <cell r="W242" t="str">
            <v>Jam</v>
          </cell>
          <cell r="X242">
            <v>35</v>
          </cell>
          <cell r="Y242">
            <v>3</v>
          </cell>
          <cell r="Z242">
            <v>8.5714285714285715E-2</v>
          </cell>
          <cell r="AA242">
            <v>3375</v>
          </cell>
          <cell r="AB242">
            <v>289.28571428571428</v>
          </cell>
          <cell r="AC242">
            <v>4039007.1428571427</v>
          </cell>
          <cell r="AH242">
            <v>1169</v>
          </cell>
        </row>
        <row r="243">
          <cell r="A243">
            <v>13802</v>
          </cell>
          <cell r="F243">
            <v>0</v>
          </cell>
          <cell r="G243">
            <v>0</v>
          </cell>
          <cell r="I243" t="e">
            <v>#DIV/0!</v>
          </cell>
          <cell r="J243">
            <v>8</v>
          </cell>
          <cell r="K243" t="e">
            <v>#DIV/0!</v>
          </cell>
          <cell r="L243" t="e">
            <v>#DIV/0!</v>
          </cell>
          <cell r="M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Mandor</v>
          </cell>
          <cell r="W243" t="str">
            <v>Jam</v>
          </cell>
          <cell r="X243">
            <v>35</v>
          </cell>
          <cell r="Y243">
            <v>1</v>
          </cell>
          <cell r="Z243">
            <v>2.8571428571428571E-2</v>
          </cell>
          <cell r="AA243">
            <v>4890</v>
          </cell>
          <cell r="AB243">
            <v>139.71428571428572</v>
          </cell>
          <cell r="AC243">
            <v>1950690.8571428573</v>
          </cell>
        </row>
        <row r="244">
          <cell r="A244">
            <v>13803</v>
          </cell>
          <cell r="F244">
            <v>0</v>
          </cell>
          <cell r="G244">
            <v>0</v>
          </cell>
          <cell r="I244" t="e">
            <v>#DIV/0!</v>
          </cell>
          <cell r="J244">
            <v>1</v>
          </cell>
          <cell r="K244" t="e">
            <v>#DIV/0!</v>
          </cell>
          <cell r="L244" t="e">
            <v>#DIV/0!</v>
          </cell>
          <cell r="M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35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A245">
            <v>13804</v>
          </cell>
          <cell r="F245">
            <v>0</v>
          </cell>
          <cell r="G245">
            <v>0</v>
          </cell>
          <cell r="I245" t="e">
            <v>#DIV/0!</v>
          </cell>
          <cell r="K245" t="e">
            <v>#DIV/0!</v>
          </cell>
          <cell r="L245" t="e">
            <v>#DIV/0!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35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A246">
            <v>13805</v>
          </cell>
          <cell r="F246">
            <v>0</v>
          </cell>
          <cell r="G246">
            <v>0</v>
          </cell>
          <cell r="I246" t="e">
            <v>#DIV/0!</v>
          </cell>
          <cell r="K246" t="e">
            <v>#DIV/0!</v>
          </cell>
          <cell r="L246" t="e">
            <v>#DIV/0!</v>
          </cell>
          <cell r="M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35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 t="str">
            <v>2.3.2</v>
          </cell>
          <cell r="C247" t="str">
            <v>Dinding Penahan</v>
          </cell>
        </row>
        <row r="248">
          <cell r="A248">
            <v>13900</v>
          </cell>
          <cell r="B248">
            <v>1</v>
          </cell>
          <cell r="C248" t="str">
            <v>Galian untuk bangunan</v>
          </cell>
          <cell r="D248" t="str">
            <v>m3</v>
          </cell>
          <cell r="E248">
            <v>6617</v>
          </cell>
          <cell r="G248">
            <v>2.5</v>
          </cell>
          <cell r="J248">
            <v>800</v>
          </cell>
          <cell r="N248">
            <v>120</v>
          </cell>
          <cell r="O248">
            <v>794040</v>
          </cell>
          <cell r="T248">
            <v>0</v>
          </cell>
          <cell r="U248">
            <v>0</v>
          </cell>
          <cell r="X248">
            <v>2.5</v>
          </cell>
          <cell r="AB248">
            <v>8706</v>
          </cell>
          <cell r="AC248">
            <v>57607602</v>
          </cell>
          <cell r="AE248">
            <v>120</v>
          </cell>
          <cell r="AF248">
            <v>0</v>
          </cell>
          <cell r="AG248">
            <v>8706</v>
          </cell>
          <cell r="AH248">
            <v>8826</v>
          </cell>
          <cell r="AI248">
            <v>58401642</v>
          </cell>
        </row>
        <row r="249">
          <cell r="A249">
            <v>13901</v>
          </cell>
          <cell r="F249" t="str">
            <v>Alat Bantu</v>
          </cell>
          <cell r="G249">
            <v>1</v>
          </cell>
          <cell r="H249">
            <v>1</v>
          </cell>
          <cell r="I249">
            <v>1</v>
          </cell>
          <cell r="J249">
            <v>100</v>
          </cell>
          <cell r="K249">
            <v>6617</v>
          </cell>
          <cell r="L249">
            <v>8.2712500000000002</v>
          </cell>
          <cell r="M249">
            <v>120</v>
          </cell>
          <cell r="N249">
            <v>120</v>
          </cell>
          <cell r="O249">
            <v>794040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Pekerja</v>
          </cell>
          <cell r="W249" t="str">
            <v>Jam</v>
          </cell>
          <cell r="X249">
            <v>2.5</v>
          </cell>
          <cell r="Y249">
            <v>5</v>
          </cell>
          <cell r="Z249">
            <v>2</v>
          </cell>
          <cell r="AA249">
            <v>3375</v>
          </cell>
          <cell r="AB249">
            <v>6750</v>
          </cell>
          <cell r="AC249">
            <v>44664750</v>
          </cell>
          <cell r="AH249">
            <v>8826</v>
          </cell>
        </row>
        <row r="250">
          <cell r="A250">
            <v>13902</v>
          </cell>
          <cell r="F250">
            <v>0</v>
          </cell>
          <cell r="G250">
            <v>0</v>
          </cell>
          <cell r="I250" t="e">
            <v>#DIV/0!</v>
          </cell>
          <cell r="J250">
            <v>8</v>
          </cell>
          <cell r="K250" t="e">
            <v>#DIV/0!</v>
          </cell>
          <cell r="L250" t="e">
            <v>#DIV/0!</v>
          </cell>
          <cell r="M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Mandor</v>
          </cell>
          <cell r="W250" t="str">
            <v>Jam</v>
          </cell>
          <cell r="X250">
            <v>2.5</v>
          </cell>
          <cell r="Y250">
            <v>1</v>
          </cell>
          <cell r="Z250">
            <v>0.4</v>
          </cell>
          <cell r="AA250">
            <v>4890</v>
          </cell>
          <cell r="AB250">
            <v>1956</v>
          </cell>
          <cell r="AC250">
            <v>12942852</v>
          </cell>
        </row>
        <row r="251">
          <cell r="A251">
            <v>13903</v>
          </cell>
          <cell r="F251">
            <v>0</v>
          </cell>
          <cell r="G251">
            <v>0</v>
          </cell>
          <cell r="I251" t="e">
            <v>#DIV/0!</v>
          </cell>
          <cell r="J251">
            <v>1</v>
          </cell>
          <cell r="K251" t="e">
            <v>#DIV/0!</v>
          </cell>
          <cell r="L251" t="e">
            <v>#DIV/0!</v>
          </cell>
          <cell r="M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2.5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A252">
            <v>13904</v>
          </cell>
          <cell r="F252">
            <v>0</v>
          </cell>
          <cell r="G252">
            <v>0</v>
          </cell>
          <cell r="I252" t="e">
            <v>#DIV/0!</v>
          </cell>
          <cell r="K252" t="e">
            <v>#DIV/0!</v>
          </cell>
          <cell r="L252" t="e">
            <v>#DIV/0!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2.5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A253">
            <v>13905</v>
          </cell>
          <cell r="F253">
            <v>0</v>
          </cell>
          <cell r="G253">
            <v>0</v>
          </cell>
          <cell r="I253" t="e">
            <v>#DIV/0!</v>
          </cell>
          <cell r="K253" t="e">
            <v>#DIV/0!</v>
          </cell>
          <cell r="L253" t="e">
            <v>#DIV/0!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2.5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14000</v>
          </cell>
          <cell r="B254">
            <v>2</v>
          </cell>
          <cell r="C254" t="str">
            <v>Urugan kembali</v>
          </cell>
          <cell r="D254" t="str">
            <v>m3</v>
          </cell>
          <cell r="E254">
            <v>8278</v>
          </cell>
          <cell r="G254">
            <v>8</v>
          </cell>
          <cell r="J254">
            <v>168</v>
          </cell>
          <cell r="N254">
            <v>416.3</v>
          </cell>
          <cell r="O254">
            <v>3446131.4</v>
          </cell>
          <cell r="T254">
            <v>0</v>
          </cell>
          <cell r="U254">
            <v>0</v>
          </cell>
          <cell r="X254">
            <v>8</v>
          </cell>
          <cell r="AB254">
            <v>1876.875</v>
          </cell>
          <cell r="AC254">
            <v>15536771.25</v>
          </cell>
          <cell r="AE254">
            <v>416.3</v>
          </cell>
          <cell r="AF254">
            <v>0</v>
          </cell>
          <cell r="AG254">
            <v>1876.875</v>
          </cell>
          <cell r="AH254">
            <v>2293.1750000000002</v>
          </cell>
          <cell r="AI254">
            <v>18982902.649999999</v>
          </cell>
        </row>
        <row r="255">
          <cell r="A255">
            <v>14001</v>
          </cell>
          <cell r="F255" t="str">
            <v>Tamping Rammer</v>
          </cell>
          <cell r="G255">
            <v>50</v>
          </cell>
          <cell r="H255">
            <v>1</v>
          </cell>
          <cell r="I255">
            <v>0.02</v>
          </cell>
          <cell r="J255">
            <v>21</v>
          </cell>
          <cell r="K255">
            <v>165.56</v>
          </cell>
          <cell r="L255">
            <v>0.98547619047619051</v>
          </cell>
          <cell r="M255">
            <v>14815</v>
          </cell>
          <cell r="N255">
            <v>296.3</v>
          </cell>
          <cell r="O255">
            <v>2452771.4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Pekerja</v>
          </cell>
          <cell r="W255" t="str">
            <v>Jam</v>
          </cell>
          <cell r="X255">
            <v>8</v>
          </cell>
          <cell r="Y255">
            <v>3</v>
          </cell>
          <cell r="Z255">
            <v>0.375</v>
          </cell>
          <cell r="AA255">
            <v>3375</v>
          </cell>
          <cell r="AB255">
            <v>1265.625</v>
          </cell>
          <cell r="AC255">
            <v>10476843.75</v>
          </cell>
          <cell r="AH255">
            <v>2293.1750000000002</v>
          </cell>
        </row>
        <row r="256">
          <cell r="A256">
            <v>14002</v>
          </cell>
          <cell r="F256" t="str">
            <v>Alat Bantu</v>
          </cell>
          <cell r="G256">
            <v>1</v>
          </cell>
          <cell r="H256">
            <v>1</v>
          </cell>
          <cell r="I256">
            <v>1</v>
          </cell>
          <cell r="J256">
            <v>8</v>
          </cell>
          <cell r="K256">
            <v>8278</v>
          </cell>
          <cell r="L256">
            <v>49.273809523809526</v>
          </cell>
          <cell r="M256">
            <v>120</v>
          </cell>
          <cell r="N256">
            <v>120</v>
          </cell>
          <cell r="O256">
            <v>993360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Mandor</v>
          </cell>
          <cell r="W256" t="str">
            <v>Jam</v>
          </cell>
          <cell r="X256">
            <v>8</v>
          </cell>
          <cell r="Y256">
            <v>1</v>
          </cell>
          <cell r="Z256">
            <v>0.125</v>
          </cell>
          <cell r="AA256">
            <v>4890</v>
          </cell>
          <cell r="AB256">
            <v>611.25</v>
          </cell>
          <cell r="AC256">
            <v>5059927.5</v>
          </cell>
        </row>
        <row r="257">
          <cell r="A257">
            <v>14003</v>
          </cell>
          <cell r="F257">
            <v>0</v>
          </cell>
          <cell r="G257">
            <v>0</v>
          </cell>
          <cell r="I257" t="e">
            <v>#DIV/0!</v>
          </cell>
          <cell r="J257">
            <v>1</v>
          </cell>
          <cell r="K257" t="e">
            <v>#DIV/0!</v>
          </cell>
          <cell r="L257" t="e">
            <v>#DIV/0!</v>
          </cell>
          <cell r="M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8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A258">
            <v>14004</v>
          </cell>
          <cell r="F258">
            <v>0</v>
          </cell>
          <cell r="G258">
            <v>0</v>
          </cell>
          <cell r="I258" t="e">
            <v>#DIV/0!</v>
          </cell>
          <cell r="K258" t="e">
            <v>#DIV/0!</v>
          </cell>
          <cell r="L258" t="e">
            <v>#DIV/0!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8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14005</v>
          </cell>
          <cell r="F259">
            <v>0</v>
          </cell>
          <cell r="G259">
            <v>0</v>
          </cell>
          <cell r="I259" t="e">
            <v>#DIV/0!</v>
          </cell>
          <cell r="K259" t="e">
            <v>#DIV/0!</v>
          </cell>
          <cell r="L259" t="e">
            <v>#DIV/0!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8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A260">
            <v>14100</v>
          </cell>
          <cell r="B260">
            <v>3</v>
          </cell>
          <cell r="C260" t="str">
            <v>Pasangan batu 1s : 4 ps</v>
          </cell>
          <cell r="D260" t="str">
            <v>m3</v>
          </cell>
          <cell r="E260">
            <v>2271</v>
          </cell>
          <cell r="G260">
            <v>1.2</v>
          </cell>
          <cell r="J260">
            <v>240</v>
          </cell>
          <cell r="N260">
            <v>2561.4285714285711</v>
          </cell>
          <cell r="O260">
            <v>5817004.2857142845</v>
          </cell>
          <cell r="T260">
            <v>296030.0575</v>
          </cell>
          <cell r="U260">
            <v>672284260.58249998</v>
          </cell>
          <cell r="X260">
            <v>1.2</v>
          </cell>
          <cell r="AB260">
            <v>28650</v>
          </cell>
          <cell r="AC260">
            <v>65064150</v>
          </cell>
          <cell r="AE260">
            <v>2561.4285714285711</v>
          </cell>
          <cell r="AF260">
            <v>296030.0575</v>
          </cell>
          <cell r="AG260">
            <v>28650</v>
          </cell>
          <cell r="AH260">
            <v>327241.48607142858</v>
          </cell>
          <cell r="AI260">
            <v>743165414.86821425</v>
          </cell>
        </row>
        <row r="261">
          <cell r="A261">
            <v>14101</v>
          </cell>
          <cell r="F261" t="str">
            <v>Concrete Mixer 0.35 m3</v>
          </cell>
          <cell r="G261">
            <v>3.5</v>
          </cell>
          <cell r="H261">
            <v>1</v>
          </cell>
          <cell r="I261">
            <v>0.2857142857142857</v>
          </cell>
          <cell r="J261">
            <v>30</v>
          </cell>
          <cell r="K261">
            <v>648.85714285714289</v>
          </cell>
          <cell r="L261">
            <v>2.7035714285714287</v>
          </cell>
          <cell r="M261">
            <v>8965</v>
          </cell>
          <cell r="N261">
            <v>2561.4285714285711</v>
          </cell>
          <cell r="O261">
            <v>5817004.2857142845</v>
          </cell>
          <cell r="P261" t="str">
            <v>Batu Belah</v>
          </cell>
          <cell r="Q261" t="str">
            <v>m3</v>
          </cell>
          <cell r="R261">
            <v>1.2</v>
          </cell>
          <cell r="S261">
            <v>115160</v>
          </cell>
          <cell r="T261">
            <v>138192</v>
          </cell>
          <cell r="U261">
            <v>313834032</v>
          </cell>
          <cell r="V261" t="str">
            <v>Pekerja</v>
          </cell>
          <cell r="W261" t="str">
            <v>Jam</v>
          </cell>
          <cell r="X261">
            <v>1.2</v>
          </cell>
          <cell r="Y261">
            <v>6</v>
          </cell>
          <cell r="Z261">
            <v>5</v>
          </cell>
          <cell r="AA261">
            <v>3375</v>
          </cell>
          <cell r="AB261">
            <v>16875</v>
          </cell>
          <cell r="AC261">
            <v>38323125</v>
          </cell>
          <cell r="AH261">
            <v>327241.48607142858</v>
          </cell>
        </row>
        <row r="262">
          <cell r="A262">
            <v>14102</v>
          </cell>
          <cell r="F262">
            <v>0</v>
          </cell>
          <cell r="G262">
            <v>0</v>
          </cell>
          <cell r="I262" t="e">
            <v>#DIV/0!</v>
          </cell>
          <cell r="J262">
            <v>8</v>
          </cell>
          <cell r="K262" t="e">
            <v>#DIV/0!</v>
          </cell>
          <cell r="L262" t="e">
            <v>#DIV/0!</v>
          </cell>
          <cell r="M262">
            <v>0</v>
          </cell>
          <cell r="O262">
            <v>0</v>
          </cell>
          <cell r="P262" t="str">
            <v xml:space="preserve">Semen </v>
          </cell>
          <cell r="Q262" t="str">
            <v>Kg</v>
          </cell>
          <cell r="R262">
            <v>142.5</v>
          </cell>
          <cell r="S262">
            <v>704</v>
          </cell>
          <cell r="T262">
            <v>100320</v>
          </cell>
          <cell r="U262">
            <v>227826720</v>
          </cell>
          <cell r="V262" t="str">
            <v>Tukang Batu</v>
          </cell>
          <cell r="W262" t="str">
            <v>Jam</v>
          </cell>
          <cell r="X262">
            <v>1.2</v>
          </cell>
          <cell r="Y262">
            <v>2</v>
          </cell>
          <cell r="Z262">
            <v>1.6666666666666667</v>
          </cell>
          <cell r="AA262">
            <v>4620</v>
          </cell>
          <cell r="AB262">
            <v>7700</v>
          </cell>
          <cell r="AC262">
            <v>17486700</v>
          </cell>
        </row>
        <row r="263">
          <cell r="A263">
            <v>14103</v>
          </cell>
          <cell r="F263">
            <v>0</v>
          </cell>
          <cell r="G263">
            <v>0</v>
          </cell>
          <cell r="I263" t="e">
            <v>#DIV/0!</v>
          </cell>
          <cell r="J263">
            <v>1</v>
          </cell>
          <cell r="K263" t="e">
            <v>#DIV/0!</v>
          </cell>
          <cell r="L263" t="e">
            <v>#DIV/0!</v>
          </cell>
          <cell r="M263">
            <v>0</v>
          </cell>
          <cell r="O263">
            <v>0</v>
          </cell>
          <cell r="P263" t="str">
            <v>Pasir pasang</v>
          </cell>
          <cell r="Q263" t="str">
            <v>m3</v>
          </cell>
          <cell r="R263">
            <v>0.52200000000000002</v>
          </cell>
          <cell r="S263">
            <v>102085</v>
          </cell>
          <cell r="T263">
            <v>53288.37</v>
          </cell>
          <cell r="U263">
            <v>121017888.27000001</v>
          </cell>
          <cell r="V263" t="str">
            <v>Mandor</v>
          </cell>
          <cell r="W263" t="str">
            <v>Jam</v>
          </cell>
          <cell r="X263">
            <v>1.2</v>
          </cell>
          <cell r="Y263">
            <v>1</v>
          </cell>
          <cell r="Z263">
            <v>0.83333333333333337</v>
          </cell>
          <cell r="AA263">
            <v>4890</v>
          </cell>
          <cell r="AB263">
            <v>4075</v>
          </cell>
          <cell r="AC263">
            <v>9254325</v>
          </cell>
        </row>
        <row r="264">
          <cell r="A264">
            <v>14104</v>
          </cell>
          <cell r="F264">
            <v>0</v>
          </cell>
          <cell r="G264">
            <v>0</v>
          </cell>
          <cell r="I264" t="e">
            <v>#DIV/0!</v>
          </cell>
          <cell r="K264" t="e">
            <v>#DIV/0!</v>
          </cell>
          <cell r="L264" t="e">
            <v>#DIV/0!</v>
          </cell>
          <cell r="M264">
            <v>0</v>
          </cell>
          <cell r="O264">
            <v>0</v>
          </cell>
          <cell r="P264" t="str">
            <v xml:space="preserve">PVC dia. 5 cm </v>
          </cell>
          <cell r="Q264" t="str">
            <v>m'</v>
          </cell>
          <cell r="R264">
            <v>0.3125</v>
          </cell>
          <cell r="S264">
            <v>13535</v>
          </cell>
          <cell r="T264">
            <v>4229.6875</v>
          </cell>
          <cell r="U264">
            <v>9605620.3125</v>
          </cell>
          <cell r="V264">
            <v>0</v>
          </cell>
          <cell r="W264">
            <v>0</v>
          </cell>
          <cell r="X264">
            <v>1.2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A265">
            <v>14105</v>
          </cell>
          <cell r="F265">
            <v>0</v>
          </cell>
          <cell r="G265">
            <v>0</v>
          </cell>
          <cell r="I265" t="e">
            <v>#DIV/0!</v>
          </cell>
          <cell r="K265" t="e">
            <v>#DIV/0!</v>
          </cell>
          <cell r="L265" t="e">
            <v>#DIV/0!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1.2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A266">
            <v>14200</v>
          </cell>
          <cell r="B266">
            <v>4</v>
          </cell>
          <cell r="C266" t="str">
            <v>Pekerjaan siar</v>
          </cell>
          <cell r="D266" t="str">
            <v>m2</v>
          </cell>
          <cell r="E266">
            <v>4630</v>
          </cell>
          <cell r="G266">
            <v>5.78</v>
          </cell>
          <cell r="J266">
            <v>200</v>
          </cell>
          <cell r="N266">
            <v>137.92307692307693</v>
          </cell>
          <cell r="O266">
            <v>638583.84615384624</v>
          </cell>
          <cell r="T266">
            <v>4790.7650000000003</v>
          </cell>
          <cell r="U266">
            <v>22181241.949999999</v>
          </cell>
          <cell r="X266">
            <v>5.78</v>
          </cell>
          <cell r="AB266">
            <v>3659.1695501730101</v>
          </cell>
          <cell r="AC266">
            <v>16941955.017301038</v>
          </cell>
          <cell r="AE266">
            <v>137.92307692307693</v>
          </cell>
          <cell r="AF266">
            <v>4790.7650000000003</v>
          </cell>
          <cell r="AG266">
            <v>3659.1695501730101</v>
          </cell>
          <cell r="AH266">
            <v>8587.8576270960875</v>
          </cell>
          <cell r="AI266">
            <v>39761780.813454881</v>
          </cell>
        </row>
        <row r="267">
          <cell r="A267">
            <v>14201</v>
          </cell>
          <cell r="F267" t="str">
            <v>Concrete Mixer 0.35 m3</v>
          </cell>
          <cell r="G267">
            <v>65</v>
          </cell>
          <cell r="H267">
            <v>1</v>
          </cell>
          <cell r="I267">
            <v>1.5384615384615385E-2</v>
          </cell>
          <cell r="J267">
            <v>25</v>
          </cell>
          <cell r="K267">
            <v>71.230769230769226</v>
          </cell>
          <cell r="L267">
            <v>0.35615384615384615</v>
          </cell>
          <cell r="M267">
            <v>8965</v>
          </cell>
          <cell r="N267">
            <v>137.92307692307693</v>
          </cell>
          <cell r="O267">
            <v>638583.84615384624</v>
          </cell>
          <cell r="P267" t="str">
            <v xml:space="preserve">Semen </v>
          </cell>
          <cell r="Q267" t="str">
            <v>Kg</v>
          </cell>
          <cell r="R267">
            <v>5.5</v>
          </cell>
          <cell r="S267">
            <v>704</v>
          </cell>
          <cell r="T267">
            <v>3872</v>
          </cell>
          <cell r="U267">
            <v>17927360</v>
          </cell>
          <cell r="V267" t="str">
            <v>Pekerja</v>
          </cell>
          <cell r="W267" t="str">
            <v>Jam</v>
          </cell>
          <cell r="X267">
            <v>5.78</v>
          </cell>
          <cell r="Y267">
            <v>2</v>
          </cell>
          <cell r="Z267">
            <v>0.34602076124567471</v>
          </cell>
          <cell r="AA267">
            <v>3375</v>
          </cell>
          <cell r="AB267">
            <v>1167.8200692041521</v>
          </cell>
          <cell r="AC267">
            <v>5407006.9204152245</v>
          </cell>
          <cell r="AH267">
            <v>8587.8576270960875</v>
          </cell>
        </row>
        <row r="268">
          <cell r="A268">
            <v>14202</v>
          </cell>
          <cell r="F268">
            <v>0</v>
          </cell>
          <cell r="G268">
            <v>0</v>
          </cell>
          <cell r="I268" t="e">
            <v>#DIV/0!</v>
          </cell>
          <cell r="J268">
            <v>8</v>
          </cell>
          <cell r="K268" t="e">
            <v>#DIV/0!</v>
          </cell>
          <cell r="L268" t="e">
            <v>#DIV/0!</v>
          </cell>
          <cell r="M268">
            <v>0</v>
          </cell>
          <cell r="O268">
            <v>0</v>
          </cell>
          <cell r="P268" t="str">
            <v>Pasir pasang</v>
          </cell>
          <cell r="Q268" t="str">
            <v>m3</v>
          </cell>
          <cell r="R268">
            <v>8.9999999999999993E-3</v>
          </cell>
          <cell r="S268">
            <v>102085</v>
          </cell>
          <cell r="T268">
            <v>918.76499999999999</v>
          </cell>
          <cell r="U268">
            <v>4253881.95</v>
          </cell>
          <cell r="V268" t="str">
            <v>Tukang Batu</v>
          </cell>
          <cell r="W268" t="str">
            <v>Jam</v>
          </cell>
          <cell r="X268">
            <v>5.78</v>
          </cell>
          <cell r="Y268">
            <v>1</v>
          </cell>
          <cell r="Z268">
            <v>0.17301038062283736</v>
          </cell>
          <cell r="AA268">
            <v>4620</v>
          </cell>
          <cell r="AB268">
            <v>799.30795847750858</v>
          </cell>
          <cell r="AC268">
            <v>3700795.8477508649</v>
          </cell>
        </row>
        <row r="269">
          <cell r="A269">
            <v>14203</v>
          </cell>
          <cell r="F269">
            <v>0</v>
          </cell>
          <cell r="G269">
            <v>0</v>
          </cell>
          <cell r="I269" t="e">
            <v>#DIV/0!</v>
          </cell>
          <cell r="J269">
            <v>1</v>
          </cell>
          <cell r="K269" t="e">
            <v>#DIV/0!</v>
          </cell>
          <cell r="L269" t="e">
            <v>#DIV/0!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Kepala Tukang</v>
          </cell>
          <cell r="W269" t="str">
            <v>Jam</v>
          </cell>
          <cell r="X269">
            <v>5.78</v>
          </cell>
          <cell r="Y269">
            <v>1</v>
          </cell>
          <cell r="Z269">
            <v>0.17301038062283736</v>
          </cell>
          <cell r="AA269">
            <v>4890</v>
          </cell>
          <cell r="AB269">
            <v>846.02076124567463</v>
          </cell>
          <cell r="AC269">
            <v>3917076.1245674738</v>
          </cell>
        </row>
        <row r="270">
          <cell r="A270">
            <v>14204</v>
          </cell>
          <cell r="F270">
            <v>0</v>
          </cell>
          <cell r="G270">
            <v>0</v>
          </cell>
          <cell r="I270" t="e">
            <v>#DIV/0!</v>
          </cell>
          <cell r="K270" t="e">
            <v>#DIV/0!</v>
          </cell>
          <cell r="L270" t="e">
            <v>#DIV/0!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Mandor</v>
          </cell>
          <cell r="W270" t="str">
            <v>Jam</v>
          </cell>
          <cell r="X270">
            <v>5.78</v>
          </cell>
          <cell r="Y270">
            <v>1</v>
          </cell>
          <cell r="Z270">
            <v>0.17301038062283736</v>
          </cell>
          <cell r="AA270">
            <v>4890</v>
          </cell>
          <cell r="AB270">
            <v>846.02076124567463</v>
          </cell>
          <cell r="AC270">
            <v>3917076.1245674738</v>
          </cell>
        </row>
        <row r="271">
          <cell r="A271">
            <v>14205</v>
          </cell>
          <cell r="F271">
            <v>0</v>
          </cell>
          <cell r="G271">
            <v>0</v>
          </cell>
          <cell r="I271" t="e">
            <v>#DIV/0!</v>
          </cell>
          <cell r="K271" t="e">
            <v>#DIV/0!</v>
          </cell>
          <cell r="L271" t="e">
            <v>#DIV/0!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5.78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14300</v>
          </cell>
          <cell r="B272">
            <v>5</v>
          </cell>
          <cell r="C272" t="str">
            <v>Pekerjaan Plesteran 1s : 2 ps</v>
          </cell>
          <cell r="D272" t="str">
            <v>m2</v>
          </cell>
          <cell r="E272">
            <v>3446</v>
          </cell>
          <cell r="G272">
            <v>15.64</v>
          </cell>
          <cell r="J272">
            <v>200</v>
          </cell>
          <cell r="N272">
            <v>137.92307692307693</v>
          </cell>
          <cell r="O272">
            <v>475282.92307692312</v>
          </cell>
          <cell r="T272">
            <v>6688.0999999999995</v>
          </cell>
          <cell r="U272">
            <v>23047192.599999998</v>
          </cell>
          <cell r="X272">
            <v>15.64</v>
          </cell>
          <cell r="AB272">
            <v>2510.869565217391</v>
          </cell>
          <cell r="AC272">
            <v>8652456.521739129</v>
          </cell>
          <cell r="AE272">
            <v>137.92307692307693</v>
          </cell>
          <cell r="AF272">
            <v>6688.0999999999995</v>
          </cell>
          <cell r="AG272">
            <v>2510.869565217391</v>
          </cell>
          <cell r="AH272">
            <v>9336.8926421404685</v>
          </cell>
          <cell r="AI272">
            <v>32174932.044816051</v>
          </cell>
        </row>
        <row r="273">
          <cell r="A273">
            <v>14301</v>
          </cell>
          <cell r="F273" t="str">
            <v>Concrete Mixer 0.35 m3</v>
          </cell>
          <cell r="G273">
            <v>65</v>
          </cell>
          <cell r="H273">
            <v>1</v>
          </cell>
          <cell r="I273">
            <v>1.5384615384615385E-2</v>
          </cell>
          <cell r="J273">
            <v>25</v>
          </cell>
          <cell r="K273">
            <v>53.015384615384619</v>
          </cell>
          <cell r="L273">
            <v>0.2650769230769231</v>
          </cell>
          <cell r="M273">
            <v>8965</v>
          </cell>
          <cell r="N273">
            <v>137.92307692307693</v>
          </cell>
          <cell r="O273">
            <v>475282.92307692312</v>
          </cell>
          <cell r="P273" t="str">
            <v xml:space="preserve">Semen </v>
          </cell>
          <cell r="Q273" t="str">
            <v>Kg</v>
          </cell>
          <cell r="R273">
            <v>6.6</v>
          </cell>
          <cell r="S273">
            <v>704</v>
          </cell>
          <cell r="T273">
            <v>4646.3999999999996</v>
          </cell>
          <cell r="U273">
            <v>16011494.399999999</v>
          </cell>
          <cell r="V273" t="str">
            <v>Pekerja</v>
          </cell>
          <cell r="W273" t="str">
            <v>Jam</v>
          </cell>
          <cell r="X273">
            <v>15.64</v>
          </cell>
          <cell r="Y273">
            <v>6</v>
          </cell>
          <cell r="Z273">
            <v>0.38363171355498721</v>
          </cell>
          <cell r="AA273">
            <v>3375</v>
          </cell>
          <cell r="AB273">
            <v>1294.7570332480818</v>
          </cell>
          <cell r="AC273">
            <v>4461732.7365728896</v>
          </cell>
          <cell r="AH273">
            <v>9336.8926421404685</v>
          </cell>
        </row>
        <row r="274">
          <cell r="A274">
            <v>14302</v>
          </cell>
          <cell r="F274">
            <v>0</v>
          </cell>
          <cell r="G274">
            <v>0</v>
          </cell>
          <cell r="I274" t="e">
            <v>#DIV/0!</v>
          </cell>
          <cell r="J274">
            <v>8</v>
          </cell>
          <cell r="K274" t="e">
            <v>#DIV/0!</v>
          </cell>
          <cell r="L274" t="e">
            <v>#DIV/0!</v>
          </cell>
          <cell r="M274">
            <v>0</v>
          </cell>
          <cell r="O274">
            <v>0</v>
          </cell>
          <cell r="P274" t="str">
            <v>Pasir pasang</v>
          </cell>
          <cell r="Q274" t="str">
            <v>m3</v>
          </cell>
          <cell r="R274">
            <v>0.02</v>
          </cell>
          <cell r="S274">
            <v>102085</v>
          </cell>
          <cell r="T274">
            <v>2041.7</v>
          </cell>
          <cell r="U274">
            <v>7035698.2000000002</v>
          </cell>
          <cell r="V274" t="str">
            <v>Tukang Batu</v>
          </cell>
          <cell r="W274" t="str">
            <v>Jam</v>
          </cell>
          <cell r="X274">
            <v>15.64</v>
          </cell>
          <cell r="Y274">
            <v>2</v>
          </cell>
          <cell r="Z274">
            <v>0.12787723785166241</v>
          </cell>
          <cell r="AA274">
            <v>4620</v>
          </cell>
          <cell r="AB274">
            <v>590.79283887468034</v>
          </cell>
          <cell r="AC274">
            <v>2035872.1227621485</v>
          </cell>
        </row>
        <row r="275">
          <cell r="A275">
            <v>14303</v>
          </cell>
          <cell r="F275">
            <v>0</v>
          </cell>
          <cell r="G275">
            <v>0</v>
          </cell>
          <cell r="I275" t="e">
            <v>#DIV/0!</v>
          </cell>
          <cell r="J275">
            <v>1</v>
          </cell>
          <cell r="K275" t="e">
            <v>#DIV/0!</v>
          </cell>
          <cell r="L275" t="e">
            <v>#DIV/0!</v>
          </cell>
          <cell r="M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Kepala Tukang</v>
          </cell>
          <cell r="W275" t="str">
            <v>Jam</v>
          </cell>
          <cell r="X275">
            <v>15.64</v>
          </cell>
          <cell r="Y275">
            <v>1</v>
          </cell>
          <cell r="Z275">
            <v>6.3938618925831206E-2</v>
          </cell>
          <cell r="AA275">
            <v>4890</v>
          </cell>
          <cell r="AB275">
            <v>312.6598465473146</v>
          </cell>
          <cell r="AC275">
            <v>1077425.831202046</v>
          </cell>
        </row>
        <row r="276">
          <cell r="A276">
            <v>14304</v>
          </cell>
          <cell r="F276">
            <v>0</v>
          </cell>
          <cell r="G276">
            <v>0</v>
          </cell>
          <cell r="I276" t="e">
            <v>#DIV/0!</v>
          </cell>
          <cell r="K276" t="e">
            <v>#DIV/0!</v>
          </cell>
          <cell r="L276" t="e">
            <v>#DIV/0!</v>
          </cell>
          <cell r="M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Mandor</v>
          </cell>
          <cell r="W276" t="str">
            <v>Jam</v>
          </cell>
          <cell r="X276">
            <v>15.64</v>
          </cell>
          <cell r="Y276">
            <v>1</v>
          </cell>
          <cell r="Z276">
            <v>6.3938618925831206E-2</v>
          </cell>
          <cell r="AA276">
            <v>4890</v>
          </cell>
          <cell r="AB276">
            <v>312.6598465473146</v>
          </cell>
          <cell r="AC276">
            <v>1077425.831202046</v>
          </cell>
        </row>
        <row r="277">
          <cell r="A277">
            <v>14305</v>
          </cell>
          <cell r="F277">
            <v>0</v>
          </cell>
          <cell r="G277">
            <v>0</v>
          </cell>
          <cell r="I277" t="e">
            <v>#DIV/0!</v>
          </cell>
          <cell r="K277" t="e">
            <v>#DIV/0!</v>
          </cell>
          <cell r="L277" t="e">
            <v>#DIV/0!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15.64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</sheetData>
      <sheetData sheetId="8" refreshError="1">
        <row r="7">
          <cell r="A7">
            <v>10100</v>
          </cell>
          <cell r="C7" t="str">
            <v>URAIAN / JENIS PEKERJAAN</v>
          </cell>
          <cell r="E7" t="str">
            <v>:</v>
          </cell>
          <cell r="F7" t="str">
            <v>Kupasan dan pembersihan lahan</v>
          </cell>
          <cell r="K7">
            <v>1470.3561538461538</v>
          </cell>
        </row>
        <row r="8">
          <cell r="C8" t="str">
            <v>VOLUME PEKERJAAN</v>
          </cell>
          <cell r="E8" t="str">
            <v>:</v>
          </cell>
          <cell r="F8">
            <v>272486</v>
          </cell>
          <cell r="G8" t="str">
            <v>m2</v>
          </cell>
        </row>
        <row r="9">
          <cell r="C9" t="str">
            <v>HARGA SATUAN</v>
          </cell>
          <cell r="E9" t="str">
            <v>:</v>
          </cell>
          <cell r="F9">
            <v>1470.3561538461538</v>
          </cell>
        </row>
        <row r="10">
          <cell r="C10" t="str">
            <v>NO.</v>
          </cell>
          <cell r="D10" t="str">
            <v>URAIAN</v>
          </cell>
          <cell r="F10" t="str">
            <v xml:space="preserve">SATUAN </v>
          </cell>
          <cell r="G10" t="str">
            <v>KUANTITAS</v>
          </cell>
          <cell r="H10" t="str">
            <v>HARGA DASAR</v>
          </cell>
          <cell r="I10" t="str">
            <v>JUMLAH HARGA</v>
          </cell>
        </row>
        <row r="12">
          <cell r="H12" t="str">
            <v>(Rp.)</v>
          </cell>
          <cell r="I12" t="str">
            <v>(Rp.)</v>
          </cell>
        </row>
        <row r="14">
          <cell r="C14" t="str">
            <v>A.</v>
          </cell>
          <cell r="D14" t="str">
            <v>TENAGA</v>
          </cell>
        </row>
        <row r="15">
          <cell r="A15">
            <v>10101</v>
          </cell>
          <cell r="C15">
            <v>1</v>
          </cell>
          <cell r="D15" t="str">
            <v>Pekerja</v>
          </cell>
          <cell r="F15" t="str">
            <v>Jam</v>
          </cell>
          <cell r="G15">
            <v>3.0769230769230771E-2</v>
          </cell>
          <cell r="H15">
            <v>3375</v>
          </cell>
          <cell r="I15">
            <v>103.84615384615385</v>
          </cell>
        </row>
        <row r="16">
          <cell r="A16">
            <v>10102</v>
          </cell>
          <cell r="C16">
            <v>2</v>
          </cell>
          <cell r="D16" t="str">
            <v>Mandor</v>
          </cell>
          <cell r="F16" t="str">
            <v>Jam</v>
          </cell>
          <cell r="G16">
            <v>1.5384615384615385E-2</v>
          </cell>
          <cell r="H16">
            <v>4890</v>
          </cell>
          <cell r="I16">
            <v>75.230769230769241</v>
          </cell>
        </row>
        <row r="17">
          <cell r="A17">
            <v>10103</v>
          </cell>
          <cell r="C17" t="str">
            <v>-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10104</v>
          </cell>
          <cell r="C18" t="str">
            <v>-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10105</v>
          </cell>
          <cell r="C19" t="str">
            <v>-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1">
          <cell r="C21" t="str">
            <v>B.</v>
          </cell>
          <cell r="D21" t="str">
            <v>BAHAN</v>
          </cell>
        </row>
        <row r="22">
          <cell r="A22">
            <v>10101</v>
          </cell>
          <cell r="C22" t="str">
            <v>-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10102</v>
          </cell>
          <cell r="C23" t="str">
            <v>-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10103</v>
          </cell>
          <cell r="C24" t="str">
            <v>-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10104</v>
          </cell>
          <cell r="C25" t="str">
            <v>-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10105</v>
          </cell>
          <cell r="C26" t="str">
            <v>-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C28" t="str">
            <v>C.</v>
          </cell>
          <cell r="D28" t="str">
            <v>PERALATAN</v>
          </cell>
        </row>
        <row r="29">
          <cell r="A29">
            <v>10101</v>
          </cell>
          <cell r="C29">
            <v>1</v>
          </cell>
          <cell r="D29" t="str">
            <v>Bulldozer D31</v>
          </cell>
          <cell r="F29" t="str">
            <v>Jam</v>
          </cell>
          <cell r="G29">
            <v>9.2307692307692299E-3</v>
          </cell>
          <cell r="H29">
            <v>111970</v>
          </cell>
          <cell r="I29">
            <v>1033.5692307692307</v>
          </cell>
        </row>
        <row r="30">
          <cell r="A30">
            <v>10102</v>
          </cell>
          <cell r="C30">
            <v>2</v>
          </cell>
          <cell r="D30" t="str">
            <v>Chain saw</v>
          </cell>
          <cell r="F30" t="str">
            <v>Jam</v>
          </cell>
          <cell r="G30">
            <v>0.01</v>
          </cell>
          <cell r="H30">
            <v>12405</v>
          </cell>
          <cell r="I30">
            <v>124.05</v>
          </cell>
        </row>
        <row r="31">
          <cell r="A31">
            <v>10103</v>
          </cell>
          <cell r="C31" t="str">
            <v>-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</row>
        <row r="32">
          <cell r="A32">
            <v>10104</v>
          </cell>
          <cell r="C32" t="str">
            <v>-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</row>
        <row r="33">
          <cell r="A33">
            <v>10105</v>
          </cell>
          <cell r="C33" t="str">
            <v>-</v>
          </cell>
          <cell r="D33">
            <v>0</v>
          </cell>
          <cell r="F33">
            <v>0</v>
          </cell>
          <cell r="H33">
            <v>0</v>
          </cell>
          <cell r="I33">
            <v>0</v>
          </cell>
        </row>
        <row r="35">
          <cell r="F35" t="str">
            <v>SUB JUMLAH Rp.</v>
          </cell>
          <cell r="I35">
            <v>1336.6961538461537</v>
          </cell>
        </row>
        <row r="36">
          <cell r="F36" t="str">
            <v>BIAYA UMUM DAN KEUNTUNGAN</v>
          </cell>
          <cell r="I36">
            <v>133.66</v>
          </cell>
        </row>
        <row r="37">
          <cell r="F37" t="str">
            <v>TOTAL Rp.</v>
          </cell>
          <cell r="I37">
            <v>1470.3561538461538</v>
          </cell>
        </row>
        <row r="40">
          <cell r="H40" t="str">
            <v>Surabaya, 24 Oktober 2003</v>
          </cell>
        </row>
        <row r="41">
          <cell r="H41" t="str">
            <v>PT. Brantas Abipraya (Persero)</v>
          </cell>
        </row>
        <row r="48">
          <cell r="H48" t="str">
            <v>Ir. Sugeng Rochadi</v>
          </cell>
        </row>
        <row r="49">
          <cell r="H49" t="str">
            <v>Kepala Cabang III Surabaya</v>
          </cell>
        </row>
        <row r="51">
          <cell r="A51">
            <v>2</v>
          </cell>
          <cell r="C51" t="str">
            <v xml:space="preserve">ANALISA HARGA SATUAN </v>
          </cell>
        </row>
        <row r="53">
          <cell r="C53" t="str">
            <v>PEKERJAAN</v>
          </cell>
          <cell r="E53" t="str">
            <v>:</v>
          </cell>
          <cell r="F53" t="str">
            <v>REHABILITASI KERUSAKAN AKIBAT BANJIR</v>
          </cell>
        </row>
        <row r="54">
          <cell r="F54" t="str">
            <v>SUNGAI SWD.1, SWD.2 DAN SUNGAI PIJI</v>
          </cell>
        </row>
        <row r="55">
          <cell r="F55" t="str">
            <v>KABUPATEN DEMAK, JEPARA DAN KUDUS</v>
          </cell>
        </row>
        <row r="56">
          <cell r="A56">
            <v>10200</v>
          </cell>
          <cell r="C56" t="str">
            <v>URAIAN / JENIS PEKERJAAN</v>
          </cell>
          <cell r="E56" t="str">
            <v>:</v>
          </cell>
          <cell r="F56" t="str">
            <v>Galian alur sungai dan pembuangan material, tipe A0</v>
          </cell>
          <cell r="K56">
            <v>4418.9789792060492</v>
          </cell>
        </row>
        <row r="57">
          <cell r="C57" t="str">
            <v>VOLUME PEKERJAAN</v>
          </cell>
          <cell r="E57" t="str">
            <v>:</v>
          </cell>
          <cell r="F57">
            <v>513680</v>
          </cell>
          <cell r="G57" t="str">
            <v>m3</v>
          </cell>
        </row>
        <row r="58">
          <cell r="C58" t="str">
            <v>HARGA SATUAN</v>
          </cell>
          <cell r="E58" t="str">
            <v>:</v>
          </cell>
          <cell r="F58">
            <v>4418.9789792060492</v>
          </cell>
        </row>
        <row r="59">
          <cell r="C59" t="str">
            <v>NO.</v>
          </cell>
          <cell r="D59" t="str">
            <v>URAIAN</v>
          </cell>
          <cell r="F59" t="str">
            <v xml:space="preserve">SATUAN </v>
          </cell>
          <cell r="G59" t="str">
            <v>KUANTITAS</v>
          </cell>
          <cell r="H59" t="str">
            <v>HARGA DASAR</v>
          </cell>
          <cell r="I59" t="str">
            <v>JUMLAH HARGA</v>
          </cell>
        </row>
        <row r="61">
          <cell r="H61" t="str">
            <v>(Rp.)</v>
          </cell>
          <cell r="I61" t="str">
            <v>(Rp.)</v>
          </cell>
        </row>
        <row r="63">
          <cell r="C63" t="str">
            <v>A.</v>
          </cell>
          <cell r="D63" t="str">
            <v>TENAGA</v>
          </cell>
        </row>
        <row r="64">
          <cell r="A64">
            <v>10201</v>
          </cell>
          <cell r="C64">
            <v>1</v>
          </cell>
          <cell r="D64" t="str">
            <v>Pekerja</v>
          </cell>
          <cell r="F64" t="str">
            <v>Jam</v>
          </cell>
          <cell r="G64">
            <v>5.6710775047258979E-2</v>
          </cell>
          <cell r="H64">
            <v>3375</v>
          </cell>
          <cell r="I64">
            <v>191.39886578449907</v>
          </cell>
        </row>
        <row r="65">
          <cell r="A65">
            <v>10202</v>
          </cell>
          <cell r="C65">
            <v>2</v>
          </cell>
          <cell r="D65" t="str">
            <v>Mandor</v>
          </cell>
          <cell r="F65" t="str">
            <v>Jam</v>
          </cell>
          <cell r="G65">
            <v>1.890359168241966E-2</v>
          </cell>
          <cell r="H65">
            <v>4890</v>
          </cell>
          <cell r="I65">
            <v>92.438563327032142</v>
          </cell>
        </row>
        <row r="66">
          <cell r="A66">
            <v>10203</v>
          </cell>
          <cell r="C66" t="str">
            <v>-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10204</v>
          </cell>
          <cell r="C67" t="str">
            <v>-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10205</v>
          </cell>
          <cell r="C68" t="str">
            <v>-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70">
          <cell r="C70" t="str">
            <v>B.</v>
          </cell>
          <cell r="D70" t="str">
            <v>BAHAN</v>
          </cell>
        </row>
        <row r="71">
          <cell r="A71">
            <v>10201</v>
          </cell>
          <cell r="C71" t="str">
            <v>-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10202</v>
          </cell>
          <cell r="C72" t="str">
            <v>-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10203</v>
          </cell>
          <cell r="C73" t="str">
            <v>-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10204</v>
          </cell>
          <cell r="C74" t="str">
            <v>-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10205</v>
          </cell>
          <cell r="C75" t="str">
            <v>-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7">
          <cell r="C77" t="str">
            <v>C.</v>
          </cell>
          <cell r="D77" t="str">
            <v>PERALATAN</v>
          </cell>
        </row>
        <row r="78">
          <cell r="A78">
            <v>10201</v>
          </cell>
          <cell r="C78">
            <v>1</v>
          </cell>
          <cell r="D78" t="str">
            <v>Excavator PC 200</v>
          </cell>
          <cell r="F78" t="str">
            <v>Jam</v>
          </cell>
          <cell r="G78">
            <v>1.890359168241966E-2</v>
          </cell>
          <cell r="H78">
            <v>191150</v>
          </cell>
          <cell r="I78">
            <v>3613.4215500945179</v>
          </cell>
        </row>
        <row r="79">
          <cell r="A79">
            <v>10202</v>
          </cell>
          <cell r="C79">
            <v>2</v>
          </cell>
          <cell r="D79" t="str">
            <v>Alat Bantu</v>
          </cell>
          <cell r="F79" t="str">
            <v>Ls</v>
          </cell>
          <cell r="G79">
            <v>1</v>
          </cell>
          <cell r="H79">
            <v>120</v>
          </cell>
          <cell r="I79">
            <v>120</v>
          </cell>
        </row>
        <row r="80">
          <cell r="A80">
            <v>10203</v>
          </cell>
          <cell r="C80" t="str">
            <v>-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</row>
        <row r="81">
          <cell r="A81">
            <v>10204</v>
          </cell>
          <cell r="C81" t="str">
            <v>-</v>
          </cell>
          <cell r="D81">
            <v>0</v>
          </cell>
          <cell r="F81">
            <v>0</v>
          </cell>
          <cell r="H81">
            <v>0</v>
          </cell>
          <cell r="I81">
            <v>0</v>
          </cell>
        </row>
        <row r="82">
          <cell r="A82">
            <v>10205</v>
          </cell>
          <cell r="C82" t="str">
            <v>-</v>
          </cell>
          <cell r="D82">
            <v>0</v>
          </cell>
          <cell r="F82">
            <v>0</v>
          </cell>
          <cell r="H82">
            <v>0</v>
          </cell>
          <cell r="I82">
            <v>0</v>
          </cell>
        </row>
        <row r="84">
          <cell r="F84" t="str">
            <v>SUB JUMLAH Rp.</v>
          </cell>
          <cell r="I84">
            <v>4017.2589792060489</v>
          </cell>
        </row>
        <row r="85">
          <cell r="F85" t="str">
            <v>BIAYA UMUM DAN KEUNTUNGAN</v>
          </cell>
          <cell r="I85">
            <v>401.72</v>
          </cell>
        </row>
        <row r="86">
          <cell r="F86" t="str">
            <v>TOTAL Rp.</v>
          </cell>
          <cell r="I86">
            <v>4418.9789792060492</v>
          </cell>
        </row>
        <row r="89">
          <cell r="H89" t="str">
            <v>Surabaya, 24 Oktober 2003</v>
          </cell>
        </row>
        <row r="90">
          <cell r="H90" t="str">
            <v>PT. Brantas Abipraya (Persero)</v>
          </cell>
        </row>
        <row r="97">
          <cell r="H97" t="str">
            <v>Ir. Sugeng Rochadi</v>
          </cell>
        </row>
        <row r="98">
          <cell r="H98" t="str">
            <v>Kepala Cabang III Surabaya</v>
          </cell>
        </row>
        <row r="100">
          <cell r="A100">
            <v>3</v>
          </cell>
          <cell r="C100" t="str">
            <v xml:space="preserve">ANALISA HARGA SATUAN </v>
          </cell>
        </row>
        <row r="102">
          <cell r="C102" t="str">
            <v>PEKERJAAN</v>
          </cell>
          <cell r="E102" t="str">
            <v>:</v>
          </cell>
          <cell r="F102" t="str">
            <v>REHABILITASI KERUSAKAN AKIBAT BANJIR</v>
          </cell>
        </row>
        <row r="103">
          <cell r="F103" t="str">
            <v>SUNGAI SWD.1, SWD.2 DAN SUNGAI PIJI</v>
          </cell>
        </row>
        <row r="104">
          <cell r="F104" t="str">
            <v>KABUPATEN DEMAK, JEPARA DAN KUDUS</v>
          </cell>
        </row>
        <row r="105">
          <cell r="A105">
            <v>10300</v>
          </cell>
          <cell r="C105" t="str">
            <v>URAIAN / JENIS PEKERJAAN</v>
          </cell>
          <cell r="E105" t="str">
            <v>:</v>
          </cell>
          <cell r="F105" t="str">
            <v>Galian alur sungai dan pembuangan material, tipe A0.1</v>
          </cell>
          <cell r="K105">
            <v>6748.2801906729164</v>
          </cell>
        </row>
        <row r="106">
          <cell r="C106" t="str">
            <v>VOLUME PEKERJAAN</v>
          </cell>
          <cell r="E106" t="str">
            <v>:</v>
          </cell>
          <cell r="F106">
            <v>462</v>
          </cell>
          <cell r="G106" t="str">
            <v>m3</v>
          </cell>
        </row>
        <row r="107">
          <cell r="C107" t="str">
            <v>HARGA SATUAN</v>
          </cell>
          <cell r="E107" t="str">
            <v>:</v>
          </cell>
          <cell r="F107">
            <v>6748.2801906729164</v>
          </cell>
        </row>
        <row r="108">
          <cell r="C108" t="str">
            <v>NO.</v>
          </cell>
          <cell r="D108" t="str">
            <v>URAIAN</v>
          </cell>
          <cell r="F108" t="str">
            <v xml:space="preserve">SATUAN </v>
          </cell>
          <cell r="G108" t="str">
            <v>KUANTITAS</v>
          </cell>
          <cell r="H108" t="str">
            <v>HARGA DASAR</v>
          </cell>
          <cell r="I108" t="str">
            <v>JUMLAH HARGA</v>
          </cell>
        </row>
        <row r="110">
          <cell r="H110" t="str">
            <v>(Rp.)</v>
          </cell>
          <cell r="I110" t="str">
            <v>(Rp.)</v>
          </cell>
        </row>
        <row r="112">
          <cell r="C112" t="str">
            <v>A.</v>
          </cell>
          <cell r="D112" t="str">
            <v>TENAGA</v>
          </cell>
        </row>
        <row r="113">
          <cell r="A113">
            <v>10301</v>
          </cell>
          <cell r="C113">
            <v>1</v>
          </cell>
          <cell r="D113" t="str">
            <v>Pekerja</v>
          </cell>
          <cell r="F113" t="str">
            <v>Jam</v>
          </cell>
          <cell r="G113">
            <v>5.9585286406609997E-2</v>
          </cell>
          <cell r="H113">
            <v>3375</v>
          </cell>
          <cell r="I113">
            <v>201.10034162230875</v>
          </cell>
        </row>
        <row r="114">
          <cell r="A114">
            <v>10302</v>
          </cell>
          <cell r="C114">
            <v>2</v>
          </cell>
          <cell r="D114" t="str">
            <v>Mandor</v>
          </cell>
          <cell r="F114" t="str">
            <v>Jam</v>
          </cell>
          <cell r="G114">
            <v>1.9861762135536667E-2</v>
          </cell>
          <cell r="H114">
            <v>4890</v>
          </cell>
          <cell r="I114">
            <v>97.124016842774296</v>
          </cell>
        </row>
        <row r="115">
          <cell r="A115">
            <v>10303</v>
          </cell>
          <cell r="C115" t="str">
            <v>-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10304</v>
          </cell>
          <cell r="C116" t="str">
            <v>-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10305</v>
          </cell>
          <cell r="C117" t="str">
            <v>-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C119" t="str">
            <v>B.</v>
          </cell>
          <cell r="D119" t="str">
            <v>BAHAN</v>
          </cell>
        </row>
        <row r="120">
          <cell r="A120">
            <v>10301</v>
          </cell>
          <cell r="C120" t="str">
            <v>-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10302</v>
          </cell>
          <cell r="C121" t="str">
            <v>-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10303</v>
          </cell>
          <cell r="C122" t="str">
            <v>-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10304</v>
          </cell>
          <cell r="C123" t="str">
            <v>-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10305</v>
          </cell>
          <cell r="C124" t="str">
            <v>-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6">
          <cell r="C126" t="str">
            <v>C.</v>
          </cell>
          <cell r="D126" t="str">
            <v>PERALATAN</v>
          </cell>
        </row>
        <row r="127">
          <cell r="A127">
            <v>10301</v>
          </cell>
          <cell r="C127">
            <v>1</v>
          </cell>
          <cell r="D127" t="str">
            <v>Excavator PC 200</v>
          </cell>
          <cell r="F127" t="str">
            <v>Jam</v>
          </cell>
          <cell r="G127">
            <v>1.9861762135536667E-2</v>
          </cell>
          <cell r="H127">
            <v>191150</v>
          </cell>
          <cell r="I127">
            <v>3796.5758322078336</v>
          </cell>
        </row>
        <row r="128">
          <cell r="A128">
            <v>10302</v>
          </cell>
          <cell r="C128">
            <v>2</v>
          </cell>
          <cell r="D128" t="str">
            <v>Dump Truck 8 ton</v>
          </cell>
          <cell r="F128" t="str">
            <v>Jam</v>
          </cell>
          <cell r="G128">
            <v>2.5000000000000001E-2</v>
          </cell>
          <cell r="H128">
            <v>76800</v>
          </cell>
          <cell r="I128">
            <v>1920</v>
          </cell>
        </row>
        <row r="129">
          <cell r="A129">
            <v>10303</v>
          </cell>
          <cell r="C129">
            <v>3</v>
          </cell>
          <cell r="D129" t="str">
            <v>Alat Bantu</v>
          </cell>
          <cell r="F129" t="str">
            <v>Ls</v>
          </cell>
          <cell r="G129">
            <v>1</v>
          </cell>
          <cell r="H129">
            <v>120</v>
          </cell>
          <cell r="I129">
            <v>120</v>
          </cell>
        </row>
        <row r="130">
          <cell r="A130">
            <v>10304</v>
          </cell>
          <cell r="C130" t="str">
            <v>-</v>
          </cell>
          <cell r="D130">
            <v>0</v>
          </cell>
          <cell r="F130">
            <v>0</v>
          </cell>
          <cell r="H130">
            <v>0</v>
          </cell>
          <cell r="I130">
            <v>0</v>
          </cell>
        </row>
        <row r="131">
          <cell r="A131">
            <v>10305</v>
          </cell>
          <cell r="C131" t="str">
            <v>-</v>
          </cell>
          <cell r="D131">
            <v>0</v>
          </cell>
          <cell r="F131">
            <v>0</v>
          </cell>
          <cell r="H131">
            <v>0</v>
          </cell>
          <cell r="I131">
            <v>0</v>
          </cell>
        </row>
        <row r="133">
          <cell r="F133" t="str">
            <v>SUB JUMLAH Rp.</v>
          </cell>
          <cell r="I133">
            <v>6134.8001906729169</v>
          </cell>
        </row>
        <row r="134">
          <cell r="F134" t="str">
            <v>BIAYA UMUM DAN KEUNTUNGAN</v>
          </cell>
          <cell r="I134">
            <v>613.48</v>
          </cell>
        </row>
        <row r="135">
          <cell r="F135" t="str">
            <v>TOTAL Rp.</v>
          </cell>
          <cell r="I135">
            <v>6748.2801906729164</v>
          </cell>
        </row>
        <row r="138">
          <cell r="H138" t="str">
            <v>Surabaya, 24 Oktober 2003</v>
          </cell>
        </row>
        <row r="139">
          <cell r="H139" t="str">
            <v>PT. Brantas Abipraya (Persero)</v>
          </cell>
        </row>
        <row r="146">
          <cell r="H146" t="str">
            <v>Ir. Sugeng Rochadi</v>
          </cell>
        </row>
        <row r="147">
          <cell r="H147" t="str">
            <v>Kepala Cabang III Surabaya</v>
          </cell>
        </row>
        <row r="149">
          <cell r="A149">
            <v>4</v>
          </cell>
          <cell r="C149" t="str">
            <v xml:space="preserve">ANALISA HARGA SATUAN </v>
          </cell>
        </row>
        <row r="151">
          <cell r="C151" t="str">
            <v>PEKERJAAN</v>
          </cell>
          <cell r="E151" t="str">
            <v>:</v>
          </cell>
          <cell r="F151" t="str">
            <v>REHABILITASI KERUSAKAN AKIBAT BANJIR</v>
          </cell>
        </row>
        <row r="152">
          <cell r="F152" t="str">
            <v>SUNGAI SWD.1, SWD.2 DAN SUNGAI PIJI</v>
          </cell>
        </row>
        <row r="153">
          <cell r="F153" t="str">
            <v>KABUPATEN DEMAK, JEPARA DAN KUDUS</v>
          </cell>
        </row>
        <row r="154">
          <cell r="A154">
            <v>10400</v>
          </cell>
          <cell r="C154" t="str">
            <v>URAIAN / JENIS PEKERJAAN</v>
          </cell>
          <cell r="E154" t="str">
            <v>:</v>
          </cell>
          <cell r="F154" t="str">
            <v>Galian alur sungai dan pembuangan material, tipe A0.5</v>
          </cell>
          <cell r="K154">
            <v>7049.9859049586303</v>
          </cell>
        </row>
        <row r="155">
          <cell r="C155" t="str">
            <v>VOLUME PEKERJAAN</v>
          </cell>
          <cell r="E155" t="str">
            <v>:</v>
          </cell>
          <cell r="F155">
            <v>411</v>
          </cell>
          <cell r="G155" t="str">
            <v>m3</v>
          </cell>
        </row>
        <row r="156">
          <cell r="C156" t="str">
            <v>HARGA SATUAN</v>
          </cell>
          <cell r="E156" t="str">
            <v>:</v>
          </cell>
          <cell r="F156">
            <v>7049.9859049586303</v>
          </cell>
        </row>
        <row r="157">
          <cell r="C157" t="str">
            <v>NO.</v>
          </cell>
          <cell r="D157" t="str">
            <v>URAIAN</v>
          </cell>
          <cell r="F157" t="str">
            <v xml:space="preserve">SATUAN </v>
          </cell>
          <cell r="G157" t="str">
            <v>KUANTITAS</v>
          </cell>
          <cell r="H157" t="str">
            <v>HARGA DASAR</v>
          </cell>
          <cell r="I157" t="str">
            <v>JUMLAH HARGA</v>
          </cell>
        </row>
        <row r="159">
          <cell r="H159" t="str">
            <v>(Rp.)</v>
          </cell>
          <cell r="I159" t="str">
            <v>(Rp.)</v>
          </cell>
        </row>
        <row r="161">
          <cell r="C161" t="str">
            <v>A.</v>
          </cell>
          <cell r="D161" t="str">
            <v>TENAGA</v>
          </cell>
        </row>
        <row r="162">
          <cell r="A162">
            <v>10401</v>
          </cell>
          <cell r="C162">
            <v>1</v>
          </cell>
          <cell r="D162" t="str">
            <v>Pekerja</v>
          </cell>
          <cell r="F162" t="str">
            <v>Jam</v>
          </cell>
          <cell r="G162">
            <v>5.9585286406609997E-2</v>
          </cell>
          <cell r="H162">
            <v>3375</v>
          </cell>
          <cell r="I162">
            <v>201.10034162230875</v>
          </cell>
        </row>
        <row r="163">
          <cell r="A163">
            <v>10402</v>
          </cell>
          <cell r="C163">
            <v>2</v>
          </cell>
          <cell r="D163" t="str">
            <v>Mandor</v>
          </cell>
          <cell r="F163" t="str">
            <v>Jam</v>
          </cell>
          <cell r="G163">
            <v>1.9861762135536667E-2</v>
          </cell>
          <cell r="H163">
            <v>4890</v>
          </cell>
          <cell r="I163">
            <v>97.124016842774296</v>
          </cell>
        </row>
        <row r="164">
          <cell r="A164">
            <v>10403</v>
          </cell>
          <cell r="C164" t="str">
            <v>-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10404</v>
          </cell>
          <cell r="C165" t="str">
            <v>-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10405</v>
          </cell>
          <cell r="C166" t="str">
            <v>-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8">
          <cell r="C168" t="str">
            <v>B.</v>
          </cell>
          <cell r="D168" t="str">
            <v>BAHAN</v>
          </cell>
        </row>
        <row r="169">
          <cell r="A169">
            <v>10401</v>
          </cell>
          <cell r="C169" t="str">
            <v>-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10402</v>
          </cell>
          <cell r="C170" t="str">
            <v>-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10403</v>
          </cell>
          <cell r="C171" t="str">
            <v>-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10404</v>
          </cell>
          <cell r="C172" t="str">
            <v>-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10405</v>
          </cell>
          <cell r="C173" t="str">
            <v>-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5">
          <cell r="C175" t="str">
            <v>C.</v>
          </cell>
          <cell r="D175" t="str">
            <v>PERALATAN</v>
          </cell>
        </row>
        <row r="176">
          <cell r="A176">
            <v>10401</v>
          </cell>
          <cell r="C176">
            <v>1</v>
          </cell>
          <cell r="D176" t="str">
            <v>Excavator PC 200</v>
          </cell>
          <cell r="F176" t="str">
            <v>Jam</v>
          </cell>
          <cell r="G176">
            <v>1.9861762135536667E-2</v>
          </cell>
          <cell r="H176">
            <v>191150</v>
          </cell>
          <cell r="I176">
            <v>3796.5758322078336</v>
          </cell>
        </row>
        <row r="177">
          <cell r="A177">
            <v>10402</v>
          </cell>
          <cell r="C177">
            <v>2</v>
          </cell>
          <cell r="D177" t="str">
            <v>Dump Truck 8 ton</v>
          </cell>
          <cell r="F177" t="str">
            <v>Jam</v>
          </cell>
          <cell r="G177">
            <v>2.8571428571428571E-2</v>
          </cell>
          <cell r="H177">
            <v>76800</v>
          </cell>
          <cell r="I177">
            <v>2194.2857142857142</v>
          </cell>
        </row>
        <row r="178">
          <cell r="A178">
            <v>10403</v>
          </cell>
          <cell r="C178">
            <v>3</v>
          </cell>
          <cell r="D178" t="str">
            <v>Alat Bantu</v>
          </cell>
          <cell r="F178" t="str">
            <v>Ls</v>
          </cell>
          <cell r="G178">
            <v>1</v>
          </cell>
          <cell r="H178">
            <v>120</v>
          </cell>
          <cell r="I178">
            <v>120</v>
          </cell>
        </row>
        <row r="179">
          <cell r="A179">
            <v>10404</v>
          </cell>
          <cell r="C179" t="str">
            <v>-</v>
          </cell>
          <cell r="D179">
            <v>0</v>
          </cell>
          <cell r="F179">
            <v>0</v>
          </cell>
          <cell r="H179">
            <v>0</v>
          </cell>
          <cell r="I179">
            <v>0</v>
          </cell>
        </row>
        <row r="180">
          <cell r="A180">
            <v>10405</v>
          </cell>
          <cell r="C180" t="str">
            <v>-</v>
          </cell>
          <cell r="D180">
            <v>0</v>
          </cell>
          <cell r="F180">
            <v>0</v>
          </cell>
          <cell r="H180">
            <v>0</v>
          </cell>
          <cell r="I180">
            <v>0</v>
          </cell>
        </row>
        <row r="182">
          <cell r="F182" t="str">
            <v>SUB JUMLAH Rp.</v>
          </cell>
          <cell r="I182">
            <v>6409.0859049586306</v>
          </cell>
        </row>
        <row r="183">
          <cell r="F183" t="str">
            <v>BIAYA UMUM DAN KEUNTUNGAN</v>
          </cell>
          <cell r="I183">
            <v>640.9</v>
          </cell>
        </row>
        <row r="184">
          <cell r="F184" t="str">
            <v>TOTAL Rp.</v>
          </cell>
          <cell r="I184">
            <v>7049.9859049586303</v>
          </cell>
        </row>
        <row r="187">
          <cell r="H187" t="str">
            <v>Surabaya, 24 Oktober 2003</v>
          </cell>
        </row>
        <row r="188">
          <cell r="H188" t="str">
            <v>PT. Brantas Abipraya (Persero)</v>
          </cell>
        </row>
        <row r="195">
          <cell r="H195" t="str">
            <v>Ir. Sugeng Rochadi</v>
          </cell>
        </row>
        <row r="196">
          <cell r="H196" t="str">
            <v>Kepala Cabang III Surabaya</v>
          </cell>
        </row>
        <row r="198">
          <cell r="A198">
            <v>5</v>
          </cell>
          <cell r="C198" t="str">
            <v xml:space="preserve">ANALISA HARGA SATUAN </v>
          </cell>
        </row>
        <row r="200">
          <cell r="C200" t="str">
            <v>PEKERJAAN</v>
          </cell>
          <cell r="E200" t="str">
            <v>:</v>
          </cell>
          <cell r="F200" t="str">
            <v>REHABILITASI KERUSAKAN AKIBAT BANJIR</v>
          </cell>
        </row>
        <row r="201">
          <cell r="F201" t="str">
            <v>SUNGAI SWD.1, SWD.2 DAN SUNGAI PIJI</v>
          </cell>
        </row>
        <row r="202">
          <cell r="F202" t="str">
            <v>KABUPATEN DEMAK, JEPARA DAN KUDUS</v>
          </cell>
        </row>
        <row r="203">
          <cell r="A203">
            <v>10500</v>
          </cell>
          <cell r="C203" t="str">
            <v>URAIAN / JENIS PEKERJAAN</v>
          </cell>
          <cell r="E203" t="str">
            <v>:</v>
          </cell>
          <cell r="F203" t="str">
            <v>Galian alur sungai dan pembuangan material, tipe A1</v>
          </cell>
          <cell r="K203">
            <v>7234.9789792060492</v>
          </cell>
        </row>
        <row r="204">
          <cell r="C204" t="str">
            <v>VOLUME PEKERJAAN</v>
          </cell>
          <cell r="E204" t="str">
            <v>:</v>
          </cell>
          <cell r="F204">
            <v>360</v>
          </cell>
          <cell r="G204" t="str">
            <v>m3</v>
          </cell>
        </row>
        <row r="205">
          <cell r="C205" t="str">
            <v>HARGA SATUAN</v>
          </cell>
          <cell r="E205" t="str">
            <v>:</v>
          </cell>
          <cell r="F205">
            <v>7234.9789792060492</v>
          </cell>
        </row>
        <row r="206">
          <cell r="C206" t="str">
            <v>NO.</v>
          </cell>
          <cell r="D206" t="str">
            <v>URAIAN</v>
          </cell>
          <cell r="F206" t="str">
            <v xml:space="preserve">SATUAN </v>
          </cell>
          <cell r="G206" t="str">
            <v>KUANTITAS</v>
          </cell>
          <cell r="H206" t="str">
            <v>HARGA DASAR</v>
          </cell>
          <cell r="I206" t="str">
            <v>JUMLAH HARGA</v>
          </cell>
        </row>
        <row r="208">
          <cell r="H208" t="str">
            <v>(Rp.)</v>
          </cell>
          <cell r="I208" t="str">
            <v>(Rp.)</v>
          </cell>
        </row>
        <row r="210">
          <cell r="C210" t="str">
            <v>A.</v>
          </cell>
          <cell r="D210" t="str">
            <v>TENAGA</v>
          </cell>
        </row>
        <row r="211">
          <cell r="A211">
            <v>10501</v>
          </cell>
          <cell r="C211">
            <v>1</v>
          </cell>
          <cell r="D211" t="str">
            <v>Pekerja</v>
          </cell>
          <cell r="F211" t="str">
            <v>Jam</v>
          </cell>
          <cell r="G211">
            <v>5.6710775047258979E-2</v>
          </cell>
          <cell r="H211">
            <v>3375</v>
          </cell>
          <cell r="I211">
            <v>191.39886578449907</v>
          </cell>
        </row>
        <row r="212">
          <cell r="A212">
            <v>10502</v>
          </cell>
          <cell r="C212">
            <v>2</v>
          </cell>
          <cell r="D212" t="str">
            <v>Mandor</v>
          </cell>
          <cell r="F212" t="str">
            <v>Jam</v>
          </cell>
          <cell r="G212">
            <v>1.890359168241966E-2</v>
          </cell>
          <cell r="H212">
            <v>4890</v>
          </cell>
          <cell r="I212">
            <v>92.438563327032142</v>
          </cell>
        </row>
        <row r="213">
          <cell r="A213">
            <v>10503</v>
          </cell>
          <cell r="C213" t="str">
            <v>-</v>
          </cell>
          <cell r="D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10504</v>
          </cell>
          <cell r="C214" t="str">
            <v>-</v>
          </cell>
          <cell r="D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10505</v>
          </cell>
          <cell r="C215" t="str">
            <v>-</v>
          </cell>
          <cell r="D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7">
          <cell r="C217" t="str">
            <v>B.</v>
          </cell>
          <cell r="D217" t="str">
            <v>BAHAN</v>
          </cell>
        </row>
        <row r="218">
          <cell r="A218">
            <v>10501</v>
          </cell>
          <cell r="C218" t="str">
            <v>-</v>
          </cell>
          <cell r="D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10502</v>
          </cell>
          <cell r="C219" t="str">
            <v>-</v>
          </cell>
          <cell r="D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10503</v>
          </cell>
          <cell r="C220" t="str">
            <v>-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10504</v>
          </cell>
          <cell r="C221" t="str">
            <v>-</v>
          </cell>
          <cell r="D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10505</v>
          </cell>
          <cell r="C222" t="str">
            <v>-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4">
          <cell r="C224" t="str">
            <v>C.</v>
          </cell>
          <cell r="D224" t="str">
            <v>PERALATAN</v>
          </cell>
        </row>
        <row r="225">
          <cell r="A225">
            <v>10501</v>
          </cell>
          <cell r="C225">
            <v>1</v>
          </cell>
          <cell r="D225" t="str">
            <v>Excavator PC 200</v>
          </cell>
          <cell r="F225" t="str">
            <v>Jam</v>
          </cell>
          <cell r="G225">
            <v>1.890359168241966E-2</v>
          </cell>
          <cell r="H225">
            <v>191150</v>
          </cell>
          <cell r="I225">
            <v>3613.4215500945179</v>
          </cell>
        </row>
        <row r="226">
          <cell r="A226">
            <v>10502</v>
          </cell>
          <cell r="C226">
            <v>2</v>
          </cell>
          <cell r="D226" t="str">
            <v>Dump Truck 8 ton</v>
          </cell>
          <cell r="F226" t="str">
            <v>Jam</v>
          </cell>
          <cell r="G226">
            <v>3.3333333333333333E-2</v>
          </cell>
          <cell r="H226">
            <v>76800</v>
          </cell>
          <cell r="I226">
            <v>2560</v>
          </cell>
        </row>
        <row r="227">
          <cell r="A227">
            <v>10503</v>
          </cell>
          <cell r="C227">
            <v>3</v>
          </cell>
          <cell r="D227" t="str">
            <v>Alat Bantu</v>
          </cell>
          <cell r="F227" t="str">
            <v>Ls</v>
          </cell>
          <cell r="G227">
            <v>1</v>
          </cell>
          <cell r="H227">
            <v>120</v>
          </cell>
          <cell r="I227">
            <v>120</v>
          </cell>
        </row>
        <row r="228">
          <cell r="A228">
            <v>10504</v>
          </cell>
          <cell r="C228" t="str">
            <v>-</v>
          </cell>
          <cell r="D228">
            <v>0</v>
          </cell>
          <cell r="F228">
            <v>0</v>
          </cell>
          <cell r="H228">
            <v>0</v>
          </cell>
          <cell r="I228">
            <v>0</v>
          </cell>
        </row>
        <row r="229">
          <cell r="A229">
            <v>10505</v>
          </cell>
          <cell r="C229" t="str">
            <v>-</v>
          </cell>
          <cell r="D229">
            <v>0</v>
          </cell>
          <cell r="F229">
            <v>0</v>
          </cell>
          <cell r="H229">
            <v>0</v>
          </cell>
          <cell r="I229">
            <v>0</v>
          </cell>
        </row>
        <row r="231">
          <cell r="F231" t="str">
            <v>SUB JUMLAH Rp.</v>
          </cell>
          <cell r="I231">
            <v>6577.2589792060489</v>
          </cell>
        </row>
        <row r="232">
          <cell r="F232" t="str">
            <v>BIAYA UMUM DAN KEUNTUNGAN</v>
          </cell>
          <cell r="I232">
            <v>657.72</v>
          </cell>
        </row>
        <row r="233">
          <cell r="F233" t="str">
            <v>TOTAL Rp.</v>
          </cell>
          <cell r="I233">
            <v>7234.9789792060492</v>
          </cell>
        </row>
        <row r="236">
          <cell r="H236" t="str">
            <v>Surabaya, 24 Oktober 2003</v>
          </cell>
        </row>
        <row r="237">
          <cell r="H237" t="str">
            <v>PT. Brantas Abipraya (Persero)</v>
          </cell>
        </row>
        <row r="244">
          <cell r="H244" t="str">
            <v>Ir. Sugeng Rochadi</v>
          </cell>
        </row>
        <row r="245">
          <cell r="H245" t="str">
            <v>Kepala Cabang III Surabaya</v>
          </cell>
        </row>
        <row r="247">
          <cell r="A247">
            <v>6</v>
          </cell>
          <cell r="C247" t="str">
            <v xml:space="preserve">ANALISA HARGA SATUAN </v>
          </cell>
        </row>
        <row r="249">
          <cell r="C249" t="str">
            <v>PEKERJAAN</v>
          </cell>
          <cell r="E249" t="str">
            <v>:</v>
          </cell>
          <cell r="F249" t="str">
            <v>REHABILITASI KERUSAKAN AKIBAT BANJIR</v>
          </cell>
        </row>
        <row r="250">
          <cell r="F250" t="str">
            <v>SUNGAI SWD.1, SWD.2 DAN SUNGAI PIJI</v>
          </cell>
        </row>
        <row r="251">
          <cell r="F251" t="str">
            <v>KABUPATEN DEMAK, JEPARA DAN KUDUS</v>
          </cell>
        </row>
        <row r="252">
          <cell r="A252">
            <v>10600</v>
          </cell>
          <cell r="C252" t="str">
            <v>URAIAN / JENIS PEKERJAAN</v>
          </cell>
          <cell r="E252" t="str">
            <v>:</v>
          </cell>
          <cell r="F252" t="str">
            <v>Galian alur sungai dan pembuangan material, tipe A2</v>
          </cell>
          <cell r="K252">
            <v>7751.6916666666666</v>
          </cell>
        </row>
        <row r="253">
          <cell r="C253" t="str">
            <v>VOLUME PEKERJAAN</v>
          </cell>
          <cell r="E253" t="str">
            <v>:</v>
          </cell>
          <cell r="F253">
            <v>308</v>
          </cell>
          <cell r="G253" t="str">
            <v>m3</v>
          </cell>
        </row>
        <row r="254">
          <cell r="C254" t="str">
            <v>HARGA SATUAN</v>
          </cell>
          <cell r="E254" t="str">
            <v>:</v>
          </cell>
          <cell r="F254">
            <v>7751.6916666666666</v>
          </cell>
        </row>
        <row r="255">
          <cell r="C255" t="str">
            <v>NO.</v>
          </cell>
          <cell r="D255" t="str">
            <v>URAIAN</v>
          </cell>
          <cell r="F255" t="str">
            <v xml:space="preserve">SATUAN </v>
          </cell>
          <cell r="G255" t="str">
            <v>KUANTITAS</v>
          </cell>
          <cell r="H255" t="str">
            <v>HARGA DASAR</v>
          </cell>
          <cell r="I255" t="str">
            <v>JUMLAH HARGA</v>
          </cell>
        </row>
        <row r="257">
          <cell r="H257" t="str">
            <v>(Rp.)</v>
          </cell>
          <cell r="I257" t="str">
            <v>(Rp.)</v>
          </cell>
        </row>
        <row r="259">
          <cell r="C259" t="str">
            <v>A.</v>
          </cell>
          <cell r="D259" t="str">
            <v>TENAGA</v>
          </cell>
        </row>
        <row r="260">
          <cell r="A260">
            <v>10601</v>
          </cell>
          <cell r="C260">
            <v>1</v>
          </cell>
          <cell r="D260" t="str">
            <v>Pekerja</v>
          </cell>
          <cell r="F260" t="str">
            <v>Jam</v>
          </cell>
          <cell r="G260">
            <v>0.05</v>
          </cell>
          <cell r="H260">
            <v>3375</v>
          </cell>
          <cell r="I260">
            <v>168.75</v>
          </cell>
        </row>
        <row r="261">
          <cell r="A261">
            <v>10602</v>
          </cell>
          <cell r="C261">
            <v>2</v>
          </cell>
          <cell r="D261" t="str">
            <v>Mandor</v>
          </cell>
          <cell r="F261" t="str">
            <v>Jam</v>
          </cell>
          <cell r="G261">
            <v>1.6666666666666666E-2</v>
          </cell>
          <cell r="H261">
            <v>4890</v>
          </cell>
          <cell r="I261">
            <v>81.5</v>
          </cell>
        </row>
        <row r="262">
          <cell r="A262">
            <v>10603</v>
          </cell>
          <cell r="C262" t="str">
            <v>-</v>
          </cell>
          <cell r="D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10604</v>
          </cell>
          <cell r="C263" t="str">
            <v>-</v>
          </cell>
          <cell r="D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10605</v>
          </cell>
          <cell r="C264" t="str">
            <v>-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6">
          <cell r="C266" t="str">
            <v>B.</v>
          </cell>
          <cell r="D266" t="str">
            <v>BAHAN</v>
          </cell>
        </row>
        <row r="267">
          <cell r="A267">
            <v>10601</v>
          </cell>
          <cell r="C267" t="str">
            <v>-</v>
          </cell>
          <cell r="D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10602</v>
          </cell>
          <cell r="C268" t="str">
            <v>-</v>
          </cell>
          <cell r="D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10603</v>
          </cell>
          <cell r="C269" t="str">
            <v>-</v>
          </cell>
          <cell r="D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10604</v>
          </cell>
          <cell r="C270" t="str">
            <v>-</v>
          </cell>
          <cell r="D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10605</v>
          </cell>
          <cell r="C271" t="str">
            <v>-</v>
          </cell>
          <cell r="D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3">
          <cell r="C273" t="str">
            <v>C.</v>
          </cell>
          <cell r="D273" t="str">
            <v>PERALATAN</v>
          </cell>
        </row>
        <row r="274">
          <cell r="A274">
            <v>10601</v>
          </cell>
          <cell r="C274">
            <v>1</v>
          </cell>
          <cell r="D274" t="str">
            <v>Excavator PC 200</v>
          </cell>
          <cell r="F274" t="str">
            <v>Jam</v>
          </cell>
          <cell r="G274">
            <v>1.6666666666666666E-2</v>
          </cell>
          <cell r="H274">
            <v>191150</v>
          </cell>
          <cell r="I274">
            <v>3185.8333333333335</v>
          </cell>
        </row>
        <row r="275">
          <cell r="A275">
            <v>10602</v>
          </cell>
          <cell r="C275">
            <v>2</v>
          </cell>
          <cell r="D275" t="str">
            <v>Dump Truck 8 ton</v>
          </cell>
          <cell r="F275" t="str">
            <v>Jam</v>
          </cell>
          <cell r="G275">
            <v>4.5454545454545456E-2</v>
          </cell>
          <cell r="H275">
            <v>76800</v>
          </cell>
          <cell r="I275">
            <v>3490.909090909091</v>
          </cell>
        </row>
        <row r="276">
          <cell r="A276">
            <v>10603</v>
          </cell>
          <cell r="C276">
            <v>3</v>
          </cell>
          <cell r="D276" t="str">
            <v>Alat Bantu</v>
          </cell>
          <cell r="F276" t="str">
            <v>Ls</v>
          </cell>
          <cell r="G276">
            <v>1</v>
          </cell>
          <cell r="H276">
            <v>120</v>
          </cell>
          <cell r="I276">
            <v>120</v>
          </cell>
        </row>
        <row r="277">
          <cell r="A277">
            <v>10604</v>
          </cell>
          <cell r="C277" t="str">
            <v>-</v>
          </cell>
          <cell r="D277">
            <v>0</v>
          </cell>
          <cell r="F277">
            <v>0</v>
          </cell>
          <cell r="H277">
            <v>0</v>
          </cell>
          <cell r="I277">
            <v>0</v>
          </cell>
        </row>
        <row r="278">
          <cell r="A278">
            <v>10605</v>
          </cell>
          <cell r="C278" t="str">
            <v>-</v>
          </cell>
          <cell r="D278">
            <v>0</v>
          </cell>
          <cell r="F278">
            <v>0</v>
          </cell>
          <cell r="H278">
            <v>0</v>
          </cell>
          <cell r="I278">
            <v>0</v>
          </cell>
        </row>
        <row r="280">
          <cell r="F280" t="str">
            <v>SUB JUMLAH Rp.</v>
          </cell>
          <cell r="I280">
            <v>7046.992424242424</v>
          </cell>
        </row>
        <row r="281">
          <cell r="F281" t="str">
            <v>BIAYA UMUM DAN KEUNTUNGAN</v>
          </cell>
          <cell r="I281">
            <v>704.69924242424247</v>
          </cell>
        </row>
        <row r="282">
          <cell r="F282" t="str">
            <v>TOTAL Rp.</v>
          </cell>
          <cell r="I282">
            <v>7751.6916666666666</v>
          </cell>
        </row>
        <row r="285">
          <cell r="H285" t="str">
            <v>Surabaya, 24 Oktober 2003</v>
          </cell>
        </row>
        <row r="286">
          <cell r="H286" t="str">
            <v>PT. Brantas Abipraya (Persero)</v>
          </cell>
        </row>
        <row r="293">
          <cell r="H293" t="str">
            <v>Ir. Sugeng Rochadi</v>
          </cell>
        </row>
        <row r="294">
          <cell r="H294" t="str">
            <v>Kepala Cabang III Surabaya</v>
          </cell>
        </row>
        <row r="296">
          <cell r="A296">
            <v>7</v>
          </cell>
          <cell r="C296" t="str">
            <v xml:space="preserve">ANALISA HARGA SATUAN </v>
          </cell>
        </row>
        <row r="298">
          <cell r="C298" t="str">
            <v>PEKERJAAN</v>
          </cell>
          <cell r="E298" t="str">
            <v>:</v>
          </cell>
          <cell r="F298" t="str">
            <v>REHABILITASI KERUSAKAN AKIBAT BANJIR</v>
          </cell>
        </row>
        <row r="299">
          <cell r="F299" t="str">
            <v>SUNGAI SWD.1, SWD.2 DAN SUNGAI PIJI</v>
          </cell>
        </row>
        <row r="300">
          <cell r="F300" t="str">
            <v>KABUPATEN DEMAK, JEPARA DAN KUDUS</v>
          </cell>
        </row>
        <row r="301">
          <cell r="A301">
            <v>10700</v>
          </cell>
          <cell r="C301" t="str">
            <v>URAIAN / JENIS PEKERJAAN</v>
          </cell>
          <cell r="E301" t="str">
            <v>:</v>
          </cell>
          <cell r="F301" t="str">
            <v>Galian alur sungai dan pembuangan material, tipe A3</v>
          </cell>
          <cell r="K301">
            <v>8314.2758974358967</v>
          </cell>
        </row>
        <row r="302">
          <cell r="C302" t="str">
            <v>VOLUME PEKERJAAN</v>
          </cell>
          <cell r="E302" t="str">
            <v>:</v>
          </cell>
          <cell r="F302">
            <v>257</v>
          </cell>
          <cell r="G302" t="str">
            <v>m3</v>
          </cell>
        </row>
        <row r="303">
          <cell r="C303" t="str">
            <v>HARGA SATUAN</v>
          </cell>
          <cell r="E303" t="str">
            <v>:</v>
          </cell>
          <cell r="F303">
            <v>8314.2758974358967</v>
          </cell>
        </row>
        <row r="304">
          <cell r="C304" t="str">
            <v>NO.</v>
          </cell>
          <cell r="D304" t="str">
            <v>URAIAN</v>
          </cell>
          <cell r="F304" t="str">
            <v xml:space="preserve">SATUAN </v>
          </cell>
          <cell r="G304" t="str">
            <v>KUANTITAS</v>
          </cell>
          <cell r="H304" t="str">
            <v>HARGA DASAR</v>
          </cell>
          <cell r="I304" t="str">
            <v>JUMLAH HARGA</v>
          </cell>
        </row>
        <row r="306">
          <cell r="H306" t="str">
            <v>(Rp.)</v>
          </cell>
          <cell r="I306" t="str">
            <v>(Rp.)</v>
          </cell>
        </row>
        <row r="308">
          <cell r="C308" t="str">
            <v>A.</v>
          </cell>
          <cell r="D308" t="str">
            <v>TENAGA</v>
          </cell>
        </row>
        <row r="309">
          <cell r="A309">
            <v>10701</v>
          </cell>
          <cell r="C309">
            <v>1</v>
          </cell>
          <cell r="D309" t="str">
            <v>Pekerja</v>
          </cell>
          <cell r="F309" t="str">
            <v>Jam</v>
          </cell>
          <cell r="G309">
            <v>4.6153846153846156E-2</v>
          </cell>
          <cell r="H309">
            <v>3375</v>
          </cell>
          <cell r="I309">
            <v>155.76923076923077</v>
          </cell>
        </row>
        <row r="310">
          <cell r="A310">
            <v>10702</v>
          </cell>
          <cell r="C310">
            <v>2</v>
          </cell>
          <cell r="D310" t="str">
            <v>Mandor</v>
          </cell>
          <cell r="F310" t="str">
            <v>Jam</v>
          </cell>
          <cell r="G310">
            <v>1.5384615384615385E-2</v>
          </cell>
          <cell r="H310">
            <v>4890</v>
          </cell>
          <cell r="I310">
            <v>75.230769230769241</v>
          </cell>
        </row>
        <row r="311">
          <cell r="A311">
            <v>10703</v>
          </cell>
          <cell r="C311" t="str">
            <v>-</v>
          </cell>
          <cell r="D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10704</v>
          </cell>
          <cell r="C312" t="str">
            <v>-</v>
          </cell>
          <cell r="D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10705</v>
          </cell>
          <cell r="C313" t="str">
            <v>-</v>
          </cell>
          <cell r="D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5">
          <cell r="C315" t="str">
            <v>B.</v>
          </cell>
          <cell r="D315" t="str">
            <v>BAHAN</v>
          </cell>
        </row>
        <row r="316">
          <cell r="A316">
            <v>10701</v>
          </cell>
          <cell r="C316" t="str">
            <v>-</v>
          </cell>
          <cell r="D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10702</v>
          </cell>
          <cell r="C317" t="str">
            <v>-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10703</v>
          </cell>
          <cell r="C318" t="str">
            <v>-</v>
          </cell>
          <cell r="D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10704</v>
          </cell>
          <cell r="C319" t="str">
            <v>-</v>
          </cell>
          <cell r="D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10705</v>
          </cell>
          <cell r="C320" t="str">
            <v>-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2">
          <cell r="C322" t="str">
            <v>C.</v>
          </cell>
          <cell r="D322" t="str">
            <v>PERALATAN</v>
          </cell>
        </row>
        <row r="323">
          <cell r="A323">
            <v>10701</v>
          </cell>
          <cell r="C323">
            <v>1</v>
          </cell>
          <cell r="D323" t="str">
            <v>Excavator PC 200</v>
          </cell>
          <cell r="F323" t="str">
            <v>Jam</v>
          </cell>
          <cell r="G323">
            <v>1.5384615384615385E-2</v>
          </cell>
          <cell r="H323">
            <v>191150</v>
          </cell>
          <cell r="I323">
            <v>2940.7692307692309</v>
          </cell>
        </row>
        <row r="324">
          <cell r="A324">
            <v>10702</v>
          </cell>
          <cell r="C324">
            <v>2</v>
          </cell>
          <cell r="D324" t="str">
            <v>Dump Truck 8 ton</v>
          </cell>
          <cell r="F324" t="str">
            <v>Jam</v>
          </cell>
          <cell r="G324">
            <v>5.5555555555555552E-2</v>
          </cell>
          <cell r="H324">
            <v>76800</v>
          </cell>
          <cell r="I324">
            <v>4266.6666666666661</v>
          </cell>
        </row>
        <row r="325">
          <cell r="A325">
            <v>10703</v>
          </cell>
          <cell r="C325">
            <v>3</v>
          </cell>
          <cell r="D325" t="str">
            <v>Alat Bantu</v>
          </cell>
          <cell r="F325" t="str">
            <v>Ls</v>
          </cell>
          <cell r="G325">
            <v>1</v>
          </cell>
          <cell r="H325">
            <v>120</v>
          </cell>
          <cell r="I325">
            <v>120</v>
          </cell>
        </row>
        <row r="326">
          <cell r="A326">
            <v>10704</v>
          </cell>
          <cell r="C326" t="str">
            <v>-</v>
          </cell>
          <cell r="D326">
            <v>0</v>
          </cell>
          <cell r="F326">
            <v>0</v>
          </cell>
          <cell r="H326">
            <v>0</v>
          </cell>
          <cell r="I326">
            <v>0</v>
          </cell>
        </row>
        <row r="327">
          <cell r="A327">
            <v>10705</v>
          </cell>
          <cell r="C327" t="str">
            <v>-</v>
          </cell>
          <cell r="D327">
            <v>0</v>
          </cell>
          <cell r="F327">
            <v>0</v>
          </cell>
          <cell r="H327">
            <v>0</v>
          </cell>
          <cell r="I327">
            <v>0</v>
          </cell>
        </row>
        <row r="329">
          <cell r="F329" t="str">
            <v>SUB JUMLAH Rp.</v>
          </cell>
          <cell r="I329">
            <v>7558.4358974358965</v>
          </cell>
        </row>
        <row r="330">
          <cell r="F330" t="str">
            <v>BIAYA UMUM DAN KEUNTUNGAN</v>
          </cell>
          <cell r="I330">
            <v>755.84</v>
          </cell>
        </row>
        <row r="331">
          <cell r="F331" t="str">
            <v>TOTAL Rp.</v>
          </cell>
          <cell r="I331">
            <v>8314.2758974358967</v>
          </cell>
        </row>
        <row r="334">
          <cell r="H334" t="str">
            <v>Surabaya, 24 Oktober 2003</v>
          </cell>
        </row>
        <row r="335">
          <cell r="H335" t="str">
            <v>PT. Brantas Abipraya (Persero)</v>
          </cell>
        </row>
        <row r="342">
          <cell r="H342" t="str">
            <v>Ir. Sugeng Rochadi</v>
          </cell>
        </row>
        <row r="343">
          <cell r="H343" t="str">
            <v>Kepala Cabang III Surabaya</v>
          </cell>
        </row>
        <row r="345">
          <cell r="A345">
            <v>8</v>
          </cell>
          <cell r="C345" t="str">
            <v xml:space="preserve">ANALISA HARGA SATUAN </v>
          </cell>
        </row>
        <row r="347">
          <cell r="C347" t="str">
            <v>PEKERJAAN</v>
          </cell>
          <cell r="E347" t="str">
            <v>:</v>
          </cell>
          <cell r="F347" t="str">
            <v>REHABILITASI KERUSAKAN AKIBAT BANJIR</v>
          </cell>
        </row>
        <row r="348">
          <cell r="F348" t="str">
            <v>SUNGAI SWD.1, SWD.2 DAN SUNGAI PIJI</v>
          </cell>
        </row>
        <row r="349">
          <cell r="F349" t="str">
            <v>KABUPATEN DEMAK, JEPARA DAN KUDUS</v>
          </cell>
        </row>
        <row r="350">
          <cell r="A350">
            <v>10800</v>
          </cell>
          <cell r="C350" t="str">
            <v>URAIAN / JENIS PEKERJAAN</v>
          </cell>
          <cell r="E350" t="str">
            <v>:</v>
          </cell>
          <cell r="F350" t="str">
            <v>Timbunan untuk tanggul</v>
          </cell>
          <cell r="K350">
            <v>12720.18273891104</v>
          </cell>
        </row>
        <row r="351">
          <cell r="C351" t="str">
            <v>VOLUME PEKERJAAN</v>
          </cell>
          <cell r="E351" t="str">
            <v>:</v>
          </cell>
          <cell r="F351">
            <v>325415</v>
          </cell>
          <cell r="G351" t="str">
            <v>m3</v>
          </cell>
        </row>
        <row r="352">
          <cell r="C352" t="str">
            <v>HARGA SATUAN</v>
          </cell>
          <cell r="E352" t="str">
            <v>:</v>
          </cell>
          <cell r="F352">
            <v>12720.18273891104</v>
          </cell>
        </row>
        <row r="353">
          <cell r="C353" t="str">
            <v>NO.</v>
          </cell>
          <cell r="D353" t="str">
            <v>URAIAN</v>
          </cell>
          <cell r="F353" t="str">
            <v xml:space="preserve">SATUAN </v>
          </cell>
          <cell r="G353" t="str">
            <v>KUANTITAS</v>
          </cell>
          <cell r="H353" t="str">
            <v>HARGA DASAR</v>
          </cell>
          <cell r="I353" t="str">
            <v>JUMLAH HARGA</v>
          </cell>
        </row>
        <row r="355">
          <cell r="H355" t="str">
            <v>(Rp.)</v>
          </cell>
          <cell r="I355" t="str">
            <v>(Rp.)</v>
          </cell>
        </row>
        <row r="357">
          <cell r="C357" t="str">
            <v>A.</v>
          </cell>
          <cell r="D357" t="str">
            <v>TENAGA</v>
          </cell>
        </row>
        <row r="358">
          <cell r="A358">
            <v>10801</v>
          </cell>
          <cell r="C358">
            <v>1</v>
          </cell>
          <cell r="D358" t="str">
            <v>Pekerja</v>
          </cell>
          <cell r="F358" t="str">
            <v>Jam</v>
          </cell>
          <cell r="G358">
            <v>9.2307692307692313E-2</v>
          </cell>
          <cell r="H358">
            <v>3375</v>
          </cell>
          <cell r="I358">
            <v>311.53846153846155</v>
          </cell>
        </row>
        <row r="359">
          <cell r="A359">
            <v>10802</v>
          </cell>
          <cell r="C359">
            <v>2</v>
          </cell>
          <cell r="D359" t="str">
            <v>Mandor</v>
          </cell>
          <cell r="F359" t="str">
            <v>Jam</v>
          </cell>
          <cell r="G359">
            <v>3.0769230769230771E-2</v>
          </cell>
          <cell r="H359">
            <v>4890</v>
          </cell>
          <cell r="I359">
            <v>150.46153846153848</v>
          </cell>
        </row>
        <row r="360">
          <cell r="A360">
            <v>10803</v>
          </cell>
          <cell r="C360" t="str">
            <v>-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10804</v>
          </cell>
          <cell r="C361" t="str">
            <v>-</v>
          </cell>
          <cell r="D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10805</v>
          </cell>
          <cell r="C362" t="str">
            <v>-</v>
          </cell>
          <cell r="D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4">
          <cell r="C364" t="str">
            <v>B.</v>
          </cell>
          <cell r="D364" t="str">
            <v>BAHAN</v>
          </cell>
        </row>
        <row r="365">
          <cell r="A365">
            <v>10801</v>
          </cell>
          <cell r="C365">
            <v>1</v>
          </cell>
          <cell r="D365" t="str">
            <v>Tanah Timbunan</v>
          </cell>
          <cell r="F365" t="str">
            <v>m3</v>
          </cell>
          <cell r="G365">
            <v>1.2</v>
          </cell>
          <cell r="H365">
            <v>1240</v>
          </cell>
          <cell r="I365">
            <v>1488</v>
          </cell>
        </row>
        <row r="366">
          <cell r="A366">
            <v>10802</v>
          </cell>
          <cell r="C366" t="str">
            <v>-</v>
          </cell>
          <cell r="D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10803</v>
          </cell>
          <cell r="C367" t="str">
            <v>-</v>
          </cell>
          <cell r="D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10804</v>
          </cell>
          <cell r="C368" t="str">
            <v>-</v>
          </cell>
          <cell r="D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10805</v>
          </cell>
          <cell r="C369" t="str">
            <v>-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1">
          <cell r="C371" t="str">
            <v>C.</v>
          </cell>
          <cell r="D371" t="str">
            <v>PERALATAN</v>
          </cell>
        </row>
        <row r="372">
          <cell r="A372">
            <v>10801</v>
          </cell>
          <cell r="C372">
            <v>1</v>
          </cell>
          <cell r="D372" t="str">
            <v>Excavator PC 200</v>
          </cell>
          <cell r="F372" t="str">
            <v>Jam</v>
          </cell>
          <cell r="G372">
            <v>1.9861762135536667E-2</v>
          </cell>
          <cell r="H372">
            <v>191150</v>
          </cell>
          <cell r="I372">
            <v>3796.5758322078336</v>
          </cell>
        </row>
        <row r="373">
          <cell r="A373">
            <v>10802</v>
          </cell>
          <cell r="C373">
            <v>2</v>
          </cell>
          <cell r="D373" t="str">
            <v>Dump Truck 8 ton</v>
          </cell>
          <cell r="F373" t="str">
            <v>Jam</v>
          </cell>
          <cell r="G373">
            <v>3.9723524271073334E-2</v>
          </cell>
          <cell r="H373">
            <v>76800</v>
          </cell>
          <cell r="I373">
            <v>3050.766664018432</v>
          </cell>
        </row>
        <row r="374">
          <cell r="A374">
            <v>10803</v>
          </cell>
          <cell r="C374">
            <v>3</v>
          </cell>
          <cell r="D374" t="str">
            <v>Bulldozer D31</v>
          </cell>
          <cell r="F374" t="str">
            <v>Jam</v>
          </cell>
          <cell r="G374">
            <v>1.5384615384615385E-2</v>
          </cell>
          <cell r="H374">
            <v>111970</v>
          </cell>
          <cell r="I374">
            <v>1722.6153846153848</v>
          </cell>
        </row>
        <row r="375">
          <cell r="A375">
            <v>10804</v>
          </cell>
          <cell r="C375">
            <v>4</v>
          </cell>
          <cell r="D375" t="str">
            <v>Vibrator Roller</v>
          </cell>
          <cell r="F375" t="str">
            <v>Jam</v>
          </cell>
          <cell r="G375">
            <v>5.3494244019343514E-3</v>
          </cell>
          <cell r="H375">
            <v>171535</v>
          </cell>
          <cell r="I375">
            <v>917.613514785809</v>
          </cell>
        </row>
        <row r="376">
          <cell r="A376">
            <v>10805</v>
          </cell>
          <cell r="C376">
            <v>5</v>
          </cell>
          <cell r="D376" t="str">
            <v>Water Tanker</v>
          </cell>
          <cell r="F376" t="str">
            <v>Jam</v>
          </cell>
          <cell r="G376">
            <v>1.8656716417910447E-3</v>
          </cell>
          <cell r="H376">
            <v>67660</v>
          </cell>
          <cell r="I376">
            <v>126.23134328358209</v>
          </cell>
        </row>
        <row r="378">
          <cell r="F378" t="str">
            <v>SUB JUMLAH Rp.</v>
          </cell>
          <cell r="I378">
            <v>11563.802738911041</v>
          </cell>
        </row>
        <row r="379">
          <cell r="F379" t="str">
            <v>BIAYA UMUM DAN KEUNTUNGAN</v>
          </cell>
          <cell r="I379">
            <v>1156.3800000000001</v>
          </cell>
        </row>
        <row r="380">
          <cell r="F380" t="str">
            <v>TOTAL Rp.</v>
          </cell>
          <cell r="I380">
            <v>12720.18273891104</v>
          </cell>
        </row>
        <row r="383">
          <cell r="H383" t="str">
            <v>Surabaya, 24 Oktober 2003</v>
          </cell>
        </row>
        <row r="384">
          <cell r="H384" t="str">
            <v>PT. Brantas Abipraya (Persero)</v>
          </cell>
        </row>
        <row r="391">
          <cell r="H391" t="str">
            <v>Ir. Sugeng Rochadi</v>
          </cell>
        </row>
        <row r="392">
          <cell r="H392" t="str">
            <v>Kepala Cabang III Surabaya</v>
          </cell>
        </row>
        <row r="394">
          <cell r="A394">
            <v>9</v>
          </cell>
          <cell r="C394" t="str">
            <v xml:space="preserve">ANALISA HARGA SATUAN </v>
          </cell>
        </row>
        <row r="396">
          <cell r="C396" t="str">
            <v>PEKERJAAN</v>
          </cell>
          <cell r="E396" t="str">
            <v>:</v>
          </cell>
          <cell r="F396" t="str">
            <v>REHABILITASI KERUSAKAN AKIBAT BANJIR</v>
          </cell>
        </row>
        <row r="397">
          <cell r="F397" t="str">
            <v>SUNGAI SWD.1, SWD.2 DAN SUNGAI PIJI</v>
          </cell>
        </row>
        <row r="398">
          <cell r="F398" t="str">
            <v>KABUPATEN DEMAK, JEPARA DAN KUDUS</v>
          </cell>
        </row>
        <row r="399">
          <cell r="A399">
            <v>10900</v>
          </cell>
          <cell r="C399" t="str">
            <v>URAIAN / JENIS PEKERJAAN</v>
          </cell>
          <cell r="E399" t="str">
            <v>:</v>
          </cell>
          <cell r="F399" t="str">
            <v>Gebalan rumput</v>
          </cell>
          <cell r="K399">
            <v>1285.9000000000001</v>
          </cell>
        </row>
        <row r="400">
          <cell r="C400" t="str">
            <v>VOLUME PEKERJAAN</v>
          </cell>
          <cell r="E400" t="str">
            <v>:</v>
          </cell>
          <cell r="F400">
            <v>48462</v>
          </cell>
          <cell r="G400" t="str">
            <v>m2</v>
          </cell>
        </row>
        <row r="401">
          <cell r="C401" t="str">
            <v>HARGA SATUAN</v>
          </cell>
          <cell r="E401" t="str">
            <v>:</v>
          </cell>
          <cell r="F401">
            <v>1285.9000000000001</v>
          </cell>
        </row>
        <row r="402">
          <cell r="C402" t="str">
            <v>NO.</v>
          </cell>
          <cell r="D402" t="str">
            <v>URAIAN</v>
          </cell>
          <cell r="F402" t="str">
            <v xml:space="preserve">SATUAN </v>
          </cell>
          <cell r="G402" t="str">
            <v>KUANTITAS</v>
          </cell>
          <cell r="H402" t="str">
            <v>HARGA DASAR</v>
          </cell>
          <cell r="I402" t="str">
            <v>JUMLAH HARGA</v>
          </cell>
        </row>
        <row r="404">
          <cell r="H404" t="str">
            <v>(Rp.)</v>
          </cell>
          <cell r="I404" t="str">
            <v>(Rp.)</v>
          </cell>
        </row>
        <row r="406">
          <cell r="C406" t="str">
            <v>A.</v>
          </cell>
          <cell r="D406" t="str">
            <v>TENAGA</v>
          </cell>
        </row>
        <row r="407">
          <cell r="A407">
            <v>10901</v>
          </cell>
          <cell r="C407">
            <v>1</v>
          </cell>
          <cell r="D407" t="str">
            <v>Pekerja</v>
          </cell>
          <cell r="F407" t="str">
            <v>Jam</v>
          </cell>
          <cell r="G407">
            <v>8.5714285714285715E-2</v>
          </cell>
          <cell r="H407">
            <v>3375</v>
          </cell>
          <cell r="I407">
            <v>289.28571428571428</v>
          </cell>
        </row>
        <row r="408">
          <cell r="A408">
            <v>10902</v>
          </cell>
          <cell r="C408">
            <v>2</v>
          </cell>
          <cell r="D408" t="str">
            <v>Mandor</v>
          </cell>
          <cell r="F408" t="str">
            <v>Jam</v>
          </cell>
          <cell r="G408">
            <v>2.8571428571428571E-2</v>
          </cell>
          <cell r="H408">
            <v>4890</v>
          </cell>
          <cell r="I408">
            <v>139.71428571428572</v>
          </cell>
        </row>
        <row r="409">
          <cell r="A409">
            <v>10903</v>
          </cell>
          <cell r="C409" t="str">
            <v>-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10904</v>
          </cell>
          <cell r="C410" t="str">
            <v>-</v>
          </cell>
          <cell r="D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10905</v>
          </cell>
          <cell r="C411" t="str">
            <v>-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3">
          <cell r="C413" t="str">
            <v>B.</v>
          </cell>
          <cell r="D413" t="str">
            <v>BAHAN</v>
          </cell>
        </row>
        <row r="414">
          <cell r="A414">
            <v>10901</v>
          </cell>
          <cell r="C414">
            <v>1</v>
          </cell>
          <cell r="D414" t="str">
            <v>Gebalan Rumput</v>
          </cell>
          <cell r="F414" t="str">
            <v>m2</v>
          </cell>
          <cell r="G414">
            <v>1</v>
          </cell>
          <cell r="H414">
            <v>620</v>
          </cell>
          <cell r="I414">
            <v>620</v>
          </cell>
        </row>
        <row r="415">
          <cell r="A415">
            <v>10902</v>
          </cell>
          <cell r="C415" t="str">
            <v>-</v>
          </cell>
          <cell r="D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10903</v>
          </cell>
          <cell r="C416" t="str">
            <v>-</v>
          </cell>
          <cell r="D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10904</v>
          </cell>
          <cell r="C417" t="str">
            <v>-</v>
          </cell>
          <cell r="D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10905</v>
          </cell>
          <cell r="C418" t="str">
            <v>-</v>
          </cell>
          <cell r="D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20">
          <cell r="C420" t="str">
            <v>C.</v>
          </cell>
          <cell r="D420" t="str">
            <v>PERALATAN</v>
          </cell>
        </row>
        <row r="421">
          <cell r="A421">
            <v>10901</v>
          </cell>
          <cell r="C421">
            <v>1</v>
          </cell>
          <cell r="D421" t="str">
            <v>Alat Bantu</v>
          </cell>
          <cell r="F421" t="str">
            <v>Ls</v>
          </cell>
          <cell r="G421">
            <v>1</v>
          </cell>
          <cell r="H421">
            <v>120</v>
          </cell>
          <cell r="I421">
            <v>120</v>
          </cell>
        </row>
        <row r="422">
          <cell r="A422">
            <v>10902</v>
          </cell>
          <cell r="C422" t="str">
            <v>-</v>
          </cell>
          <cell r="D422">
            <v>0</v>
          </cell>
          <cell r="F422">
            <v>0</v>
          </cell>
          <cell r="H422">
            <v>0</v>
          </cell>
          <cell r="I422">
            <v>0</v>
          </cell>
        </row>
        <row r="423">
          <cell r="A423">
            <v>10903</v>
          </cell>
          <cell r="C423" t="str">
            <v>-</v>
          </cell>
          <cell r="D423">
            <v>0</v>
          </cell>
          <cell r="F423">
            <v>0</v>
          </cell>
          <cell r="H423">
            <v>0</v>
          </cell>
          <cell r="I423">
            <v>0</v>
          </cell>
        </row>
        <row r="424">
          <cell r="A424">
            <v>10904</v>
          </cell>
          <cell r="C424" t="str">
            <v>-</v>
          </cell>
          <cell r="D424">
            <v>0</v>
          </cell>
          <cell r="F424">
            <v>0</v>
          </cell>
          <cell r="H424">
            <v>0</v>
          </cell>
          <cell r="I424">
            <v>0</v>
          </cell>
        </row>
        <row r="425">
          <cell r="A425">
            <v>10905</v>
          </cell>
          <cell r="C425" t="str">
            <v>-</v>
          </cell>
          <cell r="D425">
            <v>0</v>
          </cell>
          <cell r="F425">
            <v>0</v>
          </cell>
          <cell r="H425">
            <v>0</v>
          </cell>
          <cell r="I425">
            <v>0</v>
          </cell>
        </row>
        <row r="427">
          <cell r="F427" t="str">
            <v>SUB JUMLAH Rp.</v>
          </cell>
          <cell r="I427">
            <v>1169</v>
          </cell>
        </row>
        <row r="428">
          <cell r="F428" t="str">
            <v>BIAYA UMUM DAN KEUNTUNGAN</v>
          </cell>
          <cell r="I428">
            <v>116.9</v>
          </cell>
        </row>
        <row r="429">
          <cell r="F429" t="str">
            <v>TOTAL Rp.</v>
          </cell>
          <cell r="I429">
            <v>1285.9000000000001</v>
          </cell>
        </row>
        <row r="432">
          <cell r="H432" t="str">
            <v>Surabaya, 24 Oktober 2003</v>
          </cell>
        </row>
        <row r="433">
          <cell r="H433" t="str">
            <v>PT. Brantas Abipraya (Persero)</v>
          </cell>
        </row>
        <row r="440">
          <cell r="H440" t="str">
            <v>Ir. Sugeng Rochadi</v>
          </cell>
        </row>
        <row r="441">
          <cell r="H441" t="str">
            <v>Kepala Cabang III Surabaya</v>
          </cell>
        </row>
        <row r="443">
          <cell r="A443">
            <v>10</v>
          </cell>
          <cell r="C443" t="str">
            <v xml:space="preserve">ANALISA HARGA SATUAN </v>
          </cell>
        </row>
        <row r="445">
          <cell r="C445" t="str">
            <v>PEKERJAAN</v>
          </cell>
          <cell r="E445" t="str">
            <v>:</v>
          </cell>
          <cell r="F445" t="str">
            <v>REHABILITASI KERUSAKAN AKIBAT BANJIR</v>
          </cell>
        </row>
        <row r="446">
          <cell r="F446" t="str">
            <v>SUNGAI SWD.1, SWD.2 DAN SUNGAI PIJI</v>
          </cell>
        </row>
        <row r="447">
          <cell r="F447" t="str">
            <v>KABUPATEN DEMAK, JEPARA DAN KUDUS</v>
          </cell>
        </row>
        <row r="448">
          <cell r="A448">
            <v>11000</v>
          </cell>
          <cell r="C448" t="str">
            <v>URAIAN / JENIS PEKERJAAN</v>
          </cell>
          <cell r="E448" t="str">
            <v>:</v>
          </cell>
          <cell r="F448" t="str">
            <v>Galian untuk bangunan</v>
          </cell>
          <cell r="K448">
            <v>9708.6</v>
          </cell>
        </row>
        <row r="449">
          <cell r="C449" t="str">
            <v>VOLUME PEKERJAAN</v>
          </cell>
          <cell r="E449" t="str">
            <v>:</v>
          </cell>
          <cell r="F449">
            <v>275</v>
          </cell>
          <cell r="G449" t="str">
            <v>m3</v>
          </cell>
        </row>
        <row r="450">
          <cell r="C450" t="str">
            <v>HARGA SATUAN</v>
          </cell>
          <cell r="E450" t="str">
            <v>:</v>
          </cell>
          <cell r="F450">
            <v>9708.6</v>
          </cell>
        </row>
        <row r="451">
          <cell r="C451" t="str">
            <v>NO.</v>
          </cell>
          <cell r="D451" t="str">
            <v>URAIAN</v>
          </cell>
          <cell r="F451" t="str">
            <v xml:space="preserve">SATUAN </v>
          </cell>
          <cell r="G451" t="str">
            <v>KUANTITAS</v>
          </cell>
          <cell r="H451" t="str">
            <v>HARGA DASAR</v>
          </cell>
          <cell r="I451" t="str">
            <v>JUMLAH HARGA</v>
          </cell>
        </row>
        <row r="453">
          <cell r="H453" t="str">
            <v>(Rp.)</v>
          </cell>
          <cell r="I453" t="str">
            <v>(Rp.)</v>
          </cell>
        </row>
        <row r="455">
          <cell r="C455" t="str">
            <v>A.</v>
          </cell>
          <cell r="D455" t="str">
            <v>TENAGA</v>
          </cell>
        </row>
        <row r="456">
          <cell r="A456">
            <v>11001</v>
          </cell>
          <cell r="C456">
            <v>1</v>
          </cell>
          <cell r="D456" t="str">
            <v>Pekerja</v>
          </cell>
          <cell r="F456" t="str">
            <v>Jam</v>
          </cell>
          <cell r="G456">
            <v>2</v>
          </cell>
          <cell r="H456">
            <v>3375</v>
          </cell>
          <cell r="I456">
            <v>6750</v>
          </cell>
        </row>
        <row r="457">
          <cell r="A457">
            <v>11002</v>
          </cell>
          <cell r="C457">
            <v>2</v>
          </cell>
          <cell r="D457" t="str">
            <v>Mandor</v>
          </cell>
          <cell r="F457" t="str">
            <v>Jam</v>
          </cell>
          <cell r="G457">
            <v>0.4</v>
          </cell>
          <cell r="H457">
            <v>4890</v>
          </cell>
          <cell r="I457">
            <v>1956</v>
          </cell>
        </row>
        <row r="458">
          <cell r="A458">
            <v>11003</v>
          </cell>
          <cell r="C458" t="str">
            <v>-</v>
          </cell>
          <cell r="D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11004</v>
          </cell>
          <cell r="C459" t="str">
            <v>-</v>
          </cell>
          <cell r="D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11005</v>
          </cell>
          <cell r="C460" t="str">
            <v>-</v>
          </cell>
          <cell r="D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2">
          <cell r="C462" t="str">
            <v>B.</v>
          </cell>
          <cell r="D462" t="str">
            <v>BAHAN</v>
          </cell>
        </row>
        <row r="463">
          <cell r="A463">
            <v>11001</v>
          </cell>
          <cell r="C463" t="str">
            <v>-</v>
          </cell>
          <cell r="D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11002</v>
          </cell>
          <cell r="C464" t="str">
            <v>-</v>
          </cell>
          <cell r="D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11003</v>
          </cell>
          <cell r="C465" t="str">
            <v>-</v>
          </cell>
          <cell r="D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11004</v>
          </cell>
          <cell r="C466" t="str">
            <v>-</v>
          </cell>
          <cell r="D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11005</v>
          </cell>
          <cell r="C467" t="str">
            <v>-</v>
          </cell>
          <cell r="D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9">
          <cell r="C469" t="str">
            <v>C.</v>
          </cell>
          <cell r="D469" t="str">
            <v>PERALATAN</v>
          </cell>
        </row>
        <row r="470">
          <cell r="A470">
            <v>11001</v>
          </cell>
          <cell r="C470">
            <v>1</v>
          </cell>
          <cell r="D470" t="str">
            <v>Alat Bantu</v>
          </cell>
          <cell r="F470" t="str">
            <v>Ls</v>
          </cell>
          <cell r="G470">
            <v>1</v>
          </cell>
          <cell r="H470">
            <v>120</v>
          </cell>
          <cell r="I470">
            <v>120</v>
          </cell>
        </row>
        <row r="471">
          <cell r="A471">
            <v>11002</v>
          </cell>
          <cell r="C471" t="str">
            <v>-</v>
          </cell>
          <cell r="D471">
            <v>0</v>
          </cell>
          <cell r="F471">
            <v>0</v>
          </cell>
          <cell r="H471">
            <v>0</v>
          </cell>
          <cell r="I471">
            <v>0</v>
          </cell>
        </row>
        <row r="472">
          <cell r="A472">
            <v>11003</v>
          </cell>
          <cell r="C472" t="str">
            <v>-</v>
          </cell>
          <cell r="D472">
            <v>0</v>
          </cell>
          <cell r="F472">
            <v>0</v>
          </cell>
          <cell r="H472">
            <v>0</v>
          </cell>
          <cell r="I472">
            <v>0</v>
          </cell>
        </row>
        <row r="473">
          <cell r="A473">
            <v>11004</v>
          </cell>
          <cell r="C473" t="str">
            <v>-</v>
          </cell>
          <cell r="D473">
            <v>0</v>
          </cell>
          <cell r="F473">
            <v>0</v>
          </cell>
          <cell r="H473">
            <v>0</v>
          </cell>
          <cell r="I473">
            <v>0</v>
          </cell>
        </row>
        <row r="474">
          <cell r="A474">
            <v>11005</v>
          </cell>
          <cell r="C474" t="str">
            <v>-</v>
          </cell>
          <cell r="D474">
            <v>0</v>
          </cell>
          <cell r="F474">
            <v>0</v>
          </cell>
          <cell r="H474">
            <v>0</v>
          </cell>
          <cell r="I474">
            <v>0</v>
          </cell>
        </row>
        <row r="476">
          <cell r="F476" t="str">
            <v>SUB JUMLAH Rp.</v>
          </cell>
          <cell r="I476">
            <v>8826</v>
          </cell>
        </row>
        <row r="477">
          <cell r="F477" t="str">
            <v>BIAYA UMUM DAN KEUNTUNGAN</v>
          </cell>
          <cell r="I477">
            <v>882.6</v>
          </cell>
        </row>
        <row r="478">
          <cell r="F478" t="str">
            <v>TOTAL Rp.</v>
          </cell>
          <cell r="I478">
            <v>9708.6</v>
          </cell>
        </row>
        <row r="481">
          <cell r="H481" t="str">
            <v>Surabaya, 24 Oktober 2003</v>
          </cell>
        </row>
        <row r="482">
          <cell r="H482" t="str">
            <v>PT. Brantas Abipraya (Persero)</v>
          </cell>
        </row>
        <row r="489">
          <cell r="H489" t="str">
            <v>Ir. Sugeng Rochadi</v>
          </cell>
        </row>
        <row r="490">
          <cell r="H490" t="str">
            <v>Kepala Cabang III Surabaya</v>
          </cell>
        </row>
        <row r="492">
          <cell r="A492">
            <v>11</v>
          </cell>
          <cell r="C492" t="str">
            <v xml:space="preserve">ANALISA HARGA SATUAN </v>
          </cell>
        </row>
        <row r="494">
          <cell r="C494" t="str">
            <v>PEKERJAAN</v>
          </cell>
          <cell r="E494" t="str">
            <v>:</v>
          </cell>
          <cell r="F494" t="str">
            <v>REHABILITASI KERUSAKAN AKIBAT BANJIR</v>
          </cell>
        </row>
        <row r="495">
          <cell r="F495" t="str">
            <v>SUNGAI SWD.1, SWD.2 DAN SUNGAI PIJI</v>
          </cell>
        </row>
        <row r="496">
          <cell r="F496" t="str">
            <v>KABUPATEN DEMAK, JEPARA DAN KUDUS</v>
          </cell>
        </row>
        <row r="497">
          <cell r="A497">
            <v>11100</v>
          </cell>
          <cell r="C497" t="str">
            <v>URAIAN / JENIS PEKERJAAN</v>
          </cell>
          <cell r="E497" t="str">
            <v>:</v>
          </cell>
          <cell r="F497" t="str">
            <v>Urugan kembali</v>
          </cell>
          <cell r="K497">
            <v>2522.4850000000001</v>
          </cell>
        </row>
        <row r="498">
          <cell r="C498" t="str">
            <v>VOLUME PEKERJAAN</v>
          </cell>
          <cell r="E498" t="str">
            <v>:</v>
          </cell>
          <cell r="F498">
            <v>103</v>
          </cell>
          <cell r="G498" t="str">
            <v>m3</v>
          </cell>
        </row>
        <row r="499">
          <cell r="C499" t="str">
            <v>HARGA SATUAN</v>
          </cell>
          <cell r="E499" t="str">
            <v>:</v>
          </cell>
          <cell r="F499">
            <v>2522.4850000000001</v>
          </cell>
        </row>
        <row r="500">
          <cell r="C500" t="str">
            <v>NO.</v>
          </cell>
          <cell r="D500" t="str">
            <v>URAIAN</v>
          </cell>
          <cell r="F500" t="str">
            <v xml:space="preserve">SATUAN </v>
          </cell>
          <cell r="G500" t="str">
            <v>KUANTITAS</v>
          </cell>
          <cell r="H500" t="str">
            <v>HARGA DASAR</v>
          </cell>
          <cell r="I500" t="str">
            <v>JUMLAH HARGA</v>
          </cell>
        </row>
        <row r="502">
          <cell r="H502" t="str">
            <v>(Rp.)</v>
          </cell>
          <cell r="I502" t="str">
            <v>(Rp.)</v>
          </cell>
        </row>
        <row r="504">
          <cell r="C504" t="str">
            <v>A.</v>
          </cell>
          <cell r="D504" t="str">
            <v>TENAGA</v>
          </cell>
        </row>
        <row r="505">
          <cell r="A505">
            <v>11101</v>
          </cell>
          <cell r="C505">
            <v>1</v>
          </cell>
          <cell r="D505" t="str">
            <v>Pekerja</v>
          </cell>
          <cell r="F505" t="str">
            <v>Jam</v>
          </cell>
          <cell r="G505">
            <v>0.375</v>
          </cell>
          <cell r="H505">
            <v>3375</v>
          </cell>
          <cell r="I505">
            <v>1265.625</v>
          </cell>
        </row>
        <row r="506">
          <cell r="A506">
            <v>11102</v>
          </cell>
          <cell r="C506">
            <v>2</v>
          </cell>
          <cell r="D506" t="str">
            <v>Mandor</v>
          </cell>
          <cell r="F506" t="str">
            <v>Jam</v>
          </cell>
          <cell r="G506">
            <v>0.125</v>
          </cell>
          <cell r="H506">
            <v>4890</v>
          </cell>
          <cell r="I506">
            <v>611.25</v>
          </cell>
        </row>
        <row r="507">
          <cell r="A507">
            <v>11103</v>
          </cell>
          <cell r="C507" t="str">
            <v>-</v>
          </cell>
          <cell r="D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11104</v>
          </cell>
          <cell r="C508" t="str">
            <v>-</v>
          </cell>
          <cell r="D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11105</v>
          </cell>
          <cell r="C509" t="str">
            <v>-</v>
          </cell>
          <cell r="D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1">
          <cell r="C511" t="str">
            <v>B.</v>
          </cell>
          <cell r="D511" t="str">
            <v>BAHAN</v>
          </cell>
        </row>
        <row r="512">
          <cell r="A512">
            <v>11101</v>
          </cell>
          <cell r="C512" t="str">
            <v>-</v>
          </cell>
          <cell r="D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11102</v>
          </cell>
          <cell r="C513" t="str">
            <v>-</v>
          </cell>
          <cell r="D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11103</v>
          </cell>
          <cell r="C514" t="str">
            <v>-</v>
          </cell>
          <cell r="D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11104</v>
          </cell>
          <cell r="C515" t="str">
            <v>-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11105</v>
          </cell>
          <cell r="C516" t="str">
            <v>-</v>
          </cell>
          <cell r="D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8">
          <cell r="C518" t="str">
            <v>C.</v>
          </cell>
          <cell r="D518" t="str">
            <v>PERALATAN</v>
          </cell>
        </row>
        <row r="519">
          <cell r="A519">
            <v>11101</v>
          </cell>
          <cell r="C519">
            <v>1</v>
          </cell>
          <cell r="D519" t="str">
            <v>Tamping Rammer</v>
          </cell>
          <cell r="F519" t="str">
            <v>Jam</v>
          </cell>
          <cell r="G519">
            <v>0.02</v>
          </cell>
          <cell r="H519">
            <v>14815</v>
          </cell>
          <cell r="I519">
            <v>296.3</v>
          </cell>
        </row>
        <row r="520">
          <cell r="A520">
            <v>11102</v>
          </cell>
          <cell r="C520">
            <v>2</v>
          </cell>
          <cell r="D520" t="str">
            <v>Alat Bantu</v>
          </cell>
          <cell r="F520" t="str">
            <v>Ls</v>
          </cell>
          <cell r="G520">
            <v>1</v>
          </cell>
          <cell r="H520">
            <v>120</v>
          </cell>
          <cell r="I520">
            <v>120</v>
          </cell>
        </row>
        <row r="521">
          <cell r="A521">
            <v>11103</v>
          </cell>
          <cell r="C521" t="str">
            <v>-</v>
          </cell>
          <cell r="D521">
            <v>0</v>
          </cell>
          <cell r="F521">
            <v>0</v>
          </cell>
          <cell r="H521">
            <v>0</v>
          </cell>
          <cell r="I521">
            <v>0</v>
          </cell>
        </row>
        <row r="522">
          <cell r="A522">
            <v>11104</v>
          </cell>
          <cell r="C522" t="str">
            <v>-</v>
          </cell>
          <cell r="D522">
            <v>0</v>
          </cell>
          <cell r="F522">
            <v>0</v>
          </cell>
          <cell r="H522">
            <v>0</v>
          </cell>
          <cell r="I522">
            <v>0</v>
          </cell>
        </row>
        <row r="523">
          <cell r="A523">
            <v>11105</v>
          </cell>
          <cell r="C523" t="str">
            <v>-</v>
          </cell>
          <cell r="D523">
            <v>0</v>
          </cell>
          <cell r="F523">
            <v>0</v>
          </cell>
          <cell r="H523">
            <v>0</v>
          </cell>
          <cell r="I523">
            <v>0</v>
          </cell>
        </row>
        <row r="525">
          <cell r="F525" t="str">
            <v>SUB JUMLAH Rp.</v>
          </cell>
          <cell r="I525">
            <v>2293.1750000000002</v>
          </cell>
        </row>
        <row r="526">
          <cell r="F526" t="str">
            <v>BIAYA UMUM DAN KEUNTUNGAN</v>
          </cell>
          <cell r="I526">
            <v>229.31</v>
          </cell>
        </row>
        <row r="527">
          <cell r="F527" t="str">
            <v>TOTAL Rp.</v>
          </cell>
          <cell r="I527">
            <v>2522.4850000000001</v>
          </cell>
        </row>
        <row r="530">
          <cell r="H530" t="str">
            <v>Surabaya, 24 Oktober 2003</v>
          </cell>
        </row>
        <row r="531">
          <cell r="H531" t="str">
            <v>PT. Brantas Abipraya (Persero)</v>
          </cell>
        </row>
        <row r="538">
          <cell r="H538" t="str">
            <v>Ir. Sugeng Rochadi</v>
          </cell>
        </row>
        <row r="539">
          <cell r="H539" t="str">
            <v>Kepala Cabang III Surabaya</v>
          </cell>
        </row>
        <row r="541">
          <cell r="A541">
            <v>12</v>
          </cell>
          <cell r="C541" t="str">
            <v xml:space="preserve">ANALISA HARGA SATUAN </v>
          </cell>
        </row>
        <row r="543">
          <cell r="C543" t="str">
            <v>PEKERJAAN</v>
          </cell>
          <cell r="E543" t="str">
            <v>:</v>
          </cell>
          <cell r="F543" t="str">
            <v>REHABILITASI KERUSAKAN AKIBAT BANJIR</v>
          </cell>
        </row>
        <row r="544">
          <cell r="F544" t="str">
            <v>SUNGAI SWD.1, SWD.2 DAN SUNGAI PIJI</v>
          </cell>
        </row>
        <row r="545">
          <cell r="F545" t="str">
            <v>KABUPATEN DEMAK, JEPARA DAN KUDUS</v>
          </cell>
        </row>
        <row r="546">
          <cell r="A546">
            <v>11200</v>
          </cell>
          <cell r="C546" t="str">
            <v>URAIAN / JENIS PEKERJAAN</v>
          </cell>
          <cell r="E546" t="str">
            <v>:</v>
          </cell>
          <cell r="F546" t="str">
            <v>Pasangan batu 1s : 4 ps</v>
          </cell>
          <cell r="K546">
            <v>359965.62607142859</v>
          </cell>
        </row>
        <row r="547">
          <cell r="C547" t="str">
            <v>VOLUME PEKERJAAN</v>
          </cell>
          <cell r="E547" t="str">
            <v>:</v>
          </cell>
          <cell r="F547">
            <v>688</v>
          </cell>
          <cell r="G547" t="str">
            <v>m3</v>
          </cell>
        </row>
        <row r="548">
          <cell r="C548" t="str">
            <v>HARGA SATUAN</v>
          </cell>
          <cell r="E548" t="str">
            <v>:</v>
          </cell>
          <cell r="F548">
            <v>359965.62607142859</v>
          </cell>
        </row>
        <row r="549">
          <cell r="C549" t="str">
            <v>NO.</v>
          </cell>
          <cell r="D549" t="str">
            <v>URAIAN</v>
          </cell>
          <cell r="F549" t="str">
            <v xml:space="preserve">SATUAN </v>
          </cell>
          <cell r="G549" t="str">
            <v>KUANTITAS</v>
          </cell>
          <cell r="H549" t="str">
            <v>HARGA DASAR</v>
          </cell>
          <cell r="I549" t="str">
            <v>JUMLAH HARGA</v>
          </cell>
        </row>
        <row r="551">
          <cell r="H551" t="str">
            <v>(Rp.)</v>
          </cell>
          <cell r="I551" t="str">
            <v>(Rp.)</v>
          </cell>
        </row>
        <row r="553">
          <cell r="C553" t="str">
            <v>A.</v>
          </cell>
          <cell r="D553" t="str">
            <v>TENAGA</v>
          </cell>
        </row>
        <row r="554">
          <cell r="A554">
            <v>11201</v>
          </cell>
          <cell r="C554">
            <v>1</v>
          </cell>
          <cell r="D554" t="str">
            <v>Pekerja</v>
          </cell>
          <cell r="F554" t="str">
            <v>Jam</v>
          </cell>
          <cell r="G554">
            <v>5</v>
          </cell>
          <cell r="H554">
            <v>3375</v>
          </cell>
          <cell r="I554">
            <v>16875</v>
          </cell>
        </row>
        <row r="555">
          <cell r="A555">
            <v>11202</v>
          </cell>
          <cell r="C555">
            <v>2</v>
          </cell>
          <cell r="D555" t="str">
            <v>Tukang Batu</v>
          </cell>
          <cell r="F555" t="str">
            <v>Jam</v>
          </cell>
          <cell r="G555">
            <v>1.6666666666666667</v>
          </cell>
          <cell r="H555">
            <v>4620</v>
          </cell>
          <cell r="I555">
            <v>7700</v>
          </cell>
        </row>
        <row r="556">
          <cell r="A556">
            <v>11203</v>
          </cell>
          <cell r="C556">
            <v>3</v>
          </cell>
          <cell r="D556" t="str">
            <v>Mandor</v>
          </cell>
          <cell r="F556" t="str">
            <v>Jam</v>
          </cell>
          <cell r="G556">
            <v>0.83333333333333337</v>
          </cell>
          <cell r="H556">
            <v>4890</v>
          </cell>
          <cell r="I556">
            <v>4075</v>
          </cell>
        </row>
        <row r="557">
          <cell r="A557">
            <v>11204</v>
          </cell>
          <cell r="C557" t="str">
            <v>-</v>
          </cell>
          <cell r="D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11205</v>
          </cell>
          <cell r="C558" t="str">
            <v>-</v>
          </cell>
          <cell r="D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60">
          <cell r="C560" t="str">
            <v>B.</v>
          </cell>
          <cell r="D560" t="str">
            <v>BAHAN</v>
          </cell>
        </row>
        <row r="561">
          <cell r="A561">
            <v>11201</v>
          </cell>
          <cell r="C561">
            <v>1</v>
          </cell>
          <cell r="D561" t="str">
            <v>Batu Belah</v>
          </cell>
          <cell r="F561" t="str">
            <v>m3</v>
          </cell>
          <cell r="G561">
            <v>1.2</v>
          </cell>
          <cell r="H561">
            <v>115160</v>
          </cell>
          <cell r="I561">
            <v>138192</v>
          </cell>
        </row>
        <row r="562">
          <cell r="A562">
            <v>11202</v>
          </cell>
          <cell r="C562">
            <v>2</v>
          </cell>
          <cell r="D562" t="str">
            <v xml:space="preserve">Semen </v>
          </cell>
          <cell r="F562" t="str">
            <v>Kg</v>
          </cell>
          <cell r="G562">
            <v>142.5</v>
          </cell>
          <cell r="H562">
            <v>704</v>
          </cell>
          <cell r="I562">
            <v>100320</v>
          </cell>
        </row>
        <row r="563">
          <cell r="A563">
            <v>11203</v>
          </cell>
          <cell r="C563">
            <v>3</v>
          </cell>
          <cell r="D563" t="str">
            <v>Pasir pasang</v>
          </cell>
          <cell r="F563" t="str">
            <v>m3</v>
          </cell>
          <cell r="G563">
            <v>0.52200000000000002</v>
          </cell>
          <cell r="H563">
            <v>102085</v>
          </cell>
          <cell r="I563">
            <v>53288.37</v>
          </cell>
        </row>
        <row r="564">
          <cell r="A564">
            <v>11204</v>
          </cell>
          <cell r="C564">
            <v>4</v>
          </cell>
          <cell r="D564" t="str">
            <v xml:space="preserve">PVC dia. 5 cm </v>
          </cell>
          <cell r="F564" t="str">
            <v>m'</v>
          </cell>
          <cell r="G564">
            <v>0.3125</v>
          </cell>
          <cell r="H564">
            <v>13535</v>
          </cell>
          <cell r="I564">
            <v>4229.6875</v>
          </cell>
        </row>
        <row r="565">
          <cell r="A565">
            <v>11205</v>
          </cell>
          <cell r="C565" t="str">
            <v>-</v>
          </cell>
          <cell r="D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7">
          <cell r="C567" t="str">
            <v>C.</v>
          </cell>
          <cell r="D567" t="str">
            <v>PERALATAN</v>
          </cell>
        </row>
        <row r="568">
          <cell r="A568">
            <v>11201</v>
          </cell>
          <cell r="C568">
            <v>1</v>
          </cell>
          <cell r="D568" t="str">
            <v>Concrete Mixer 0.35 m3</v>
          </cell>
          <cell r="F568" t="str">
            <v>Jam</v>
          </cell>
          <cell r="G568">
            <v>0.2857142857142857</v>
          </cell>
          <cell r="H568">
            <v>8965</v>
          </cell>
          <cell r="I568">
            <v>2561.4285714285711</v>
          </cell>
        </row>
        <row r="569">
          <cell r="A569">
            <v>11202</v>
          </cell>
          <cell r="C569" t="str">
            <v>-</v>
          </cell>
          <cell r="D569">
            <v>0</v>
          </cell>
          <cell r="F569">
            <v>0</v>
          </cell>
          <cell r="H569">
            <v>0</v>
          </cell>
          <cell r="I569">
            <v>0</v>
          </cell>
        </row>
        <row r="570">
          <cell r="A570">
            <v>11203</v>
          </cell>
          <cell r="C570" t="str">
            <v>-</v>
          </cell>
          <cell r="D570">
            <v>0</v>
          </cell>
          <cell r="F570">
            <v>0</v>
          </cell>
          <cell r="H570">
            <v>0</v>
          </cell>
          <cell r="I570">
            <v>0</v>
          </cell>
        </row>
        <row r="571">
          <cell r="A571">
            <v>11204</v>
          </cell>
          <cell r="C571" t="str">
            <v>-</v>
          </cell>
          <cell r="D571">
            <v>0</v>
          </cell>
          <cell r="F571">
            <v>0</v>
          </cell>
          <cell r="H571">
            <v>0</v>
          </cell>
          <cell r="I571">
            <v>0</v>
          </cell>
        </row>
        <row r="572">
          <cell r="A572">
            <v>11205</v>
          </cell>
          <cell r="C572" t="str">
            <v>-</v>
          </cell>
          <cell r="D572">
            <v>0</v>
          </cell>
          <cell r="F572">
            <v>0</v>
          </cell>
          <cell r="H572">
            <v>0</v>
          </cell>
          <cell r="I572">
            <v>0</v>
          </cell>
        </row>
        <row r="574">
          <cell r="F574" t="str">
            <v>SUB JUMLAH Rp.</v>
          </cell>
          <cell r="I574">
            <v>327241.48607142858</v>
          </cell>
        </row>
        <row r="575">
          <cell r="F575" t="str">
            <v>BIAYA UMUM DAN KEUNTUNGAN</v>
          </cell>
          <cell r="I575">
            <v>32724.14</v>
          </cell>
        </row>
        <row r="576">
          <cell r="F576" t="str">
            <v>TOTAL Rp.</v>
          </cell>
          <cell r="I576">
            <v>359965.62607142859</v>
          </cell>
        </row>
        <row r="579">
          <cell r="H579" t="str">
            <v>Surabaya, 24 Oktober 2003</v>
          </cell>
        </row>
        <row r="580">
          <cell r="H580" t="str">
            <v>PT. Brantas Abipraya (Persero)</v>
          </cell>
        </row>
        <row r="587">
          <cell r="H587" t="str">
            <v>Ir. Sugeng Rochadi</v>
          </cell>
        </row>
        <row r="588">
          <cell r="H588" t="str">
            <v>Kepala Cabang III Surabaya</v>
          </cell>
        </row>
        <row r="590">
          <cell r="A590">
            <v>13</v>
          </cell>
          <cell r="C590" t="str">
            <v xml:space="preserve">ANALISA HARGA SATUAN </v>
          </cell>
        </row>
        <row r="592">
          <cell r="C592" t="str">
            <v>PEKERJAAN</v>
          </cell>
          <cell r="E592" t="str">
            <v>:</v>
          </cell>
          <cell r="F592" t="str">
            <v>REHABILITASI KERUSAKAN AKIBAT BANJIR</v>
          </cell>
        </row>
        <row r="593">
          <cell r="F593" t="str">
            <v>SUNGAI SWD.1, SWD.2 DAN SUNGAI PIJI</v>
          </cell>
        </row>
        <row r="594">
          <cell r="F594" t="str">
            <v>KABUPATEN DEMAK, JEPARA DAN KUDUS</v>
          </cell>
        </row>
        <row r="595">
          <cell r="A595">
            <v>11300</v>
          </cell>
          <cell r="C595" t="str">
            <v>URAIAN / JENIS PEKERJAAN</v>
          </cell>
          <cell r="E595" t="str">
            <v>:</v>
          </cell>
          <cell r="F595" t="str">
            <v>Pekerjaan siar</v>
          </cell>
          <cell r="K595">
            <v>9446.6376270960864</v>
          </cell>
        </row>
        <row r="596">
          <cell r="C596" t="str">
            <v>VOLUME PEKERJAAN</v>
          </cell>
          <cell r="E596" t="str">
            <v>:</v>
          </cell>
          <cell r="F596">
            <v>1423</v>
          </cell>
          <cell r="G596" t="str">
            <v>m2</v>
          </cell>
        </row>
        <row r="597">
          <cell r="C597" t="str">
            <v>HARGA SATUAN</v>
          </cell>
          <cell r="E597" t="str">
            <v>:</v>
          </cell>
          <cell r="F597">
            <v>9446.6376270960864</v>
          </cell>
        </row>
        <row r="598">
          <cell r="C598" t="str">
            <v>NO.</v>
          </cell>
          <cell r="D598" t="str">
            <v>URAIAN</v>
          </cell>
          <cell r="F598" t="str">
            <v xml:space="preserve">SATUAN </v>
          </cell>
          <cell r="G598" t="str">
            <v>KUANTITAS</v>
          </cell>
          <cell r="H598" t="str">
            <v>HARGA DASAR</v>
          </cell>
          <cell r="I598" t="str">
            <v>JUMLAH HARGA</v>
          </cell>
        </row>
        <row r="600">
          <cell r="H600" t="str">
            <v>(Rp.)</v>
          </cell>
          <cell r="I600" t="str">
            <v>(Rp.)</v>
          </cell>
        </row>
        <row r="602">
          <cell r="C602" t="str">
            <v>A.</v>
          </cell>
          <cell r="D602" t="str">
            <v>TENAGA</v>
          </cell>
        </row>
        <row r="603">
          <cell r="A603">
            <v>11301</v>
          </cell>
          <cell r="C603">
            <v>1</v>
          </cell>
          <cell r="D603" t="str">
            <v>Pekerja</v>
          </cell>
          <cell r="F603" t="str">
            <v>Jam</v>
          </cell>
          <cell r="G603">
            <v>0.34602076124567471</v>
          </cell>
          <cell r="H603">
            <v>3375</v>
          </cell>
          <cell r="I603">
            <v>1167.8200692041521</v>
          </cell>
        </row>
        <row r="604">
          <cell r="A604">
            <v>11302</v>
          </cell>
          <cell r="C604">
            <v>2</v>
          </cell>
          <cell r="D604" t="str">
            <v>Tukang Batu</v>
          </cell>
          <cell r="F604" t="str">
            <v>Jam</v>
          </cell>
          <cell r="G604">
            <v>0.17301038062283736</v>
          </cell>
          <cell r="H604">
            <v>4620</v>
          </cell>
          <cell r="I604">
            <v>799.30795847750858</v>
          </cell>
        </row>
        <row r="605">
          <cell r="A605">
            <v>11303</v>
          </cell>
          <cell r="C605">
            <v>3</v>
          </cell>
          <cell r="D605" t="str">
            <v>Kepala Tukang</v>
          </cell>
          <cell r="F605" t="str">
            <v>Jam</v>
          </cell>
          <cell r="G605">
            <v>0.17301038062283736</v>
          </cell>
          <cell r="H605">
            <v>4890</v>
          </cell>
          <cell r="I605">
            <v>846.02076124567463</v>
          </cell>
        </row>
        <row r="606">
          <cell r="A606">
            <v>11304</v>
          </cell>
          <cell r="C606">
            <v>4</v>
          </cell>
          <cell r="D606" t="str">
            <v>Mandor</v>
          </cell>
          <cell r="F606" t="str">
            <v>Jam</v>
          </cell>
          <cell r="G606">
            <v>0.17301038062283736</v>
          </cell>
          <cell r="H606">
            <v>4890</v>
          </cell>
          <cell r="I606">
            <v>846.02076124567463</v>
          </cell>
        </row>
        <row r="607">
          <cell r="A607">
            <v>11305</v>
          </cell>
          <cell r="C607" t="str">
            <v>-</v>
          </cell>
          <cell r="D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9">
          <cell r="C609" t="str">
            <v>B.</v>
          </cell>
          <cell r="D609" t="str">
            <v>BAHAN</v>
          </cell>
        </row>
        <row r="610">
          <cell r="A610">
            <v>11301</v>
          </cell>
          <cell r="C610">
            <v>1</v>
          </cell>
          <cell r="D610" t="str">
            <v xml:space="preserve">Semen </v>
          </cell>
          <cell r="F610" t="str">
            <v>Kg</v>
          </cell>
          <cell r="G610">
            <v>5.5</v>
          </cell>
          <cell r="H610">
            <v>704</v>
          </cell>
          <cell r="I610">
            <v>3872</v>
          </cell>
        </row>
        <row r="611">
          <cell r="A611">
            <v>11302</v>
          </cell>
          <cell r="C611">
            <v>2</v>
          </cell>
          <cell r="D611" t="str">
            <v>Pasir pasang</v>
          </cell>
          <cell r="F611" t="str">
            <v>m3</v>
          </cell>
          <cell r="G611">
            <v>8.9999999999999993E-3</v>
          </cell>
          <cell r="H611">
            <v>102085</v>
          </cell>
          <cell r="I611">
            <v>918.76499999999999</v>
          </cell>
        </row>
        <row r="612">
          <cell r="A612">
            <v>11303</v>
          </cell>
          <cell r="C612" t="str">
            <v>-</v>
          </cell>
          <cell r="D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11304</v>
          </cell>
          <cell r="C613" t="str">
            <v>-</v>
          </cell>
          <cell r="D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11305</v>
          </cell>
          <cell r="C614" t="str">
            <v>-</v>
          </cell>
          <cell r="D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6">
          <cell r="C616" t="str">
            <v>C.</v>
          </cell>
          <cell r="D616" t="str">
            <v>PERALATAN</v>
          </cell>
        </row>
        <row r="617">
          <cell r="A617">
            <v>11301</v>
          </cell>
          <cell r="C617">
            <v>1</v>
          </cell>
          <cell r="D617" t="str">
            <v>Concrete Mixer 0.35 m3</v>
          </cell>
          <cell r="F617" t="str">
            <v>Jam</v>
          </cell>
          <cell r="G617">
            <v>1.5384615384615385E-2</v>
          </cell>
          <cell r="H617">
            <v>8965</v>
          </cell>
          <cell r="I617">
            <v>137.92307692307693</v>
          </cell>
        </row>
        <row r="618">
          <cell r="A618">
            <v>11302</v>
          </cell>
          <cell r="C618" t="str">
            <v>-</v>
          </cell>
          <cell r="D618">
            <v>0</v>
          </cell>
          <cell r="F618">
            <v>0</v>
          </cell>
          <cell r="H618">
            <v>0</v>
          </cell>
          <cell r="I618">
            <v>0</v>
          </cell>
        </row>
        <row r="619">
          <cell r="A619">
            <v>11303</v>
          </cell>
          <cell r="C619" t="str">
            <v>-</v>
          </cell>
          <cell r="D619">
            <v>0</v>
          </cell>
          <cell r="F619">
            <v>0</v>
          </cell>
          <cell r="H619">
            <v>0</v>
          </cell>
          <cell r="I619">
            <v>0</v>
          </cell>
        </row>
        <row r="620">
          <cell r="A620">
            <v>11304</v>
          </cell>
          <cell r="C620" t="str">
            <v>-</v>
          </cell>
          <cell r="D620">
            <v>0</v>
          </cell>
          <cell r="F620">
            <v>0</v>
          </cell>
          <cell r="H620">
            <v>0</v>
          </cell>
          <cell r="I620">
            <v>0</v>
          </cell>
        </row>
        <row r="621">
          <cell r="A621">
            <v>11305</v>
          </cell>
          <cell r="C621" t="str">
            <v>-</v>
          </cell>
          <cell r="D621">
            <v>0</v>
          </cell>
          <cell r="F621">
            <v>0</v>
          </cell>
          <cell r="H621">
            <v>0</v>
          </cell>
          <cell r="I621">
            <v>0</v>
          </cell>
        </row>
        <row r="623">
          <cell r="F623" t="str">
            <v>SUB JUMLAH Rp.</v>
          </cell>
          <cell r="I623">
            <v>8587.8576270960857</v>
          </cell>
        </row>
        <row r="624">
          <cell r="F624" t="str">
            <v>BIAYA UMUM DAN KEUNTUNGAN</v>
          </cell>
          <cell r="I624">
            <v>858.78</v>
          </cell>
        </row>
        <row r="625">
          <cell r="F625" t="str">
            <v>TOTAL Rp.</v>
          </cell>
          <cell r="I625">
            <v>9446.6376270960864</v>
          </cell>
        </row>
        <row r="628">
          <cell r="H628" t="str">
            <v>Surabaya, 24 Oktober 2003</v>
          </cell>
        </row>
        <row r="629">
          <cell r="H629" t="str">
            <v>PT. Brantas Abipraya (Persero)</v>
          </cell>
        </row>
        <row r="636">
          <cell r="H636" t="str">
            <v>Ir. Sugeng Rochadi</v>
          </cell>
        </row>
        <row r="637">
          <cell r="H637" t="str">
            <v>Kepala Cabang III Surabaya</v>
          </cell>
        </row>
        <row r="639">
          <cell r="A639">
            <v>14</v>
          </cell>
          <cell r="C639" t="str">
            <v xml:space="preserve">ANALISA HARGA SATUAN </v>
          </cell>
        </row>
        <row r="641">
          <cell r="C641" t="str">
            <v>PEKERJAAN</v>
          </cell>
          <cell r="E641" t="str">
            <v>:</v>
          </cell>
          <cell r="F641" t="str">
            <v>REHABILITASI KERUSAKAN AKIBAT BANJIR</v>
          </cell>
        </row>
        <row r="642">
          <cell r="F642" t="str">
            <v>SUNGAI SWD.1, SWD.2 DAN SUNGAI PIJI</v>
          </cell>
        </row>
        <row r="643">
          <cell r="F643" t="str">
            <v>KABUPATEN DEMAK, JEPARA DAN KUDUS</v>
          </cell>
        </row>
        <row r="644">
          <cell r="A644">
            <v>11400</v>
          </cell>
          <cell r="C644" t="str">
            <v>URAIAN / JENIS PEKERJAAN</v>
          </cell>
          <cell r="E644" t="str">
            <v>:</v>
          </cell>
          <cell r="F644" t="str">
            <v>Pekerjaan Plesteran 1s : 2 ps</v>
          </cell>
          <cell r="K644">
            <v>10270.572642140467</v>
          </cell>
        </row>
        <row r="645">
          <cell r="C645" t="str">
            <v>VOLUME PEKERJAAN</v>
          </cell>
          <cell r="E645" t="str">
            <v>:</v>
          </cell>
          <cell r="F645">
            <v>402</v>
          </cell>
          <cell r="G645" t="str">
            <v>m2</v>
          </cell>
        </row>
        <row r="646">
          <cell r="C646" t="str">
            <v>HARGA SATUAN</v>
          </cell>
          <cell r="E646" t="str">
            <v>:</v>
          </cell>
          <cell r="F646">
            <v>10270.572642140467</v>
          </cell>
        </row>
        <row r="647">
          <cell r="C647" t="str">
            <v>NO.</v>
          </cell>
          <cell r="D647" t="str">
            <v>URAIAN</v>
          </cell>
          <cell r="F647" t="str">
            <v xml:space="preserve">SATUAN </v>
          </cell>
          <cell r="G647" t="str">
            <v>KUANTITAS</v>
          </cell>
          <cell r="H647" t="str">
            <v>HARGA DASAR</v>
          </cell>
          <cell r="I647" t="str">
            <v>JUMLAH HARGA</v>
          </cell>
        </row>
        <row r="649">
          <cell r="H649" t="str">
            <v>(Rp.)</v>
          </cell>
          <cell r="I649" t="str">
            <v>(Rp.)</v>
          </cell>
        </row>
        <row r="651">
          <cell r="C651" t="str">
            <v>A.</v>
          </cell>
          <cell r="D651" t="str">
            <v>TENAGA</v>
          </cell>
        </row>
        <row r="652">
          <cell r="A652">
            <v>11401</v>
          </cell>
          <cell r="C652">
            <v>1</v>
          </cell>
          <cell r="D652" t="str">
            <v>Pekerja</v>
          </cell>
          <cell r="F652" t="str">
            <v>Jam</v>
          </cell>
          <cell r="G652">
            <v>0.38363171355498721</v>
          </cell>
          <cell r="H652">
            <v>3375</v>
          </cell>
          <cell r="I652">
            <v>1294.7570332480818</v>
          </cell>
        </row>
        <row r="653">
          <cell r="A653">
            <v>11402</v>
          </cell>
          <cell r="C653">
            <v>2</v>
          </cell>
          <cell r="D653" t="str">
            <v>Tukang Batu</v>
          </cell>
          <cell r="F653" t="str">
            <v>Jam</v>
          </cell>
          <cell r="G653">
            <v>0.12787723785166241</v>
          </cell>
          <cell r="H653">
            <v>4620</v>
          </cell>
          <cell r="I653">
            <v>590.79283887468034</v>
          </cell>
        </row>
        <row r="654">
          <cell r="A654">
            <v>11403</v>
          </cell>
          <cell r="C654">
            <v>3</v>
          </cell>
          <cell r="D654" t="str">
            <v>Kepala Tukang</v>
          </cell>
          <cell r="F654" t="str">
            <v>Jam</v>
          </cell>
          <cell r="G654">
            <v>6.3938618925831206E-2</v>
          </cell>
          <cell r="H654">
            <v>4890</v>
          </cell>
          <cell r="I654">
            <v>312.6598465473146</v>
          </cell>
        </row>
        <row r="655">
          <cell r="A655">
            <v>11404</v>
          </cell>
          <cell r="C655">
            <v>4</v>
          </cell>
          <cell r="D655" t="str">
            <v>Mandor</v>
          </cell>
          <cell r="F655" t="str">
            <v>Jam</v>
          </cell>
          <cell r="G655">
            <v>6.3938618925831206E-2</v>
          </cell>
          <cell r="H655">
            <v>4890</v>
          </cell>
          <cell r="I655">
            <v>312.6598465473146</v>
          </cell>
        </row>
        <row r="656">
          <cell r="A656">
            <v>11405</v>
          </cell>
          <cell r="C656" t="str">
            <v>-</v>
          </cell>
          <cell r="D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8">
          <cell r="C658" t="str">
            <v>B.</v>
          </cell>
          <cell r="D658" t="str">
            <v>BAHAN</v>
          </cell>
        </row>
        <row r="659">
          <cell r="A659">
            <v>11401</v>
          </cell>
          <cell r="C659">
            <v>1</v>
          </cell>
          <cell r="D659" t="str">
            <v xml:space="preserve">Semen </v>
          </cell>
          <cell r="F659" t="str">
            <v>Kg</v>
          </cell>
          <cell r="G659">
            <v>6.6</v>
          </cell>
          <cell r="H659">
            <v>704</v>
          </cell>
          <cell r="I659">
            <v>4646.3999999999996</v>
          </cell>
        </row>
        <row r="660">
          <cell r="A660">
            <v>11402</v>
          </cell>
          <cell r="C660">
            <v>2</v>
          </cell>
          <cell r="D660" t="str">
            <v>Pasir pasang</v>
          </cell>
          <cell r="F660" t="str">
            <v>m3</v>
          </cell>
          <cell r="G660">
            <v>0.02</v>
          </cell>
          <cell r="H660">
            <v>102085</v>
          </cell>
          <cell r="I660">
            <v>2041.7</v>
          </cell>
        </row>
        <row r="661">
          <cell r="A661">
            <v>11403</v>
          </cell>
          <cell r="C661" t="str">
            <v>-</v>
          </cell>
          <cell r="D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11404</v>
          </cell>
          <cell r="C662" t="str">
            <v>-</v>
          </cell>
          <cell r="D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11405</v>
          </cell>
          <cell r="C663" t="str">
            <v>-</v>
          </cell>
          <cell r="D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5">
          <cell r="C665" t="str">
            <v>C.</v>
          </cell>
          <cell r="D665" t="str">
            <v>PERALATAN</v>
          </cell>
        </row>
        <row r="666">
          <cell r="A666">
            <v>11401</v>
          </cell>
          <cell r="C666">
            <v>1</v>
          </cell>
          <cell r="D666" t="str">
            <v>Concrete Mixer 0.35 m3</v>
          </cell>
          <cell r="F666" t="str">
            <v>Jam</v>
          </cell>
          <cell r="G666">
            <v>1.5384615384615385E-2</v>
          </cell>
          <cell r="H666">
            <v>8965</v>
          </cell>
          <cell r="I666">
            <v>137.92307692307693</v>
          </cell>
        </row>
        <row r="667">
          <cell r="A667">
            <v>11402</v>
          </cell>
          <cell r="C667" t="str">
            <v>-</v>
          </cell>
          <cell r="D667">
            <v>0</v>
          </cell>
          <cell r="F667">
            <v>0</v>
          </cell>
          <cell r="H667">
            <v>0</v>
          </cell>
          <cell r="I667">
            <v>0</v>
          </cell>
        </row>
        <row r="668">
          <cell r="A668">
            <v>11403</v>
          </cell>
          <cell r="C668" t="str">
            <v>-</v>
          </cell>
          <cell r="D668">
            <v>0</v>
          </cell>
          <cell r="F668">
            <v>0</v>
          </cell>
          <cell r="H668">
            <v>0</v>
          </cell>
          <cell r="I668">
            <v>0</v>
          </cell>
        </row>
        <row r="669">
          <cell r="A669">
            <v>11404</v>
          </cell>
          <cell r="C669" t="str">
            <v>-</v>
          </cell>
          <cell r="D669">
            <v>0</v>
          </cell>
          <cell r="F669">
            <v>0</v>
          </cell>
          <cell r="H669">
            <v>0</v>
          </cell>
          <cell r="I669">
            <v>0</v>
          </cell>
        </row>
        <row r="670">
          <cell r="A670">
            <v>11405</v>
          </cell>
          <cell r="C670" t="str">
            <v>-</v>
          </cell>
          <cell r="D670">
            <v>0</v>
          </cell>
          <cell r="F670">
            <v>0</v>
          </cell>
          <cell r="H670">
            <v>0</v>
          </cell>
          <cell r="I670">
            <v>0</v>
          </cell>
        </row>
        <row r="672">
          <cell r="F672" t="str">
            <v>SUB JUMLAH Rp.</v>
          </cell>
          <cell r="I672">
            <v>9336.8926421404667</v>
          </cell>
        </row>
        <row r="673">
          <cell r="F673" t="str">
            <v>BIAYA UMUM DAN KEUNTUNGAN</v>
          </cell>
          <cell r="I673">
            <v>933.68</v>
          </cell>
        </row>
        <row r="674">
          <cell r="F674" t="str">
            <v>TOTAL Rp.</v>
          </cell>
          <cell r="I674">
            <v>10270.572642140467</v>
          </cell>
        </row>
        <row r="677">
          <cell r="H677" t="str">
            <v>Surabaya, 24 Oktober 2003</v>
          </cell>
        </row>
        <row r="678">
          <cell r="H678" t="str">
            <v>PT. Brantas Abipraya (Persero)</v>
          </cell>
        </row>
        <row r="685">
          <cell r="H685" t="str">
            <v>Ir. Sugeng Rochadi</v>
          </cell>
        </row>
        <row r="686">
          <cell r="H686" t="str">
            <v>Kepala Cabang III Surabaya</v>
          </cell>
        </row>
        <row r="688">
          <cell r="A688">
            <v>15</v>
          </cell>
          <cell r="C688" t="str">
            <v xml:space="preserve">ANALISA HARGA SATUAN </v>
          </cell>
        </row>
        <row r="690">
          <cell r="C690" t="str">
            <v>PEKERJAAN</v>
          </cell>
          <cell r="E690" t="str">
            <v>:</v>
          </cell>
          <cell r="F690" t="str">
            <v>REHABILITASI KERUSAKAN AKIBAT BANJIR</v>
          </cell>
        </row>
        <row r="691">
          <cell r="F691" t="str">
            <v>SUNGAI SWD.1, SWD.2 DAN SUNGAI PIJI</v>
          </cell>
        </row>
        <row r="692">
          <cell r="F692" t="str">
            <v>KABUPATEN DEMAK, JEPARA DAN KUDUS</v>
          </cell>
        </row>
        <row r="693">
          <cell r="A693">
            <v>11500</v>
          </cell>
          <cell r="C693" t="str">
            <v>URAIAN / JENIS PEKERJAAN</v>
          </cell>
          <cell r="E693" t="str">
            <v>:</v>
          </cell>
          <cell r="F693" t="str">
            <v>Pembongkaran dan Pembuangan Pasangan Batu</v>
          </cell>
          <cell r="K693">
            <v>8632.7999999999993</v>
          </cell>
        </row>
        <row r="694">
          <cell r="C694" t="str">
            <v>VOLUME PEKERJAAN</v>
          </cell>
          <cell r="E694" t="str">
            <v>:</v>
          </cell>
          <cell r="F694">
            <v>18</v>
          </cell>
          <cell r="G694" t="str">
            <v>m3</v>
          </cell>
        </row>
        <row r="695">
          <cell r="C695" t="str">
            <v>HARGA SATUAN</v>
          </cell>
          <cell r="E695" t="str">
            <v>:</v>
          </cell>
          <cell r="F695">
            <v>8632.7999999999993</v>
          </cell>
        </row>
        <row r="696">
          <cell r="C696" t="str">
            <v>NO.</v>
          </cell>
          <cell r="D696" t="str">
            <v>URAIAN</v>
          </cell>
          <cell r="F696" t="str">
            <v xml:space="preserve">SATUAN </v>
          </cell>
          <cell r="G696" t="str">
            <v>KUANTITAS</v>
          </cell>
          <cell r="H696" t="str">
            <v>HARGA DASAR</v>
          </cell>
          <cell r="I696" t="str">
            <v>JUMLAH HARGA</v>
          </cell>
        </row>
        <row r="698">
          <cell r="H698" t="str">
            <v>(Rp.)</v>
          </cell>
          <cell r="I698" t="str">
            <v>(Rp.)</v>
          </cell>
        </row>
        <row r="700">
          <cell r="C700" t="str">
            <v>A.</v>
          </cell>
          <cell r="D700" t="str">
            <v>TENAGA</v>
          </cell>
        </row>
        <row r="701">
          <cell r="A701">
            <v>11501</v>
          </cell>
          <cell r="C701">
            <v>1</v>
          </cell>
          <cell r="D701" t="str">
            <v>Pekerja</v>
          </cell>
          <cell r="F701" t="str">
            <v>Jam</v>
          </cell>
          <cell r="G701">
            <v>2</v>
          </cell>
          <cell r="H701">
            <v>3375</v>
          </cell>
          <cell r="I701">
            <v>6750</v>
          </cell>
        </row>
        <row r="702">
          <cell r="A702">
            <v>11502</v>
          </cell>
          <cell r="C702">
            <v>2</v>
          </cell>
          <cell r="D702" t="str">
            <v>Mandor</v>
          </cell>
          <cell r="F702" t="str">
            <v>Jam</v>
          </cell>
          <cell r="G702">
            <v>0.2</v>
          </cell>
          <cell r="H702">
            <v>4890</v>
          </cell>
          <cell r="I702">
            <v>978</v>
          </cell>
        </row>
        <row r="703">
          <cell r="A703">
            <v>11503</v>
          </cell>
          <cell r="C703" t="str">
            <v>-</v>
          </cell>
          <cell r="D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11504</v>
          </cell>
          <cell r="C704" t="str">
            <v>-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11505</v>
          </cell>
          <cell r="C705" t="str">
            <v>-</v>
          </cell>
          <cell r="D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7">
          <cell r="C707" t="str">
            <v>B.</v>
          </cell>
          <cell r="D707" t="str">
            <v>BAHAN</v>
          </cell>
        </row>
        <row r="708">
          <cell r="A708">
            <v>11501</v>
          </cell>
          <cell r="C708" t="str">
            <v>-</v>
          </cell>
          <cell r="D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11502</v>
          </cell>
          <cell r="C709" t="str">
            <v>-</v>
          </cell>
          <cell r="D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11503</v>
          </cell>
          <cell r="C710" t="str">
            <v>-</v>
          </cell>
          <cell r="D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11504</v>
          </cell>
          <cell r="C711" t="str">
            <v>-</v>
          </cell>
          <cell r="D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11505</v>
          </cell>
          <cell r="C712" t="str">
            <v>-</v>
          </cell>
          <cell r="D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4">
          <cell r="C714" t="str">
            <v>C.</v>
          </cell>
          <cell r="D714" t="str">
            <v>PERALATAN</v>
          </cell>
        </row>
        <row r="715">
          <cell r="A715">
            <v>11501</v>
          </cell>
          <cell r="C715">
            <v>1</v>
          </cell>
          <cell r="D715" t="str">
            <v>Alat Bantu</v>
          </cell>
          <cell r="F715" t="str">
            <v>Ls</v>
          </cell>
          <cell r="G715">
            <v>1</v>
          </cell>
          <cell r="H715">
            <v>120</v>
          </cell>
          <cell r="I715">
            <v>120</v>
          </cell>
        </row>
        <row r="716">
          <cell r="A716">
            <v>11502</v>
          </cell>
          <cell r="C716" t="str">
            <v>-</v>
          </cell>
          <cell r="D716">
            <v>0</v>
          </cell>
          <cell r="F716">
            <v>0</v>
          </cell>
          <cell r="H716">
            <v>0</v>
          </cell>
          <cell r="I716">
            <v>0</v>
          </cell>
        </row>
        <row r="717">
          <cell r="A717">
            <v>11503</v>
          </cell>
          <cell r="C717" t="str">
            <v>-</v>
          </cell>
          <cell r="D717">
            <v>0</v>
          </cell>
          <cell r="F717">
            <v>0</v>
          </cell>
          <cell r="H717">
            <v>0</v>
          </cell>
          <cell r="I717">
            <v>0</v>
          </cell>
        </row>
        <row r="718">
          <cell r="A718">
            <v>11504</v>
          </cell>
          <cell r="C718" t="str">
            <v>-</v>
          </cell>
          <cell r="D718">
            <v>0</v>
          </cell>
          <cell r="F718">
            <v>0</v>
          </cell>
          <cell r="H718">
            <v>0</v>
          </cell>
          <cell r="I718">
            <v>0</v>
          </cell>
        </row>
        <row r="719">
          <cell r="A719">
            <v>11505</v>
          </cell>
          <cell r="C719" t="str">
            <v>-</v>
          </cell>
          <cell r="D719">
            <v>0</v>
          </cell>
          <cell r="F719">
            <v>0</v>
          </cell>
          <cell r="H719">
            <v>0</v>
          </cell>
          <cell r="I719">
            <v>0</v>
          </cell>
        </row>
        <row r="721">
          <cell r="F721" t="str">
            <v>SUB JUMLAH Rp.</v>
          </cell>
          <cell r="I721">
            <v>7848</v>
          </cell>
        </row>
        <row r="722">
          <cell r="F722" t="str">
            <v>BIAYA UMUM DAN KEUNTUNGAN</v>
          </cell>
          <cell r="I722">
            <v>784.8</v>
          </cell>
        </row>
        <row r="723">
          <cell r="F723" t="str">
            <v>TOTAL Rp.</v>
          </cell>
          <cell r="I723">
            <v>8632.7999999999993</v>
          </cell>
        </row>
        <row r="726">
          <cell r="H726" t="str">
            <v>Surabaya, 24 Oktober 2003</v>
          </cell>
        </row>
        <row r="727">
          <cell r="H727" t="str">
            <v>PT. Brantas Abipraya (Persero)</v>
          </cell>
        </row>
        <row r="734">
          <cell r="H734" t="str">
            <v>Ir. Sugeng Rochadi</v>
          </cell>
        </row>
        <row r="735">
          <cell r="H735" t="str">
            <v>Kepala Cabang III Surabaya</v>
          </cell>
        </row>
        <row r="737">
          <cell r="A737">
            <v>16</v>
          </cell>
          <cell r="C737" t="str">
            <v xml:space="preserve">ANALISA HARGA SATUAN </v>
          </cell>
        </row>
        <row r="739">
          <cell r="C739" t="str">
            <v>PEKERJAAN</v>
          </cell>
          <cell r="E739" t="str">
            <v>:</v>
          </cell>
          <cell r="F739" t="str">
            <v>REHABILITASI KERUSAKAN AKIBAT BANJIR</v>
          </cell>
        </row>
        <row r="740">
          <cell r="F740" t="str">
            <v>SUNGAI SWD.1, SWD.2 DAN SUNGAI PIJI</v>
          </cell>
        </row>
        <row r="741">
          <cell r="F741" t="str">
            <v>KABUPATEN DEMAK, JEPARA DAN KUDUS</v>
          </cell>
        </row>
        <row r="742">
          <cell r="A742">
            <v>11600</v>
          </cell>
          <cell r="C742" t="str">
            <v>URAIAN / JENIS PEKERJAAN</v>
          </cell>
          <cell r="E742" t="str">
            <v>:</v>
          </cell>
          <cell r="F742" t="str">
            <v>Galian untuk bangunan</v>
          </cell>
          <cell r="K742">
            <v>9708.6</v>
          </cell>
        </row>
        <row r="743">
          <cell r="C743" t="str">
            <v>VOLUME PEKERJAAN</v>
          </cell>
          <cell r="E743" t="str">
            <v>:</v>
          </cell>
          <cell r="F743">
            <v>7034</v>
          </cell>
          <cell r="G743" t="str">
            <v>m3</v>
          </cell>
        </row>
        <row r="744">
          <cell r="C744" t="str">
            <v>HARGA SATUAN</v>
          </cell>
          <cell r="E744" t="str">
            <v>:</v>
          </cell>
          <cell r="F744">
            <v>9708.6</v>
          </cell>
        </row>
        <row r="745">
          <cell r="C745" t="str">
            <v>NO.</v>
          </cell>
          <cell r="D745" t="str">
            <v>URAIAN</v>
          </cell>
          <cell r="F745" t="str">
            <v xml:space="preserve">SATUAN </v>
          </cell>
          <cell r="G745" t="str">
            <v>KUANTITAS</v>
          </cell>
          <cell r="H745" t="str">
            <v>HARGA DASAR</v>
          </cell>
          <cell r="I745" t="str">
            <v>JUMLAH HARGA</v>
          </cell>
        </row>
        <row r="747">
          <cell r="H747" t="str">
            <v>(Rp.)</v>
          </cell>
          <cell r="I747" t="str">
            <v>(Rp.)</v>
          </cell>
        </row>
        <row r="749">
          <cell r="C749" t="str">
            <v>A.</v>
          </cell>
          <cell r="D749" t="str">
            <v>TENAGA</v>
          </cell>
        </row>
        <row r="750">
          <cell r="A750">
            <v>11601</v>
          </cell>
          <cell r="C750">
            <v>1</v>
          </cell>
          <cell r="D750" t="str">
            <v>Pekerja</v>
          </cell>
          <cell r="F750" t="str">
            <v>Jam</v>
          </cell>
          <cell r="G750">
            <v>2</v>
          </cell>
          <cell r="H750">
            <v>3375</v>
          </cell>
          <cell r="I750">
            <v>6750</v>
          </cell>
        </row>
        <row r="751">
          <cell r="A751">
            <v>11602</v>
          </cell>
          <cell r="C751">
            <v>2</v>
          </cell>
          <cell r="D751" t="str">
            <v>Mandor</v>
          </cell>
          <cell r="F751" t="str">
            <v>Jam</v>
          </cell>
          <cell r="G751">
            <v>0.4</v>
          </cell>
          <cell r="H751">
            <v>4890</v>
          </cell>
          <cell r="I751">
            <v>1956</v>
          </cell>
        </row>
        <row r="752">
          <cell r="A752">
            <v>11603</v>
          </cell>
          <cell r="C752" t="str">
            <v>-</v>
          </cell>
          <cell r="D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11604</v>
          </cell>
          <cell r="C753" t="str">
            <v>-</v>
          </cell>
          <cell r="D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11605</v>
          </cell>
          <cell r="C754" t="str">
            <v>-</v>
          </cell>
          <cell r="D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6">
          <cell r="C756" t="str">
            <v>B.</v>
          </cell>
          <cell r="D756" t="str">
            <v>BAHAN</v>
          </cell>
        </row>
        <row r="757">
          <cell r="A757">
            <v>11601</v>
          </cell>
          <cell r="C757" t="str">
            <v>-</v>
          </cell>
          <cell r="D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11602</v>
          </cell>
          <cell r="C758" t="str">
            <v>-</v>
          </cell>
          <cell r="D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11603</v>
          </cell>
          <cell r="C759" t="str">
            <v>-</v>
          </cell>
          <cell r="D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11604</v>
          </cell>
          <cell r="C760" t="str">
            <v>-</v>
          </cell>
          <cell r="D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11605</v>
          </cell>
          <cell r="C761" t="str">
            <v>-</v>
          </cell>
          <cell r="D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3">
          <cell r="C763" t="str">
            <v>C.</v>
          </cell>
          <cell r="D763" t="str">
            <v>PERALATAN</v>
          </cell>
        </row>
        <row r="764">
          <cell r="A764">
            <v>11601</v>
          </cell>
          <cell r="C764">
            <v>1</v>
          </cell>
          <cell r="D764" t="str">
            <v>Alat Bantu</v>
          </cell>
          <cell r="F764" t="str">
            <v>Ls</v>
          </cell>
          <cell r="G764">
            <v>1</v>
          </cell>
          <cell r="H764">
            <v>120</v>
          </cell>
          <cell r="I764">
            <v>120</v>
          </cell>
        </row>
        <row r="765">
          <cell r="A765">
            <v>11602</v>
          </cell>
          <cell r="C765" t="str">
            <v>-</v>
          </cell>
          <cell r="D765">
            <v>0</v>
          </cell>
          <cell r="F765">
            <v>0</v>
          </cell>
          <cell r="H765">
            <v>0</v>
          </cell>
          <cell r="I765">
            <v>0</v>
          </cell>
        </row>
        <row r="766">
          <cell r="A766">
            <v>11603</v>
          </cell>
          <cell r="C766" t="str">
            <v>-</v>
          </cell>
          <cell r="D766">
            <v>0</v>
          </cell>
          <cell r="F766">
            <v>0</v>
          </cell>
          <cell r="H766">
            <v>0</v>
          </cell>
          <cell r="I766">
            <v>0</v>
          </cell>
        </row>
        <row r="767">
          <cell r="A767">
            <v>11604</v>
          </cell>
          <cell r="C767" t="str">
            <v>-</v>
          </cell>
          <cell r="D767">
            <v>0</v>
          </cell>
          <cell r="F767">
            <v>0</v>
          </cell>
          <cell r="H767">
            <v>0</v>
          </cell>
          <cell r="I767">
            <v>0</v>
          </cell>
        </row>
        <row r="768">
          <cell r="A768">
            <v>11605</v>
          </cell>
          <cell r="C768" t="str">
            <v>-</v>
          </cell>
          <cell r="D768">
            <v>0</v>
          </cell>
          <cell r="F768">
            <v>0</v>
          </cell>
          <cell r="H768">
            <v>0</v>
          </cell>
          <cell r="I768">
            <v>0</v>
          </cell>
        </row>
        <row r="770">
          <cell r="F770" t="str">
            <v>SUB JUMLAH Rp.</v>
          </cell>
          <cell r="I770">
            <v>8826</v>
          </cell>
        </row>
        <row r="771">
          <cell r="F771" t="str">
            <v>BIAYA UMUM DAN KEUNTUNGAN</v>
          </cell>
          <cell r="I771">
            <v>882.6</v>
          </cell>
        </row>
        <row r="772">
          <cell r="F772" t="str">
            <v>TOTAL Rp.</v>
          </cell>
          <cell r="I772">
            <v>9708.6</v>
          </cell>
        </row>
        <row r="775">
          <cell r="H775" t="str">
            <v>Surabaya, 24 Oktober 2003</v>
          </cell>
        </row>
        <row r="776">
          <cell r="H776" t="str">
            <v>PT. Brantas Abipraya (Persero)</v>
          </cell>
        </row>
        <row r="783">
          <cell r="H783" t="str">
            <v>Ir. Sugeng Rochadi</v>
          </cell>
        </row>
        <row r="784">
          <cell r="H784" t="str">
            <v>Kepala Cabang III Surabaya</v>
          </cell>
        </row>
        <row r="786">
          <cell r="A786">
            <v>17</v>
          </cell>
          <cell r="C786" t="str">
            <v xml:space="preserve">ANALISA HARGA SATUAN </v>
          </cell>
        </row>
        <row r="788">
          <cell r="C788" t="str">
            <v>PEKERJAAN</v>
          </cell>
          <cell r="E788" t="str">
            <v>:</v>
          </cell>
          <cell r="F788" t="str">
            <v>REHABILITASI KERUSAKAN AKIBAT BANJIR</v>
          </cell>
        </row>
        <row r="789">
          <cell r="F789" t="str">
            <v>SUNGAI SWD.1, SWD.2 DAN SUNGAI PIJI</v>
          </cell>
        </row>
        <row r="790">
          <cell r="F790" t="str">
            <v>KABUPATEN DEMAK, JEPARA DAN KUDUS</v>
          </cell>
        </row>
        <row r="791">
          <cell r="A791">
            <v>11700</v>
          </cell>
          <cell r="C791" t="str">
            <v>URAIAN / JENIS PEKERJAAN</v>
          </cell>
          <cell r="E791" t="str">
            <v>:</v>
          </cell>
          <cell r="F791" t="str">
            <v>Urugan kembali</v>
          </cell>
          <cell r="K791">
            <v>2522.4850000000001</v>
          </cell>
        </row>
        <row r="792">
          <cell r="C792" t="str">
            <v>VOLUME PEKERJAAN</v>
          </cell>
          <cell r="E792" t="str">
            <v>:</v>
          </cell>
          <cell r="F792">
            <v>3690</v>
          </cell>
          <cell r="G792" t="str">
            <v>m3</v>
          </cell>
        </row>
        <row r="793">
          <cell r="C793" t="str">
            <v>HARGA SATUAN</v>
          </cell>
          <cell r="E793" t="str">
            <v>:</v>
          </cell>
          <cell r="F793">
            <v>2522.4850000000001</v>
          </cell>
        </row>
        <row r="794">
          <cell r="C794" t="str">
            <v>NO.</v>
          </cell>
          <cell r="D794" t="str">
            <v>URAIAN</v>
          </cell>
          <cell r="F794" t="str">
            <v xml:space="preserve">SATUAN </v>
          </cell>
          <cell r="G794" t="str">
            <v>KUANTITAS</v>
          </cell>
          <cell r="H794" t="str">
            <v>HARGA DASAR</v>
          </cell>
          <cell r="I794" t="str">
            <v>JUMLAH HARGA</v>
          </cell>
        </row>
        <row r="796">
          <cell r="H796" t="str">
            <v>(Rp.)</v>
          </cell>
          <cell r="I796" t="str">
            <v>(Rp.)</v>
          </cell>
        </row>
        <row r="798">
          <cell r="C798" t="str">
            <v>A.</v>
          </cell>
          <cell r="D798" t="str">
            <v>TENAGA</v>
          </cell>
        </row>
        <row r="799">
          <cell r="A799">
            <v>11701</v>
          </cell>
          <cell r="C799">
            <v>1</v>
          </cell>
          <cell r="D799" t="str">
            <v>Pekerja</v>
          </cell>
          <cell r="F799" t="str">
            <v>Jam</v>
          </cell>
          <cell r="G799">
            <v>0.375</v>
          </cell>
          <cell r="H799">
            <v>3375</v>
          </cell>
          <cell r="I799">
            <v>1265.625</v>
          </cell>
        </row>
        <row r="800">
          <cell r="A800">
            <v>11702</v>
          </cell>
          <cell r="C800">
            <v>2</v>
          </cell>
          <cell r="D800" t="str">
            <v>Mandor</v>
          </cell>
          <cell r="F800" t="str">
            <v>Jam</v>
          </cell>
          <cell r="G800">
            <v>0.125</v>
          </cell>
          <cell r="H800">
            <v>4890</v>
          </cell>
          <cell r="I800">
            <v>611.25</v>
          </cell>
        </row>
        <row r="801">
          <cell r="A801">
            <v>11703</v>
          </cell>
          <cell r="C801" t="str">
            <v>-</v>
          </cell>
          <cell r="D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11704</v>
          </cell>
          <cell r="C802" t="str">
            <v>-</v>
          </cell>
          <cell r="D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11705</v>
          </cell>
          <cell r="C803" t="str">
            <v>-</v>
          </cell>
          <cell r="D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5">
          <cell r="C805" t="str">
            <v>B.</v>
          </cell>
          <cell r="D805" t="str">
            <v>BAHAN</v>
          </cell>
        </row>
        <row r="806">
          <cell r="A806">
            <v>11701</v>
          </cell>
          <cell r="C806" t="str">
            <v>-</v>
          </cell>
          <cell r="D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11702</v>
          </cell>
          <cell r="C807" t="str">
            <v>-</v>
          </cell>
          <cell r="D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11703</v>
          </cell>
          <cell r="C808" t="str">
            <v>-</v>
          </cell>
          <cell r="D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11704</v>
          </cell>
          <cell r="C809" t="str">
            <v>-</v>
          </cell>
          <cell r="D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11705</v>
          </cell>
          <cell r="C810" t="str">
            <v>-</v>
          </cell>
          <cell r="D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2">
          <cell r="C812" t="str">
            <v>C.</v>
          </cell>
          <cell r="D812" t="str">
            <v>PERALATAN</v>
          </cell>
        </row>
        <row r="813">
          <cell r="A813">
            <v>11701</v>
          </cell>
          <cell r="C813">
            <v>1</v>
          </cell>
          <cell r="D813" t="str">
            <v>Tamping Rammer</v>
          </cell>
          <cell r="F813" t="str">
            <v>Jam</v>
          </cell>
          <cell r="G813">
            <v>0.02</v>
          </cell>
          <cell r="H813">
            <v>14815</v>
          </cell>
          <cell r="I813">
            <v>296.3</v>
          </cell>
        </row>
        <row r="814">
          <cell r="A814">
            <v>11702</v>
          </cell>
          <cell r="C814">
            <v>2</v>
          </cell>
          <cell r="D814" t="str">
            <v>Alat Bantu</v>
          </cell>
          <cell r="F814" t="str">
            <v>Ls</v>
          </cell>
          <cell r="G814">
            <v>1</v>
          </cell>
          <cell r="H814">
            <v>120</v>
          </cell>
          <cell r="I814">
            <v>120</v>
          </cell>
        </row>
        <row r="815">
          <cell r="A815">
            <v>11703</v>
          </cell>
          <cell r="C815" t="str">
            <v>-</v>
          </cell>
          <cell r="D815">
            <v>0</v>
          </cell>
          <cell r="F815">
            <v>0</v>
          </cell>
          <cell r="H815">
            <v>0</v>
          </cell>
          <cell r="I815">
            <v>0</v>
          </cell>
        </row>
        <row r="816">
          <cell r="A816">
            <v>11704</v>
          </cell>
          <cell r="C816" t="str">
            <v>-</v>
          </cell>
          <cell r="D816">
            <v>0</v>
          </cell>
          <cell r="F816">
            <v>0</v>
          </cell>
          <cell r="H816">
            <v>0</v>
          </cell>
          <cell r="I816">
            <v>0</v>
          </cell>
        </row>
        <row r="817">
          <cell r="A817">
            <v>11705</v>
          </cell>
          <cell r="C817" t="str">
            <v>-</v>
          </cell>
          <cell r="D817">
            <v>0</v>
          </cell>
          <cell r="F817">
            <v>0</v>
          </cell>
          <cell r="H817">
            <v>0</v>
          </cell>
          <cell r="I817">
            <v>0</v>
          </cell>
        </row>
        <row r="819">
          <cell r="F819" t="str">
            <v>SUB JUMLAH Rp.</v>
          </cell>
          <cell r="I819">
            <v>2293.1750000000002</v>
          </cell>
        </row>
        <row r="820">
          <cell r="F820" t="str">
            <v>BIAYA UMUM DAN KEUNTUNGAN</v>
          </cell>
          <cell r="I820">
            <v>229.31</v>
          </cell>
        </row>
        <row r="821">
          <cell r="F821" t="str">
            <v>TOTAL Rp.</v>
          </cell>
          <cell r="I821">
            <v>2522.4850000000001</v>
          </cell>
        </row>
        <row r="824">
          <cell r="H824" t="str">
            <v>Surabaya, 24 Oktober 2003</v>
          </cell>
        </row>
        <row r="825">
          <cell r="H825" t="str">
            <v>PT. Brantas Abipraya (Persero)</v>
          </cell>
        </row>
        <row r="832">
          <cell r="H832" t="str">
            <v>Ir. Sugeng Rochadi</v>
          </cell>
        </row>
        <row r="833">
          <cell r="H833" t="str">
            <v>Kepala Cabang III Surabaya</v>
          </cell>
        </row>
        <row r="835">
          <cell r="A835">
            <v>18</v>
          </cell>
          <cell r="C835" t="str">
            <v xml:space="preserve">ANALISA HARGA SATUAN </v>
          </cell>
        </row>
        <row r="837">
          <cell r="C837" t="str">
            <v>PEKERJAAN</v>
          </cell>
          <cell r="E837" t="str">
            <v>:</v>
          </cell>
          <cell r="F837" t="str">
            <v>REHABILITASI KERUSAKAN AKIBAT BANJIR</v>
          </cell>
        </row>
        <row r="838">
          <cell r="F838" t="str">
            <v>SUNGAI SWD.1, SWD.2 DAN SUNGAI PIJI</v>
          </cell>
        </row>
        <row r="839">
          <cell r="F839" t="str">
            <v>KABUPATEN DEMAK, JEPARA DAN KUDUS</v>
          </cell>
        </row>
        <row r="840">
          <cell r="A840">
            <v>11800</v>
          </cell>
          <cell r="C840" t="str">
            <v>URAIAN / JENIS PEKERJAAN</v>
          </cell>
          <cell r="E840" t="str">
            <v>:</v>
          </cell>
          <cell r="F840" t="str">
            <v>Pasangan batu 1s : 4 ps</v>
          </cell>
          <cell r="K840">
            <v>359965.62607142859</v>
          </cell>
        </row>
        <row r="841">
          <cell r="C841" t="str">
            <v>VOLUME PEKERJAAN</v>
          </cell>
          <cell r="E841" t="str">
            <v>:</v>
          </cell>
          <cell r="F841">
            <v>6756</v>
          </cell>
          <cell r="G841" t="str">
            <v>m3</v>
          </cell>
        </row>
        <row r="842">
          <cell r="C842" t="str">
            <v>HARGA SATUAN</v>
          </cell>
          <cell r="E842" t="str">
            <v>:</v>
          </cell>
          <cell r="F842">
            <v>359965.62607142859</v>
          </cell>
        </row>
        <row r="843">
          <cell r="C843" t="str">
            <v>NO.</v>
          </cell>
          <cell r="D843" t="str">
            <v>URAIAN</v>
          </cell>
          <cell r="F843" t="str">
            <v xml:space="preserve">SATUAN </v>
          </cell>
          <cell r="G843" t="str">
            <v>KUANTITAS</v>
          </cell>
          <cell r="H843" t="str">
            <v>HARGA DASAR</v>
          </cell>
          <cell r="I843" t="str">
            <v>JUMLAH HARGA</v>
          </cell>
        </row>
        <row r="845">
          <cell r="H845" t="str">
            <v>(Rp.)</v>
          </cell>
          <cell r="I845" t="str">
            <v>(Rp.)</v>
          </cell>
        </row>
        <row r="847">
          <cell r="C847" t="str">
            <v>A.</v>
          </cell>
          <cell r="D847" t="str">
            <v>TENAGA</v>
          </cell>
        </row>
        <row r="848">
          <cell r="A848">
            <v>11801</v>
          </cell>
          <cell r="C848">
            <v>1</v>
          </cell>
          <cell r="D848" t="str">
            <v>Pekerja</v>
          </cell>
          <cell r="F848" t="str">
            <v>Jam</v>
          </cell>
          <cell r="G848">
            <v>5</v>
          </cell>
          <cell r="H848">
            <v>3375</v>
          </cell>
          <cell r="I848">
            <v>16875</v>
          </cell>
        </row>
        <row r="849">
          <cell r="A849">
            <v>11802</v>
          </cell>
          <cell r="C849">
            <v>2</v>
          </cell>
          <cell r="D849" t="str">
            <v>Tukang Batu</v>
          </cell>
          <cell r="F849" t="str">
            <v>Jam</v>
          </cell>
          <cell r="G849">
            <v>1.6666666666666667</v>
          </cell>
          <cell r="H849">
            <v>4620</v>
          </cell>
          <cell r="I849">
            <v>7700</v>
          </cell>
        </row>
        <row r="850">
          <cell r="A850">
            <v>11803</v>
          </cell>
          <cell r="C850">
            <v>3</v>
          </cell>
          <cell r="D850" t="str">
            <v>Mandor</v>
          </cell>
          <cell r="F850" t="str">
            <v>Jam</v>
          </cell>
          <cell r="G850">
            <v>0.83333333333333337</v>
          </cell>
          <cell r="H850">
            <v>4890</v>
          </cell>
          <cell r="I850">
            <v>4075</v>
          </cell>
        </row>
        <row r="851">
          <cell r="A851">
            <v>11804</v>
          </cell>
          <cell r="C851" t="str">
            <v>-</v>
          </cell>
          <cell r="D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11805</v>
          </cell>
          <cell r="C852" t="str">
            <v>-</v>
          </cell>
          <cell r="D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4">
          <cell r="C854" t="str">
            <v>B.</v>
          </cell>
          <cell r="D854" t="str">
            <v>BAHAN</v>
          </cell>
        </row>
        <row r="855">
          <cell r="A855">
            <v>11801</v>
          </cell>
          <cell r="C855">
            <v>1</v>
          </cell>
          <cell r="D855" t="str">
            <v>Batu Belah</v>
          </cell>
          <cell r="F855" t="str">
            <v>m3</v>
          </cell>
          <cell r="G855">
            <v>1.2</v>
          </cell>
          <cell r="H855">
            <v>115160</v>
          </cell>
          <cell r="I855">
            <v>138192</v>
          </cell>
        </row>
        <row r="856">
          <cell r="A856">
            <v>11802</v>
          </cell>
          <cell r="C856">
            <v>2</v>
          </cell>
          <cell r="D856" t="str">
            <v xml:space="preserve">Semen </v>
          </cell>
          <cell r="F856" t="str">
            <v>Kg</v>
          </cell>
          <cell r="G856">
            <v>142.5</v>
          </cell>
          <cell r="H856">
            <v>704</v>
          </cell>
          <cell r="I856">
            <v>100320</v>
          </cell>
        </row>
        <row r="857">
          <cell r="A857">
            <v>11803</v>
          </cell>
          <cell r="C857">
            <v>3</v>
          </cell>
          <cell r="D857" t="str">
            <v>Pasir pasang</v>
          </cell>
          <cell r="F857" t="str">
            <v>m3</v>
          </cell>
          <cell r="G857">
            <v>0.52200000000000002</v>
          </cell>
          <cell r="H857">
            <v>102085</v>
          </cell>
          <cell r="I857">
            <v>53288.37</v>
          </cell>
        </row>
        <row r="858">
          <cell r="A858">
            <v>11804</v>
          </cell>
          <cell r="C858">
            <v>4</v>
          </cell>
          <cell r="D858" t="str">
            <v xml:space="preserve">PVC dia. 5 cm </v>
          </cell>
          <cell r="F858" t="str">
            <v>m'</v>
          </cell>
          <cell r="G858">
            <v>0.3125</v>
          </cell>
          <cell r="H858">
            <v>13535</v>
          </cell>
          <cell r="I858">
            <v>4229.6875</v>
          </cell>
        </row>
        <row r="859">
          <cell r="A859">
            <v>11805</v>
          </cell>
          <cell r="C859" t="str">
            <v>-</v>
          </cell>
          <cell r="D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1">
          <cell r="C861" t="str">
            <v>C.</v>
          </cell>
          <cell r="D861" t="str">
            <v>PERALATAN</v>
          </cell>
        </row>
        <row r="862">
          <cell r="A862">
            <v>11801</v>
          </cell>
          <cell r="C862">
            <v>1</v>
          </cell>
          <cell r="D862" t="str">
            <v>Concrete Mixer 0.35 m3</v>
          </cell>
          <cell r="F862" t="str">
            <v>Jam</v>
          </cell>
          <cell r="G862">
            <v>0.2857142857142857</v>
          </cell>
          <cell r="H862">
            <v>8965</v>
          </cell>
          <cell r="I862">
            <v>2561.4285714285711</v>
          </cell>
        </row>
        <row r="863">
          <cell r="A863">
            <v>11802</v>
          </cell>
          <cell r="C863" t="str">
            <v>-</v>
          </cell>
          <cell r="D863">
            <v>0</v>
          </cell>
          <cell r="F863">
            <v>0</v>
          </cell>
          <cell r="H863">
            <v>0</v>
          </cell>
          <cell r="I863">
            <v>0</v>
          </cell>
        </row>
        <row r="864">
          <cell r="A864">
            <v>11803</v>
          </cell>
          <cell r="C864" t="str">
            <v>-</v>
          </cell>
          <cell r="D864">
            <v>0</v>
          </cell>
          <cell r="F864">
            <v>0</v>
          </cell>
          <cell r="H864">
            <v>0</v>
          </cell>
          <cell r="I864">
            <v>0</v>
          </cell>
        </row>
        <row r="865">
          <cell r="A865">
            <v>11804</v>
          </cell>
          <cell r="C865" t="str">
            <v>-</v>
          </cell>
          <cell r="D865">
            <v>0</v>
          </cell>
          <cell r="F865">
            <v>0</v>
          </cell>
          <cell r="H865">
            <v>0</v>
          </cell>
          <cell r="I865">
            <v>0</v>
          </cell>
        </row>
        <row r="866">
          <cell r="A866">
            <v>11805</v>
          </cell>
          <cell r="C866" t="str">
            <v>-</v>
          </cell>
          <cell r="D866">
            <v>0</v>
          </cell>
          <cell r="F866">
            <v>0</v>
          </cell>
          <cell r="H866">
            <v>0</v>
          </cell>
          <cell r="I866">
            <v>0</v>
          </cell>
        </row>
        <row r="868">
          <cell r="F868" t="str">
            <v>SUB JUMLAH Rp.</v>
          </cell>
          <cell r="I868">
            <v>327241.48607142858</v>
          </cell>
        </row>
        <row r="869">
          <cell r="F869" t="str">
            <v>BIAYA UMUM DAN KEUNTUNGAN</v>
          </cell>
          <cell r="I869">
            <v>32724.14</v>
          </cell>
        </row>
        <row r="870">
          <cell r="F870" t="str">
            <v>TOTAL Rp.</v>
          </cell>
          <cell r="I870">
            <v>359965.62607142859</v>
          </cell>
        </row>
        <row r="873">
          <cell r="H873" t="str">
            <v>Surabaya, 24 Oktober 2003</v>
          </cell>
        </row>
        <row r="874">
          <cell r="H874" t="str">
            <v>PT. Brantas Abipraya (Persero)</v>
          </cell>
        </row>
        <row r="881">
          <cell r="H881" t="str">
            <v>Ir. Sugeng Rochadi</v>
          </cell>
        </row>
        <row r="882">
          <cell r="H882" t="str">
            <v>Kepala Cabang III Surabaya</v>
          </cell>
        </row>
        <row r="884">
          <cell r="A884">
            <v>19</v>
          </cell>
          <cell r="C884" t="str">
            <v xml:space="preserve">ANALISA HARGA SATUAN </v>
          </cell>
        </row>
        <row r="886">
          <cell r="C886" t="str">
            <v>PEKERJAAN</v>
          </cell>
          <cell r="E886" t="str">
            <v>:</v>
          </cell>
          <cell r="F886" t="str">
            <v>REHABILITASI KERUSAKAN AKIBAT BANJIR</v>
          </cell>
        </row>
        <row r="887">
          <cell r="F887" t="str">
            <v>SUNGAI SWD.1, SWD.2 DAN SUNGAI PIJI</v>
          </cell>
        </row>
        <row r="888">
          <cell r="F888" t="str">
            <v>KABUPATEN DEMAK, JEPARA DAN KUDUS</v>
          </cell>
        </row>
        <row r="889">
          <cell r="A889">
            <v>11900</v>
          </cell>
          <cell r="C889" t="str">
            <v>URAIAN / JENIS PEKERJAAN</v>
          </cell>
          <cell r="E889" t="str">
            <v>:</v>
          </cell>
          <cell r="F889" t="str">
            <v>Pekerjaan siar</v>
          </cell>
          <cell r="K889">
            <v>9446.6376270960864</v>
          </cell>
        </row>
        <row r="890">
          <cell r="C890" t="str">
            <v>VOLUME PEKERJAAN</v>
          </cell>
          <cell r="E890" t="str">
            <v>:</v>
          </cell>
          <cell r="F890">
            <v>10650</v>
          </cell>
          <cell r="G890" t="str">
            <v>m2</v>
          </cell>
        </row>
        <row r="891">
          <cell r="C891" t="str">
            <v>HARGA SATUAN</v>
          </cell>
          <cell r="E891" t="str">
            <v>:</v>
          </cell>
          <cell r="F891">
            <v>9446.6376270960864</v>
          </cell>
        </row>
        <row r="892">
          <cell r="C892" t="str">
            <v>NO.</v>
          </cell>
          <cell r="D892" t="str">
            <v>URAIAN</v>
          </cell>
          <cell r="F892" t="str">
            <v xml:space="preserve">SATUAN </v>
          </cell>
          <cell r="G892" t="str">
            <v>KUANTITAS</v>
          </cell>
          <cell r="H892" t="str">
            <v>HARGA DASAR</v>
          </cell>
          <cell r="I892" t="str">
            <v>JUMLAH HARGA</v>
          </cell>
        </row>
        <row r="894">
          <cell r="H894" t="str">
            <v>(Rp.)</v>
          </cell>
          <cell r="I894" t="str">
            <v>(Rp.)</v>
          </cell>
        </row>
        <row r="896">
          <cell r="C896" t="str">
            <v>A.</v>
          </cell>
          <cell r="D896" t="str">
            <v>TENAGA</v>
          </cell>
        </row>
        <row r="897">
          <cell r="A897">
            <v>11901</v>
          </cell>
          <cell r="C897">
            <v>1</v>
          </cell>
          <cell r="D897" t="str">
            <v>Pekerja</v>
          </cell>
          <cell r="F897" t="str">
            <v>Jam</v>
          </cell>
          <cell r="G897">
            <v>0.34602076124567471</v>
          </cell>
          <cell r="H897">
            <v>3375</v>
          </cell>
          <cell r="I897">
            <v>1167.8200692041521</v>
          </cell>
        </row>
        <row r="898">
          <cell r="A898">
            <v>11902</v>
          </cell>
          <cell r="C898">
            <v>2</v>
          </cell>
          <cell r="D898" t="str">
            <v>Tukang Batu</v>
          </cell>
          <cell r="F898" t="str">
            <v>Jam</v>
          </cell>
          <cell r="G898">
            <v>0.17301038062283736</v>
          </cell>
          <cell r="H898">
            <v>4620</v>
          </cell>
          <cell r="I898">
            <v>799.30795847750858</v>
          </cell>
        </row>
        <row r="899">
          <cell r="A899">
            <v>11903</v>
          </cell>
          <cell r="C899">
            <v>3</v>
          </cell>
          <cell r="D899" t="str">
            <v>Kepala Tukang</v>
          </cell>
          <cell r="F899" t="str">
            <v>Jam</v>
          </cell>
          <cell r="G899">
            <v>0.17301038062283736</v>
          </cell>
          <cell r="H899">
            <v>4890</v>
          </cell>
          <cell r="I899">
            <v>846.02076124567463</v>
          </cell>
        </row>
        <row r="900">
          <cell r="A900">
            <v>11904</v>
          </cell>
          <cell r="C900">
            <v>4</v>
          </cell>
          <cell r="D900" t="str">
            <v>Mandor</v>
          </cell>
          <cell r="F900" t="str">
            <v>Jam</v>
          </cell>
          <cell r="G900">
            <v>0.17301038062283736</v>
          </cell>
          <cell r="H900">
            <v>4890</v>
          </cell>
          <cell r="I900">
            <v>846.02076124567463</v>
          </cell>
        </row>
        <row r="901">
          <cell r="A901">
            <v>11905</v>
          </cell>
          <cell r="C901" t="str">
            <v>-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3">
          <cell r="C903" t="str">
            <v>B.</v>
          </cell>
          <cell r="D903" t="str">
            <v>BAHAN</v>
          </cell>
        </row>
        <row r="904">
          <cell r="A904">
            <v>11901</v>
          </cell>
          <cell r="C904">
            <v>1</v>
          </cell>
          <cell r="D904" t="str">
            <v xml:space="preserve">Semen </v>
          </cell>
          <cell r="F904" t="str">
            <v>Kg</v>
          </cell>
          <cell r="G904">
            <v>5.5</v>
          </cell>
          <cell r="H904">
            <v>704</v>
          </cell>
          <cell r="I904">
            <v>3872</v>
          </cell>
        </row>
        <row r="905">
          <cell r="A905">
            <v>11902</v>
          </cell>
          <cell r="C905">
            <v>2</v>
          </cell>
          <cell r="D905" t="str">
            <v>Pasir pasang</v>
          </cell>
          <cell r="F905" t="str">
            <v>m3</v>
          </cell>
          <cell r="G905">
            <v>8.9999999999999993E-3</v>
          </cell>
          <cell r="H905">
            <v>102085</v>
          </cell>
          <cell r="I905">
            <v>918.76499999999999</v>
          </cell>
        </row>
        <row r="906">
          <cell r="A906">
            <v>11903</v>
          </cell>
          <cell r="C906" t="str">
            <v>-</v>
          </cell>
          <cell r="D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11904</v>
          </cell>
          <cell r="C907" t="str">
            <v>-</v>
          </cell>
          <cell r="D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11905</v>
          </cell>
          <cell r="C908" t="str">
            <v>-</v>
          </cell>
          <cell r="D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10">
          <cell r="C910" t="str">
            <v>C.</v>
          </cell>
          <cell r="D910" t="str">
            <v>PERALATAN</v>
          </cell>
        </row>
        <row r="911">
          <cell r="A911">
            <v>11901</v>
          </cell>
          <cell r="C911">
            <v>1</v>
          </cell>
          <cell r="D911" t="str">
            <v>Concrete Mixer 0.35 m3</v>
          </cell>
          <cell r="F911" t="str">
            <v>Jam</v>
          </cell>
          <cell r="G911">
            <v>1.5384615384615385E-2</v>
          </cell>
          <cell r="H911">
            <v>8965</v>
          </cell>
          <cell r="I911">
            <v>137.92307692307693</v>
          </cell>
        </row>
        <row r="912">
          <cell r="A912">
            <v>11902</v>
          </cell>
          <cell r="C912" t="str">
            <v>-</v>
          </cell>
          <cell r="D912">
            <v>0</v>
          </cell>
          <cell r="F912">
            <v>0</v>
          </cell>
          <cell r="H912">
            <v>0</v>
          </cell>
          <cell r="I912">
            <v>0</v>
          </cell>
        </row>
        <row r="913">
          <cell r="A913">
            <v>11903</v>
          </cell>
          <cell r="C913" t="str">
            <v>-</v>
          </cell>
          <cell r="D913">
            <v>0</v>
          </cell>
          <cell r="F913">
            <v>0</v>
          </cell>
          <cell r="H913">
            <v>0</v>
          </cell>
          <cell r="I913">
            <v>0</v>
          </cell>
        </row>
        <row r="914">
          <cell r="A914">
            <v>11904</v>
          </cell>
          <cell r="C914" t="str">
            <v>-</v>
          </cell>
          <cell r="D914">
            <v>0</v>
          </cell>
          <cell r="F914">
            <v>0</v>
          </cell>
          <cell r="H914">
            <v>0</v>
          </cell>
          <cell r="I914">
            <v>0</v>
          </cell>
        </row>
        <row r="915">
          <cell r="A915">
            <v>11905</v>
          </cell>
          <cell r="C915" t="str">
            <v>-</v>
          </cell>
          <cell r="D915">
            <v>0</v>
          </cell>
          <cell r="F915">
            <v>0</v>
          </cell>
          <cell r="H915">
            <v>0</v>
          </cell>
          <cell r="I915">
            <v>0</v>
          </cell>
        </row>
        <row r="917">
          <cell r="F917" t="str">
            <v>SUB JUMLAH Rp.</v>
          </cell>
          <cell r="I917">
            <v>8587.8576270960857</v>
          </cell>
        </row>
        <row r="918">
          <cell r="F918" t="str">
            <v>BIAYA UMUM DAN KEUNTUNGAN</v>
          </cell>
          <cell r="I918">
            <v>858.78</v>
          </cell>
        </row>
        <row r="919">
          <cell r="F919" t="str">
            <v>TOTAL Rp.</v>
          </cell>
          <cell r="I919">
            <v>9446.6376270960864</v>
          </cell>
        </row>
        <row r="922">
          <cell r="H922" t="str">
            <v>Surabaya, 24 Oktober 2003</v>
          </cell>
        </row>
        <row r="923">
          <cell r="H923" t="str">
            <v>PT. Brantas Abipraya (Persero)</v>
          </cell>
        </row>
        <row r="930">
          <cell r="H930" t="str">
            <v>Ir. Sugeng Rochadi</v>
          </cell>
        </row>
        <row r="931">
          <cell r="H931" t="str">
            <v>Kepala Cabang III Surabaya</v>
          </cell>
        </row>
        <row r="933">
          <cell r="A933">
            <v>20</v>
          </cell>
          <cell r="C933" t="str">
            <v xml:space="preserve">ANALISA HARGA SATUAN </v>
          </cell>
        </row>
        <row r="935">
          <cell r="C935" t="str">
            <v>PEKERJAAN</v>
          </cell>
          <cell r="E935" t="str">
            <v>:</v>
          </cell>
          <cell r="F935" t="str">
            <v>REHABILITASI KERUSAKAN AKIBAT BANJIR</v>
          </cell>
        </row>
        <row r="936">
          <cell r="F936" t="str">
            <v>SUNGAI SWD.1, SWD.2 DAN SUNGAI PIJI</v>
          </cell>
        </row>
        <row r="937">
          <cell r="F937" t="str">
            <v>KABUPATEN DEMAK, JEPARA DAN KUDUS</v>
          </cell>
        </row>
        <row r="938">
          <cell r="A938">
            <v>12000</v>
          </cell>
          <cell r="C938" t="str">
            <v>URAIAN / JENIS PEKERJAAN</v>
          </cell>
          <cell r="E938" t="str">
            <v>:</v>
          </cell>
          <cell r="F938" t="str">
            <v>Pekerjaan Plesteran 1s : 2 ps</v>
          </cell>
          <cell r="K938">
            <v>10270.572642140467</v>
          </cell>
        </row>
        <row r="939">
          <cell r="C939" t="str">
            <v>VOLUME PEKERJAAN</v>
          </cell>
          <cell r="E939" t="str">
            <v>:</v>
          </cell>
          <cell r="F939">
            <v>1628</v>
          </cell>
          <cell r="G939" t="str">
            <v>m2</v>
          </cell>
        </row>
        <row r="940">
          <cell r="C940" t="str">
            <v>HARGA SATUAN</v>
          </cell>
          <cell r="E940" t="str">
            <v>:</v>
          </cell>
          <cell r="F940">
            <v>10270.572642140467</v>
          </cell>
        </row>
        <row r="941">
          <cell r="C941" t="str">
            <v>NO.</v>
          </cell>
          <cell r="D941" t="str">
            <v>URAIAN</v>
          </cell>
          <cell r="F941" t="str">
            <v xml:space="preserve">SATUAN </v>
          </cell>
          <cell r="G941" t="str">
            <v>KUANTITAS</v>
          </cell>
          <cell r="H941" t="str">
            <v>HARGA DASAR</v>
          </cell>
          <cell r="I941" t="str">
            <v>JUMLAH HARGA</v>
          </cell>
        </row>
        <row r="943">
          <cell r="H943" t="str">
            <v>(Rp.)</v>
          </cell>
          <cell r="I943" t="str">
            <v>(Rp.)</v>
          </cell>
        </row>
        <row r="945">
          <cell r="C945" t="str">
            <v>A.</v>
          </cell>
          <cell r="D945" t="str">
            <v>TENAGA</v>
          </cell>
        </row>
        <row r="946">
          <cell r="A946">
            <v>12001</v>
          </cell>
          <cell r="C946">
            <v>1</v>
          </cell>
          <cell r="D946" t="str">
            <v>Pekerja</v>
          </cell>
          <cell r="F946" t="str">
            <v>Jam</v>
          </cell>
          <cell r="G946">
            <v>0.38363171355498721</v>
          </cell>
          <cell r="H946">
            <v>3375</v>
          </cell>
          <cell r="I946">
            <v>1294.7570332480818</v>
          </cell>
        </row>
        <row r="947">
          <cell r="A947">
            <v>12002</v>
          </cell>
          <cell r="C947">
            <v>2</v>
          </cell>
          <cell r="D947" t="str">
            <v>Tukang Batu</v>
          </cell>
          <cell r="F947" t="str">
            <v>Jam</v>
          </cell>
          <cell r="G947">
            <v>0.12787723785166241</v>
          </cell>
          <cell r="H947">
            <v>4620</v>
          </cell>
          <cell r="I947">
            <v>590.79283887468034</v>
          </cell>
        </row>
        <row r="948">
          <cell r="A948">
            <v>12003</v>
          </cell>
          <cell r="C948">
            <v>3</v>
          </cell>
          <cell r="D948" t="str">
            <v>Kepala Tukang</v>
          </cell>
          <cell r="F948" t="str">
            <v>Jam</v>
          </cell>
          <cell r="G948">
            <v>6.3938618925831206E-2</v>
          </cell>
          <cell r="H948">
            <v>4890</v>
          </cell>
          <cell r="I948">
            <v>312.6598465473146</v>
          </cell>
        </row>
        <row r="949">
          <cell r="A949">
            <v>12004</v>
          </cell>
          <cell r="C949">
            <v>4</v>
          </cell>
          <cell r="D949" t="str">
            <v>Mandor</v>
          </cell>
          <cell r="F949" t="str">
            <v>Jam</v>
          </cell>
          <cell r="G949">
            <v>6.3938618925831206E-2</v>
          </cell>
          <cell r="H949">
            <v>4890</v>
          </cell>
          <cell r="I949">
            <v>312.6598465473146</v>
          </cell>
        </row>
        <row r="950">
          <cell r="A950">
            <v>12005</v>
          </cell>
          <cell r="C950" t="str">
            <v>-</v>
          </cell>
          <cell r="D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2">
          <cell r="C952" t="str">
            <v>B.</v>
          </cell>
          <cell r="D952" t="str">
            <v>BAHAN</v>
          </cell>
        </row>
        <row r="953">
          <cell r="A953">
            <v>12001</v>
          </cell>
          <cell r="C953">
            <v>1</v>
          </cell>
          <cell r="D953" t="str">
            <v xml:space="preserve">Semen </v>
          </cell>
          <cell r="F953" t="str">
            <v>Kg</v>
          </cell>
          <cell r="G953">
            <v>6.6</v>
          </cell>
          <cell r="H953">
            <v>704</v>
          </cell>
          <cell r="I953">
            <v>4646.3999999999996</v>
          </cell>
        </row>
        <row r="954">
          <cell r="A954">
            <v>12002</v>
          </cell>
          <cell r="C954">
            <v>2</v>
          </cell>
          <cell r="D954" t="str">
            <v>Pasir pasang</v>
          </cell>
          <cell r="F954" t="str">
            <v>m3</v>
          </cell>
          <cell r="G954">
            <v>0.02</v>
          </cell>
          <cell r="H954">
            <v>102085</v>
          </cell>
          <cell r="I954">
            <v>2041.7</v>
          </cell>
        </row>
        <row r="955">
          <cell r="A955">
            <v>12003</v>
          </cell>
          <cell r="C955" t="str">
            <v>-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12004</v>
          </cell>
          <cell r="C956" t="str">
            <v>-</v>
          </cell>
          <cell r="D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12005</v>
          </cell>
          <cell r="C957" t="str">
            <v>-</v>
          </cell>
          <cell r="D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9">
          <cell r="C959" t="str">
            <v>C.</v>
          </cell>
          <cell r="D959" t="str">
            <v>PERALATAN</v>
          </cell>
        </row>
        <row r="960">
          <cell r="A960">
            <v>12001</v>
          </cell>
          <cell r="C960">
            <v>1</v>
          </cell>
          <cell r="D960" t="str">
            <v>Concrete Mixer 0.35 m3</v>
          </cell>
          <cell r="F960" t="str">
            <v>Jam</v>
          </cell>
          <cell r="G960">
            <v>1.5384615384615385E-2</v>
          </cell>
          <cell r="H960">
            <v>8965</v>
          </cell>
          <cell r="I960">
            <v>137.92307692307693</v>
          </cell>
        </row>
        <row r="961">
          <cell r="A961">
            <v>12002</v>
          </cell>
          <cell r="C961" t="str">
            <v>-</v>
          </cell>
          <cell r="D961">
            <v>0</v>
          </cell>
          <cell r="F961">
            <v>0</v>
          </cell>
          <cell r="H961">
            <v>0</v>
          </cell>
          <cell r="I961">
            <v>0</v>
          </cell>
        </row>
        <row r="962">
          <cell r="A962">
            <v>12003</v>
          </cell>
          <cell r="C962" t="str">
            <v>-</v>
          </cell>
          <cell r="D962">
            <v>0</v>
          </cell>
          <cell r="F962">
            <v>0</v>
          </cell>
          <cell r="H962">
            <v>0</v>
          </cell>
          <cell r="I962">
            <v>0</v>
          </cell>
        </row>
        <row r="963">
          <cell r="A963">
            <v>12004</v>
          </cell>
          <cell r="C963" t="str">
            <v>-</v>
          </cell>
          <cell r="D963">
            <v>0</v>
          </cell>
          <cell r="F963">
            <v>0</v>
          </cell>
          <cell r="H963">
            <v>0</v>
          </cell>
          <cell r="I963">
            <v>0</v>
          </cell>
        </row>
        <row r="964">
          <cell r="A964">
            <v>12005</v>
          </cell>
          <cell r="C964" t="str">
            <v>-</v>
          </cell>
          <cell r="D964">
            <v>0</v>
          </cell>
          <cell r="F964">
            <v>0</v>
          </cell>
          <cell r="H964">
            <v>0</v>
          </cell>
          <cell r="I964">
            <v>0</v>
          </cell>
        </row>
        <row r="966">
          <cell r="F966" t="str">
            <v>SUB JUMLAH Rp.</v>
          </cell>
          <cell r="I966">
            <v>9336.8926421404667</v>
          </cell>
        </row>
        <row r="967">
          <cell r="F967" t="str">
            <v>BIAYA UMUM DAN KEUNTUNGAN</v>
          </cell>
          <cell r="I967">
            <v>933.68</v>
          </cell>
        </row>
        <row r="968">
          <cell r="F968" t="str">
            <v>TOTAL Rp.</v>
          </cell>
          <cell r="I968">
            <v>10270.572642140467</v>
          </cell>
        </row>
        <row r="971">
          <cell r="H971" t="str">
            <v>Surabaya, 24 Oktober 2003</v>
          </cell>
        </row>
        <row r="972">
          <cell r="H972" t="str">
            <v>PT. Brantas Abipraya (Persero)</v>
          </cell>
        </row>
        <row r="979">
          <cell r="H979" t="str">
            <v>Ir. Sugeng Rochadi</v>
          </cell>
        </row>
        <row r="980">
          <cell r="H980" t="str">
            <v>Kepala Cabang III Surabaya</v>
          </cell>
        </row>
        <row r="982">
          <cell r="A982">
            <v>21</v>
          </cell>
          <cell r="C982" t="str">
            <v xml:space="preserve">ANALISA HARGA SATUAN </v>
          </cell>
        </row>
        <row r="984">
          <cell r="C984" t="str">
            <v>PEKERJAAN</v>
          </cell>
          <cell r="E984" t="str">
            <v>:</v>
          </cell>
          <cell r="F984" t="str">
            <v>REHABILITASI KERUSAKAN AKIBAT BANJIR</v>
          </cell>
        </row>
        <row r="985">
          <cell r="F985" t="str">
            <v>SUNGAI SWD.1, SWD.2 DAN SUNGAI PIJI</v>
          </cell>
        </row>
        <row r="986">
          <cell r="F986" t="str">
            <v>KABUPATEN DEMAK, JEPARA DAN KUDUS</v>
          </cell>
        </row>
        <row r="987">
          <cell r="A987">
            <v>12100</v>
          </cell>
          <cell r="C987" t="str">
            <v>URAIAN / JENIS PEKERJAAN</v>
          </cell>
          <cell r="E987" t="str">
            <v>:</v>
          </cell>
          <cell r="F987" t="str">
            <v>Kupasan dan pembersihan lahan</v>
          </cell>
          <cell r="K987">
            <v>1470.3561538461538</v>
          </cell>
        </row>
        <row r="988">
          <cell r="C988" t="str">
            <v>VOLUME PEKERJAAN</v>
          </cell>
          <cell r="E988" t="str">
            <v>:</v>
          </cell>
          <cell r="F988">
            <v>103913</v>
          </cell>
          <cell r="G988" t="str">
            <v>m2</v>
          </cell>
        </row>
        <row r="989">
          <cell r="C989" t="str">
            <v>HARGA SATUAN</v>
          </cell>
          <cell r="E989" t="str">
            <v>:</v>
          </cell>
          <cell r="F989">
            <v>1470.3561538461538</v>
          </cell>
        </row>
        <row r="990">
          <cell r="C990" t="str">
            <v>NO.</v>
          </cell>
          <cell r="D990" t="str">
            <v>URAIAN</v>
          </cell>
          <cell r="F990" t="str">
            <v xml:space="preserve">SATUAN </v>
          </cell>
          <cell r="G990" t="str">
            <v>KUANTITAS</v>
          </cell>
          <cell r="H990" t="str">
            <v>HARGA DASAR</v>
          </cell>
          <cell r="I990" t="str">
            <v>JUMLAH HARGA</v>
          </cell>
        </row>
        <row r="992">
          <cell r="H992" t="str">
            <v>(Rp.)</v>
          </cell>
          <cell r="I992" t="str">
            <v>(Rp.)</v>
          </cell>
        </row>
        <row r="994">
          <cell r="C994" t="str">
            <v>A.</v>
          </cell>
          <cell r="D994" t="str">
            <v>TENAGA</v>
          </cell>
        </row>
        <row r="995">
          <cell r="A995">
            <v>12101</v>
          </cell>
          <cell r="C995">
            <v>1</v>
          </cell>
          <cell r="D995" t="str">
            <v>Pekerja</v>
          </cell>
          <cell r="F995" t="str">
            <v>Jam</v>
          </cell>
          <cell r="G995">
            <v>3.0769230769230771E-2</v>
          </cell>
          <cell r="H995">
            <v>3375</v>
          </cell>
          <cell r="I995">
            <v>103.84615384615385</v>
          </cell>
        </row>
        <row r="996">
          <cell r="A996">
            <v>12102</v>
          </cell>
          <cell r="C996">
            <v>2</v>
          </cell>
          <cell r="D996" t="str">
            <v>Mandor</v>
          </cell>
          <cell r="F996" t="str">
            <v>Jam</v>
          </cell>
          <cell r="G996">
            <v>1.5384615384615385E-2</v>
          </cell>
          <cell r="H996">
            <v>4890</v>
          </cell>
          <cell r="I996">
            <v>75.230769230769241</v>
          </cell>
        </row>
        <row r="997">
          <cell r="A997">
            <v>12103</v>
          </cell>
          <cell r="C997" t="str">
            <v>-</v>
          </cell>
          <cell r="D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12104</v>
          </cell>
          <cell r="C998" t="str">
            <v>-</v>
          </cell>
          <cell r="D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12105</v>
          </cell>
          <cell r="C999" t="str">
            <v>-</v>
          </cell>
          <cell r="D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1">
          <cell r="C1001" t="str">
            <v>B.</v>
          </cell>
          <cell r="D1001" t="str">
            <v>BAHAN</v>
          </cell>
        </row>
        <row r="1002">
          <cell r="A1002">
            <v>12101</v>
          </cell>
          <cell r="C1002" t="str">
            <v>-</v>
          </cell>
          <cell r="D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12102</v>
          </cell>
          <cell r="C1003" t="str">
            <v>-</v>
          </cell>
          <cell r="D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12103</v>
          </cell>
          <cell r="C1004" t="str">
            <v>-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12104</v>
          </cell>
          <cell r="C1005" t="str">
            <v>-</v>
          </cell>
          <cell r="D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12105</v>
          </cell>
          <cell r="C1006" t="str">
            <v>-</v>
          </cell>
          <cell r="D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8">
          <cell r="C1008" t="str">
            <v>C.</v>
          </cell>
          <cell r="D1008" t="str">
            <v>PERALATAN</v>
          </cell>
        </row>
        <row r="1009">
          <cell r="A1009">
            <v>12101</v>
          </cell>
          <cell r="C1009">
            <v>1</v>
          </cell>
          <cell r="D1009" t="str">
            <v>Bulldozer D31</v>
          </cell>
          <cell r="F1009" t="str">
            <v>Jam</v>
          </cell>
          <cell r="G1009">
            <v>9.2307692307692299E-3</v>
          </cell>
          <cell r="H1009">
            <v>111970</v>
          </cell>
          <cell r="I1009">
            <v>1033.5692307692307</v>
          </cell>
        </row>
        <row r="1010">
          <cell r="A1010">
            <v>12102</v>
          </cell>
          <cell r="C1010">
            <v>2</v>
          </cell>
          <cell r="D1010" t="str">
            <v>Chain saw</v>
          </cell>
          <cell r="F1010" t="str">
            <v>Jam</v>
          </cell>
          <cell r="G1010">
            <v>0.01</v>
          </cell>
          <cell r="H1010">
            <v>12405</v>
          </cell>
          <cell r="I1010">
            <v>124.05</v>
          </cell>
        </row>
        <row r="1011">
          <cell r="A1011">
            <v>12103</v>
          </cell>
          <cell r="C1011" t="str">
            <v>-</v>
          </cell>
          <cell r="D1011">
            <v>0</v>
          </cell>
          <cell r="F1011">
            <v>0</v>
          </cell>
          <cell r="H1011">
            <v>0</v>
          </cell>
          <cell r="I1011">
            <v>0</v>
          </cell>
        </row>
        <row r="1012">
          <cell r="A1012">
            <v>12104</v>
          </cell>
          <cell r="C1012" t="str">
            <v>-</v>
          </cell>
          <cell r="D1012">
            <v>0</v>
          </cell>
          <cell r="F1012">
            <v>0</v>
          </cell>
          <cell r="H1012">
            <v>0</v>
          </cell>
          <cell r="I1012">
            <v>0</v>
          </cell>
        </row>
        <row r="1013">
          <cell r="A1013">
            <v>12105</v>
          </cell>
          <cell r="C1013" t="str">
            <v>-</v>
          </cell>
          <cell r="D1013">
            <v>0</v>
          </cell>
          <cell r="F1013">
            <v>0</v>
          </cell>
          <cell r="H1013">
            <v>0</v>
          </cell>
          <cell r="I1013">
            <v>0</v>
          </cell>
        </row>
        <row r="1015">
          <cell r="F1015" t="str">
            <v>SUB JUMLAH Rp.</v>
          </cell>
          <cell r="I1015">
            <v>1336.6961538461537</v>
          </cell>
        </row>
        <row r="1016">
          <cell r="F1016" t="str">
            <v>BIAYA UMUM DAN KEUNTUNGAN</v>
          </cell>
          <cell r="I1016">
            <v>133.66</v>
          </cell>
        </row>
        <row r="1017">
          <cell r="F1017" t="str">
            <v>TOTAL Rp.</v>
          </cell>
          <cell r="I1017">
            <v>1470.3561538461538</v>
          </cell>
        </row>
        <row r="1020">
          <cell r="H1020" t="str">
            <v>Surabaya, 24 Oktober 2003</v>
          </cell>
        </row>
        <row r="1021">
          <cell r="H1021" t="str">
            <v>PT. Brantas Abipraya (Persero)</v>
          </cell>
        </row>
        <row r="1028">
          <cell r="H1028" t="str">
            <v>Ir. Sugeng Rochadi</v>
          </cell>
        </row>
        <row r="1029">
          <cell r="H1029" t="str">
            <v>Kepala Cabang III Surabaya</v>
          </cell>
        </row>
        <row r="1031">
          <cell r="A1031">
            <v>22</v>
          </cell>
          <cell r="C1031" t="str">
            <v xml:space="preserve">ANALISA HARGA SATUAN </v>
          </cell>
        </row>
        <row r="1033">
          <cell r="C1033" t="str">
            <v>PEKERJAAN</v>
          </cell>
          <cell r="E1033" t="str">
            <v>:</v>
          </cell>
          <cell r="F1033" t="str">
            <v>REHABILITASI KERUSAKAN AKIBAT BANJIR</v>
          </cell>
        </row>
        <row r="1034">
          <cell r="F1034" t="str">
            <v>SUNGAI SWD.1, SWD.2 DAN SUNGAI PIJI</v>
          </cell>
        </row>
        <row r="1035">
          <cell r="F1035" t="str">
            <v>KABUPATEN DEMAK, JEPARA DAN KUDUS</v>
          </cell>
        </row>
        <row r="1036">
          <cell r="A1036">
            <v>12200</v>
          </cell>
          <cell r="C1036" t="str">
            <v>URAIAN / JENIS PEKERJAAN</v>
          </cell>
          <cell r="E1036" t="str">
            <v>:</v>
          </cell>
          <cell r="F1036" t="str">
            <v>Galian alur sungai dan pembuangan material, tipe A0</v>
          </cell>
          <cell r="K1036">
            <v>4418.9789792060492</v>
          </cell>
        </row>
        <row r="1037">
          <cell r="C1037" t="str">
            <v>VOLUME PEKERJAAN</v>
          </cell>
          <cell r="E1037" t="str">
            <v>:</v>
          </cell>
          <cell r="F1037">
            <v>30657</v>
          </cell>
          <cell r="G1037" t="str">
            <v>m3</v>
          </cell>
        </row>
        <row r="1038">
          <cell r="C1038" t="str">
            <v>HARGA SATUAN</v>
          </cell>
          <cell r="E1038" t="str">
            <v>:</v>
          </cell>
          <cell r="F1038">
            <v>4418.9789792060492</v>
          </cell>
        </row>
        <row r="1039">
          <cell r="C1039" t="str">
            <v>NO.</v>
          </cell>
          <cell r="D1039" t="str">
            <v>URAIAN</v>
          </cell>
          <cell r="F1039" t="str">
            <v xml:space="preserve">SATUAN </v>
          </cell>
          <cell r="G1039" t="str">
            <v>KUANTITAS</v>
          </cell>
          <cell r="H1039" t="str">
            <v>HARGA DASAR</v>
          </cell>
          <cell r="I1039" t="str">
            <v>JUMLAH HARGA</v>
          </cell>
        </row>
        <row r="1041">
          <cell r="H1041" t="str">
            <v>(Rp.)</v>
          </cell>
          <cell r="I1041" t="str">
            <v>(Rp.)</v>
          </cell>
        </row>
        <row r="1043">
          <cell r="C1043" t="str">
            <v>A.</v>
          </cell>
          <cell r="D1043" t="str">
            <v>TENAGA</v>
          </cell>
        </row>
        <row r="1044">
          <cell r="A1044">
            <v>12201</v>
          </cell>
          <cell r="C1044">
            <v>1</v>
          </cell>
          <cell r="D1044" t="str">
            <v>Pekerja</v>
          </cell>
          <cell r="F1044" t="str">
            <v>Jam</v>
          </cell>
          <cell r="G1044">
            <v>5.6710775047258979E-2</v>
          </cell>
          <cell r="H1044">
            <v>3375</v>
          </cell>
          <cell r="I1044">
            <v>191.39886578449907</v>
          </cell>
        </row>
        <row r="1045">
          <cell r="A1045">
            <v>12202</v>
          </cell>
          <cell r="C1045">
            <v>2</v>
          </cell>
          <cell r="D1045" t="str">
            <v>Mandor</v>
          </cell>
          <cell r="F1045" t="str">
            <v>Jam</v>
          </cell>
          <cell r="G1045">
            <v>1.890359168241966E-2</v>
          </cell>
          <cell r="H1045">
            <v>4890</v>
          </cell>
          <cell r="I1045">
            <v>92.438563327032142</v>
          </cell>
        </row>
        <row r="1046">
          <cell r="A1046">
            <v>12203</v>
          </cell>
          <cell r="C1046" t="str">
            <v>-</v>
          </cell>
          <cell r="D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12204</v>
          </cell>
          <cell r="C1047" t="str">
            <v>-</v>
          </cell>
          <cell r="D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12205</v>
          </cell>
          <cell r="C1048" t="str">
            <v>-</v>
          </cell>
          <cell r="D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50">
          <cell r="C1050" t="str">
            <v>B.</v>
          </cell>
          <cell r="D1050" t="str">
            <v>BAHAN</v>
          </cell>
        </row>
        <row r="1051">
          <cell r="A1051">
            <v>12201</v>
          </cell>
          <cell r="C1051" t="str">
            <v>-</v>
          </cell>
          <cell r="D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12202</v>
          </cell>
          <cell r="C1052" t="str">
            <v>-</v>
          </cell>
          <cell r="D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12203</v>
          </cell>
          <cell r="C1053" t="str">
            <v>-</v>
          </cell>
          <cell r="D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12204</v>
          </cell>
          <cell r="C1054" t="str">
            <v>-</v>
          </cell>
          <cell r="D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12205</v>
          </cell>
          <cell r="C1055" t="str">
            <v>-</v>
          </cell>
          <cell r="D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7">
          <cell r="C1057" t="str">
            <v>C.</v>
          </cell>
          <cell r="D1057" t="str">
            <v>PERALATAN</v>
          </cell>
        </row>
        <row r="1058">
          <cell r="A1058">
            <v>12201</v>
          </cell>
          <cell r="C1058">
            <v>1</v>
          </cell>
          <cell r="D1058" t="str">
            <v>Excavator PC 200</v>
          </cell>
          <cell r="F1058" t="str">
            <v>Jam</v>
          </cell>
          <cell r="G1058">
            <v>1.890359168241966E-2</v>
          </cell>
          <cell r="H1058">
            <v>191150</v>
          </cell>
          <cell r="I1058">
            <v>3613.4215500945179</v>
          </cell>
        </row>
        <row r="1059">
          <cell r="A1059">
            <v>12202</v>
          </cell>
          <cell r="C1059">
            <v>2</v>
          </cell>
          <cell r="D1059" t="str">
            <v>Alat Bantu</v>
          </cell>
          <cell r="F1059" t="str">
            <v>Ls</v>
          </cell>
          <cell r="G1059">
            <v>1</v>
          </cell>
          <cell r="H1059">
            <v>120</v>
          </cell>
          <cell r="I1059">
            <v>120</v>
          </cell>
        </row>
        <row r="1060">
          <cell r="A1060">
            <v>12203</v>
          </cell>
          <cell r="C1060" t="str">
            <v>-</v>
          </cell>
          <cell r="D1060">
            <v>0</v>
          </cell>
          <cell r="F1060">
            <v>0</v>
          </cell>
          <cell r="H1060">
            <v>0</v>
          </cell>
          <cell r="I1060">
            <v>0</v>
          </cell>
        </row>
        <row r="1061">
          <cell r="A1061">
            <v>12204</v>
          </cell>
          <cell r="C1061" t="str">
            <v>-</v>
          </cell>
          <cell r="D1061">
            <v>0</v>
          </cell>
          <cell r="F1061">
            <v>0</v>
          </cell>
          <cell r="H1061">
            <v>0</v>
          </cell>
          <cell r="I1061">
            <v>0</v>
          </cell>
        </row>
        <row r="1062">
          <cell r="A1062">
            <v>12205</v>
          </cell>
          <cell r="C1062" t="str">
            <v>-</v>
          </cell>
          <cell r="D1062">
            <v>0</v>
          </cell>
          <cell r="F1062">
            <v>0</v>
          </cell>
          <cell r="H1062">
            <v>0</v>
          </cell>
          <cell r="I1062">
            <v>0</v>
          </cell>
        </row>
        <row r="1064">
          <cell r="F1064" t="str">
            <v>SUB JUMLAH Rp.</v>
          </cell>
          <cell r="I1064">
            <v>4017.2589792060489</v>
          </cell>
        </row>
        <row r="1065">
          <cell r="F1065" t="str">
            <v>BIAYA UMUM DAN KEUNTUNGAN</v>
          </cell>
          <cell r="I1065">
            <v>401.72</v>
          </cell>
        </row>
        <row r="1066">
          <cell r="F1066" t="str">
            <v>TOTAL Rp.</v>
          </cell>
          <cell r="I1066">
            <v>4418.9789792060492</v>
          </cell>
        </row>
        <row r="1069">
          <cell r="H1069" t="str">
            <v>Surabaya, 24 Oktober 2003</v>
          </cell>
        </row>
        <row r="1070">
          <cell r="H1070" t="str">
            <v>PT. Brantas Abipraya (Persero)</v>
          </cell>
        </row>
        <row r="1077">
          <cell r="H1077" t="str">
            <v>Ir. Sugeng Rochadi</v>
          </cell>
        </row>
        <row r="1078">
          <cell r="H1078" t="str">
            <v>Kepala Cabang III Surabaya</v>
          </cell>
        </row>
        <row r="1080">
          <cell r="A1080">
            <v>23</v>
          </cell>
          <cell r="C1080" t="str">
            <v xml:space="preserve">ANALISA HARGA SATUAN </v>
          </cell>
        </row>
        <row r="1082">
          <cell r="C1082" t="str">
            <v>PEKERJAAN</v>
          </cell>
          <cell r="E1082" t="str">
            <v>:</v>
          </cell>
          <cell r="F1082" t="str">
            <v>REHABILITASI KERUSAKAN AKIBAT BANJIR</v>
          </cell>
        </row>
        <row r="1083">
          <cell r="F1083" t="str">
            <v>SUNGAI SWD.1, SWD.2 DAN SUNGAI PIJI</v>
          </cell>
        </row>
        <row r="1084">
          <cell r="F1084" t="str">
            <v>KABUPATEN DEMAK, JEPARA DAN KUDUS</v>
          </cell>
        </row>
        <row r="1085">
          <cell r="A1085">
            <v>12300</v>
          </cell>
          <cell r="C1085" t="str">
            <v>URAIAN / JENIS PEKERJAAN</v>
          </cell>
          <cell r="E1085" t="str">
            <v>:</v>
          </cell>
          <cell r="F1085" t="str">
            <v>Galian alur sungai dan pembuangan material, tipe A0.1</v>
          </cell>
          <cell r="K1085">
            <v>6748.2801906729164</v>
          </cell>
        </row>
        <row r="1086">
          <cell r="C1086" t="str">
            <v>VOLUME PEKERJAAN</v>
          </cell>
          <cell r="E1086" t="str">
            <v>:</v>
          </cell>
          <cell r="F1086">
            <v>500</v>
          </cell>
          <cell r="G1086" t="str">
            <v>m3</v>
          </cell>
        </row>
        <row r="1087">
          <cell r="C1087" t="str">
            <v>HARGA SATUAN</v>
          </cell>
          <cell r="E1087" t="str">
            <v>:</v>
          </cell>
          <cell r="F1087">
            <v>6748.2801906729164</v>
          </cell>
        </row>
        <row r="1088">
          <cell r="C1088" t="str">
            <v>NO.</v>
          </cell>
          <cell r="D1088" t="str">
            <v>URAIAN</v>
          </cell>
          <cell r="F1088" t="str">
            <v xml:space="preserve">SATUAN </v>
          </cell>
          <cell r="G1088" t="str">
            <v>KUANTITAS</v>
          </cell>
          <cell r="H1088" t="str">
            <v>HARGA DASAR</v>
          </cell>
          <cell r="I1088" t="str">
            <v>JUMLAH HARGA</v>
          </cell>
        </row>
        <row r="1090">
          <cell r="H1090" t="str">
            <v>(Rp.)</v>
          </cell>
          <cell r="I1090" t="str">
            <v>(Rp.)</v>
          </cell>
        </row>
        <row r="1092">
          <cell r="C1092" t="str">
            <v>A.</v>
          </cell>
          <cell r="D1092" t="str">
            <v>TENAGA</v>
          </cell>
        </row>
        <row r="1093">
          <cell r="A1093">
            <v>12301</v>
          </cell>
          <cell r="C1093">
            <v>1</v>
          </cell>
          <cell r="D1093" t="str">
            <v>Pekerja</v>
          </cell>
          <cell r="F1093" t="str">
            <v>Jam</v>
          </cell>
          <cell r="G1093">
            <v>5.9585286406609997E-2</v>
          </cell>
          <cell r="H1093">
            <v>3375</v>
          </cell>
          <cell r="I1093">
            <v>201.10034162230875</v>
          </cell>
        </row>
        <row r="1094">
          <cell r="A1094">
            <v>12302</v>
          </cell>
          <cell r="C1094">
            <v>2</v>
          </cell>
          <cell r="D1094" t="str">
            <v>Mandor</v>
          </cell>
          <cell r="F1094" t="str">
            <v>Jam</v>
          </cell>
          <cell r="G1094">
            <v>1.9861762135536667E-2</v>
          </cell>
          <cell r="H1094">
            <v>4890</v>
          </cell>
          <cell r="I1094">
            <v>97.124016842774296</v>
          </cell>
        </row>
        <row r="1095">
          <cell r="A1095">
            <v>12303</v>
          </cell>
          <cell r="C1095" t="str">
            <v>-</v>
          </cell>
          <cell r="D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12304</v>
          </cell>
          <cell r="C1096" t="str">
            <v>-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12305</v>
          </cell>
          <cell r="C1097" t="str">
            <v>-</v>
          </cell>
          <cell r="D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9">
          <cell r="C1099" t="str">
            <v>B.</v>
          </cell>
          <cell r="D1099" t="str">
            <v>BAHAN</v>
          </cell>
        </row>
        <row r="1100">
          <cell r="A1100">
            <v>12301</v>
          </cell>
          <cell r="C1100" t="str">
            <v>-</v>
          </cell>
          <cell r="D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12302</v>
          </cell>
          <cell r="C1101" t="str">
            <v>-</v>
          </cell>
          <cell r="D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12303</v>
          </cell>
          <cell r="C1102" t="str">
            <v>-</v>
          </cell>
          <cell r="D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12304</v>
          </cell>
          <cell r="C1103" t="str">
            <v>-</v>
          </cell>
          <cell r="D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12305</v>
          </cell>
          <cell r="C1104" t="str">
            <v>-</v>
          </cell>
          <cell r="D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6">
          <cell r="C1106" t="str">
            <v>C.</v>
          </cell>
          <cell r="D1106" t="str">
            <v>PERALATAN</v>
          </cell>
        </row>
        <row r="1107">
          <cell r="A1107">
            <v>12301</v>
          </cell>
          <cell r="C1107">
            <v>1</v>
          </cell>
          <cell r="D1107" t="str">
            <v>Excavator PC 200</v>
          </cell>
          <cell r="F1107" t="str">
            <v>Jam</v>
          </cell>
          <cell r="G1107">
            <v>1.9861762135536667E-2</v>
          </cell>
          <cell r="H1107">
            <v>191150</v>
          </cell>
          <cell r="I1107">
            <v>3796.5758322078336</v>
          </cell>
        </row>
        <row r="1108">
          <cell r="A1108">
            <v>12302</v>
          </cell>
          <cell r="C1108">
            <v>2</v>
          </cell>
          <cell r="D1108" t="str">
            <v>Dump Truck 8 ton</v>
          </cell>
          <cell r="F1108" t="str">
            <v>Jam</v>
          </cell>
          <cell r="G1108">
            <v>2.5000000000000001E-2</v>
          </cell>
          <cell r="H1108">
            <v>76800</v>
          </cell>
          <cell r="I1108">
            <v>1920</v>
          </cell>
        </row>
        <row r="1109">
          <cell r="A1109">
            <v>12303</v>
          </cell>
          <cell r="C1109">
            <v>3</v>
          </cell>
          <cell r="D1109" t="str">
            <v>Alat Bantu</v>
          </cell>
          <cell r="F1109" t="str">
            <v>Ls</v>
          </cell>
          <cell r="G1109">
            <v>1</v>
          </cell>
          <cell r="H1109">
            <v>120</v>
          </cell>
          <cell r="I1109">
            <v>120</v>
          </cell>
        </row>
        <row r="1110">
          <cell r="A1110">
            <v>12304</v>
          </cell>
          <cell r="C1110" t="str">
            <v>-</v>
          </cell>
          <cell r="D1110">
            <v>0</v>
          </cell>
          <cell r="F1110">
            <v>0</v>
          </cell>
          <cell r="H1110">
            <v>0</v>
          </cell>
          <cell r="I1110">
            <v>0</v>
          </cell>
        </row>
        <row r="1111">
          <cell r="A1111">
            <v>12305</v>
          </cell>
          <cell r="C1111" t="str">
            <v>-</v>
          </cell>
          <cell r="D1111">
            <v>0</v>
          </cell>
          <cell r="F1111">
            <v>0</v>
          </cell>
          <cell r="H1111">
            <v>0</v>
          </cell>
          <cell r="I1111">
            <v>0</v>
          </cell>
        </row>
        <row r="1113">
          <cell r="F1113" t="str">
            <v>SUB JUMLAH Rp.</v>
          </cell>
          <cell r="I1113">
            <v>6134.8001906729169</v>
          </cell>
        </row>
        <row r="1114">
          <cell r="F1114" t="str">
            <v>BIAYA UMUM DAN KEUNTUNGAN</v>
          </cell>
          <cell r="I1114">
            <v>613.48</v>
          </cell>
        </row>
        <row r="1115">
          <cell r="F1115" t="str">
            <v>TOTAL Rp.</v>
          </cell>
          <cell r="I1115">
            <v>6748.2801906729164</v>
          </cell>
        </row>
        <row r="1118">
          <cell r="H1118" t="str">
            <v>Surabaya, 24 Oktober 2003</v>
          </cell>
        </row>
        <row r="1119">
          <cell r="H1119" t="str">
            <v>PT. Brantas Abipraya (Persero)</v>
          </cell>
        </row>
        <row r="1126">
          <cell r="H1126" t="str">
            <v>Ir. Sugeng Rochadi</v>
          </cell>
        </row>
        <row r="1127">
          <cell r="H1127" t="str">
            <v>Kepala Cabang III Surabaya</v>
          </cell>
        </row>
        <row r="1129">
          <cell r="A1129">
            <v>24</v>
          </cell>
          <cell r="C1129" t="str">
            <v xml:space="preserve">ANALISA HARGA SATUAN </v>
          </cell>
        </row>
        <row r="1131">
          <cell r="C1131" t="str">
            <v>PEKERJAAN</v>
          </cell>
          <cell r="E1131" t="str">
            <v>:</v>
          </cell>
          <cell r="F1131" t="str">
            <v>REHABILITASI KERUSAKAN AKIBAT BANJIR</v>
          </cell>
        </row>
        <row r="1132">
          <cell r="F1132" t="str">
            <v>SUNGAI SWD.1, SWD.2 DAN SUNGAI PIJI</v>
          </cell>
        </row>
        <row r="1133">
          <cell r="F1133" t="str">
            <v>KABUPATEN DEMAK, JEPARA DAN KUDUS</v>
          </cell>
        </row>
        <row r="1134">
          <cell r="A1134">
            <v>12400</v>
          </cell>
          <cell r="C1134" t="str">
            <v>URAIAN / JENIS PEKERJAAN</v>
          </cell>
          <cell r="E1134" t="str">
            <v>:</v>
          </cell>
          <cell r="F1134" t="str">
            <v>Galian alur sungai dan pembuangan material, tipe A0.5</v>
          </cell>
          <cell r="K1134">
            <v>7049.9859049586303</v>
          </cell>
        </row>
        <row r="1135">
          <cell r="C1135" t="str">
            <v>VOLUME PEKERJAAN</v>
          </cell>
          <cell r="E1135" t="str">
            <v>:</v>
          </cell>
          <cell r="F1135">
            <v>400</v>
          </cell>
          <cell r="G1135" t="str">
            <v>m3</v>
          </cell>
        </row>
        <row r="1136">
          <cell r="C1136" t="str">
            <v>HARGA SATUAN</v>
          </cell>
          <cell r="E1136" t="str">
            <v>:</v>
          </cell>
          <cell r="F1136">
            <v>7049.9859049586303</v>
          </cell>
        </row>
        <row r="1137">
          <cell r="C1137" t="str">
            <v>NO.</v>
          </cell>
          <cell r="D1137" t="str">
            <v>URAIAN</v>
          </cell>
          <cell r="F1137" t="str">
            <v xml:space="preserve">SATUAN </v>
          </cell>
          <cell r="G1137" t="str">
            <v>KUANTITAS</v>
          </cell>
          <cell r="H1137" t="str">
            <v>HARGA DASAR</v>
          </cell>
          <cell r="I1137" t="str">
            <v>JUMLAH HARGA</v>
          </cell>
        </row>
        <row r="1139">
          <cell r="H1139" t="str">
            <v>(Rp.)</v>
          </cell>
          <cell r="I1139" t="str">
            <v>(Rp.)</v>
          </cell>
        </row>
        <row r="1141">
          <cell r="C1141" t="str">
            <v>A.</v>
          </cell>
          <cell r="D1141" t="str">
            <v>TENAGA</v>
          </cell>
        </row>
        <row r="1142">
          <cell r="A1142">
            <v>12401</v>
          </cell>
          <cell r="C1142">
            <v>1</v>
          </cell>
          <cell r="D1142" t="str">
            <v>Pekerja</v>
          </cell>
          <cell r="F1142" t="str">
            <v>Jam</v>
          </cell>
          <cell r="G1142">
            <v>5.9585286406609997E-2</v>
          </cell>
          <cell r="H1142">
            <v>3375</v>
          </cell>
          <cell r="I1142">
            <v>201.10034162230875</v>
          </cell>
        </row>
        <row r="1143">
          <cell r="A1143">
            <v>12402</v>
          </cell>
          <cell r="C1143">
            <v>2</v>
          </cell>
          <cell r="D1143" t="str">
            <v>Mandor</v>
          </cell>
          <cell r="F1143" t="str">
            <v>Jam</v>
          </cell>
          <cell r="G1143">
            <v>1.9861762135536667E-2</v>
          </cell>
          <cell r="H1143">
            <v>4890</v>
          </cell>
          <cell r="I1143">
            <v>97.124016842774296</v>
          </cell>
        </row>
        <row r="1144">
          <cell r="A1144">
            <v>12403</v>
          </cell>
          <cell r="C1144" t="str">
            <v>-</v>
          </cell>
          <cell r="D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12404</v>
          </cell>
          <cell r="C1145" t="str">
            <v>-</v>
          </cell>
          <cell r="D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12405</v>
          </cell>
          <cell r="C1146" t="str">
            <v>-</v>
          </cell>
          <cell r="D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8">
          <cell r="C1148" t="str">
            <v>B.</v>
          </cell>
          <cell r="D1148" t="str">
            <v>BAHAN</v>
          </cell>
        </row>
        <row r="1149">
          <cell r="A1149">
            <v>12401</v>
          </cell>
          <cell r="C1149" t="str">
            <v>-</v>
          </cell>
          <cell r="D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12402</v>
          </cell>
          <cell r="C1150" t="str">
            <v>-</v>
          </cell>
          <cell r="D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12403</v>
          </cell>
          <cell r="C1151" t="str">
            <v>-</v>
          </cell>
          <cell r="D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12404</v>
          </cell>
          <cell r="C1152" t="str">
            <v>-</v>
          </cell>
          <cell r="D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12405</v>
          </cell>
          <cell r="C1153" t="str">
            <v>-</v>
          </cell>
          <cell r="D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5">
          <cell r="C1155" t="str">
            <v>C.</v>
          </cell>
          <cell r="D1155" t="str">
            <v>PERALATAN</v>
          </cell>
        </row>
        <row r="1156">
          <cell r="A1156">
            <v>12401</v>
          </cell>
          <cell r="C1156">
            <v>1</v>
          </cell>
          <cell r="D1156" t="str">
            <v>Excavator PC 200</v>
          </cell>
          <cell r="F1156" t="str">
            <v>Jam</v>
          </cell>
          <cell r="G1156">
            <v>1.9861762135536667E-2</v>
          </cell>
          <cell r="H1156">
            <v>191150</v>
          </cell>
          <cell r="I1156">
            <v>3796.5758322078336</v>
          </cell>
        </row>
        <row r="1157">
          <cell r="A1157">
            <v>12402</v>
          </cell>
          <cell r="C1157">
            <v>2</v>
          </cell>
          <cell r="D1157" t="str">
            <v>Dump Truck 8 ton</v>
          </cell>
          <cell r="F1157" t="str">
            <v>Jam</v>
          </cell>
          <cell r="G1157">
            <v>2.8571428571428571E-2</v>
          </cell>
          <cell r="H1157">
            <v>76800</v>
          </cell>
          <cell r="I1157">
            <v>2194.2857142857142</v>
          </cell>
        </row>
        <row r="1158">
          <cell r="A1158">
            <v>12403</v>
          </cell>
          <cell r="C1158">
            <v>3</v>
          </cell>
          <cell r="D1158" t="str">
            <v>Alat Bantu</v>
          </cell>
          <cell r="F1158" t="str">
            <v>Ls</v>
          </cell>
          <cell r="G1158">
            <v>1</v>
          </cell>
          <cell r="H1158">
            <v>120</v>
          </cell>
          <cell r="I1158">
            <v>120</v>
          </cell>
        </row>
        <row r="1159">
          <cell r="A1159">
            <v>12404</v>
          </cell>
          <cell r="C1159" t="str">
            <v>-</v>
          </cell>
          <cell r="D1159">
            <v>0</v>
          </cell>
          <cell r="F1159">
            <v>0</v>
          </cell>
          <cell r="H1159">
            <v>0</v>
          </cell>
          <cell r="I1159">
            <v>0</v>
          </cell>
        </row>
        <row r="1160">
          <cell r="A1160">
            <v>12405</v>
          </cell>
          <cell r="C1160" t="str">
            <v>-</v>
          </cell>
          <cell r="D1160">
            <v>0</v>
          </cell>
          <cell r="F1160">
            <v>0</v>
          </cell>
          <cell r="H1160">
            <v>0</v>
          </cell>
          <cell r="I1160">
            <v>0</v>
          </cell>
        </row>
        <row r="1162">
          <cell r="F1162" t="str">
            <v>SUB JUMLAH Rp.</v>
          </cell>
          <cell r="I1162">
            <v>6409.0859049586306</v>
          </cell>
        </row>
        <row r="1163">
          <cell r="F1163" t="str">
            <v>BIAYA UMUM DAN KEUNTUNGAN</v>
          </cell>
          <cell r="I1163">
            <v>640.9</v>
          </cell>
        </row>
        <row r="1164">
          <cell r="F1164" t="str">
            <v>TOTAL Rp.</v>
          </cell>
          <cell r="I1164">
            <v>7049.9859049586303</v>
          </cell>
        </row>
        <row r="1167">
          <cell r="H1167" t="str">
            <v>Surabaya, 24 Oktober 2003</v>
          </cell>
        </row>
        <row r="1168">
          <cell r="H1168" t="str">
            <v>PT. Brantas Abipraya (Persero)</v>
          </cell>
        </row>
        <row r="1175">
          <cell r="H1175" t="str">
            <v>Ir. Sugeng Rochadi</v>
          </cell>
        </row>
        <row r="1176">
          <cell r="H1176" t="str">
            <v>Kepala Cabang III Surabaya</v>
          </cell>
        </row>
        <row r="1178">
          <cell r="A1178">
            <v>25</v>
          </cell>
          <cell r="C1178" t="str">
            <v xml:space="preserve">ANALISA HARGA SATUAN </v>
          </cell>
        </row>
        <row r="1180">
          <cell r="C1180" t="str">
            <v>PEKERJAAN</v>
          </cell>
          <cell r="E1180" t="str">
            <v>:</v>
          </cell>
          <cell r="F1180" t="str">
            <v>REHABILITASI KERUSAKAN AKIBAT BANJIR</v>
          </cell>
        </row>
        <row r="1181">
          <cell r="F1181" t="str">
            <v>SUNGAI SWD.1, SWD.2 DAN SUNGAI PIJI</v>
          </cell>
        </row>
        <row r="1182">
          <cell r="F1182" t="str">
            <v>KABUPATEN DEMAK, JEPARA DAN KUDUS</v>
          </cell>
        </row>
        <row r="1183">
          <cell r="A1183">
            <v>12500</v>
          </cell>
          <cell r="C1183" t="str">
            <v>URAIAN / JENIS PEKERJAAN</v>
          </cell>
          <cell r="E1183" t="str">
            <v>:</v>
          </cell>
          <cell r="F1183" t="str">
            <v>Galian alur sungai dan pembuangan material, tipe A1</v>
          </cell>
          <cell r="K1183">
            <v>7234.9789792060492</v>
          </cell>
        </row>
        <row r="1184">
          <cell r="C1184" t="str">
            <v>VOLUME PEKERJAAN</v>
          </cell>
          <cell r="E1184" t="str">
            <v>:</v>
          </cell>
          <cell r="F1184">
            <v>300</v>
          </cell>
          <cell r="G1184" t="str">
            <v>m3</v>
          </cell>
        </row>
        <row r="1185">
          <cell r="C1185" t="str">
            <v>HARGA SATUAN</v>
          </cell>
          <cell r="E1185" t="str">
            <v>:</v>
          </cell>
          <cell r="F1185">
            <v>7234.9789792060492</v>
          </cell>
        </row>
        <row r="1186">
          <cell r="C1186" t="str">
            <v>NO.</v>
          </cell>
          <cell r="D1186" t="str">
            <v>URAIAN</v>
          </cell>
          <cell r="F1186" t="str">
            <v xml:space="preserve">SATUAN </v>
          </cell>
          <cell r="G1186" t="str">
            <v>KUANTITAS</v>
          </cell>
          <cell r="H1186" t="str">
            <v>HARGA DASAR</v>
          </cell>
          <cell r="I1186" t="str">
            <v>JUMLAH HARGA</v>
          </cell>
        </row>
        <row r="1188">
          <cell r="H1188" t="str">
            <v>(Rp.)</v>
          </cell>
          <cell r="I1188" t="str">
            <v>(Rp.)</v>
          </cell>
        </row>
        <row r="1190">
          <cell r="C1190" t="str">
            <v>A.</v>
          </cell>
          <cell r="D1190" t="str">
            <v>TENAGA</v>
          </cell>
        </row>
        <row r="1191">
          <cell r="A1191">
            <v>12501</v>
          </cell>
          <cell r="C1191">
            <v>1</v>
          </cell>
          <cell r="D1191" t="str">
            <v>Pekerja</v>
          </cell>
          <cell r="F1191" t="str">
            <v>Jam</v>
          </cell>
          <cell r="G1191">
            <v>5.6710775047258979E-2</v>
          </cell>
          <cell r="H1191">
            <v>3375</v>
          </cell>
          <cell r="I1191">
            <v>191.39886578449907</v>
          </cell>
        </row>
        <row r="1192">
          <cell r="A1192">
            <v>12502</v>
          </cell>
          <cell r="C1192">
            <v>2</v>
          </cell>
          <cell r="D1192" t="str">
            <v>Mandor</v>
          </cell>
          <cell r="F1192" t="str">
            <v>Jam</v>
          </cell>
          <cell r="G1192">
            <v>1.890359168241966E-2</v>
          </cell>
          <cell r="H1192">
            <v>4890</v>
          </cell>
          <cell r="I1192">
            <v>92.438563327032142</v>
          </cell>
        </row>
        <row r="1193">
          <cell r="A1193">
            <v>12503</v>
          </cell>
          <cell r="C1193" t="str">
            <v>-</v>
          </cell>
          <cell r="D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12504</v>
          </cell>
          <cell r="C1194" t="str">
            <v>-</v>
          </cell>
          <cell r="D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12505</v>
          </cell>
          <cell r="C1195" t="str">
            <v>-</v>
          </cell>
          <cell r="D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7">
          <cell r="C1197" t="str">
            <v>B.</v>
          </cell>
          <cell r="D1197" t="str">
            <v>BAHAN</v>
          </cell>
        </row>
        <row r="1198">
          <cell r="A1198">
            <v>12501</v>
          </cell>
          <cell r="C1198" t="str">
            <v>-</v>
          </cell>
          <cell r="D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12502</v>
          </cell>
          <cell r="C1199" t="str">
            <v>-</v>
          </cell>
          <cell r="D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12503</v>
          </cell>
          <cell r="C1200" t="str">
            <v>-</v>
          </cell>
          <cell r="D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12504</v>
          </cell>
          <cell r="C1201" t="str">
            <v>-</v>
          </cell>
          <cell r="D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12505</v>
          </cell>
          <cell r="C1202" t="str">
            <v>-</v>
          </cell>
          <cell r="D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4">
          <cell r="C1204" t="str">
            <v>C.</v>
          </cell>
          <cell r="D1204" t="str">
            <v>PERALATAN</v>
          </cell>
        </row>
        <row r="1205">
          <cell r="A1205">
            <v>12501</v>
          </cell>
          <cell r="C1205">
            <v>1</v>
          </cell>
          <cell r="D1205" t="str">
            <v>Excavator PC 200</v>
          </cell>
          <cell r="F1205" t="str">
            <v>Jam</v>
          </cell>
          <cell r="G1205">
            <v>1.890359168241966E-2</v>
          </cell>
          <cell r="H1205">
            <v>191150</v>
          </cell>
          <cell r="I1205">
            <v>3613.4215500945179</v>
          </cell>
        </row>
        <row r="1206">
          <cell r="A1206">
            <v>12502</v>
          </cell>
          <cell r="C1206">
            <v>2</v>
          </cell>
          <cell r="D1206" t="str">
            <v>Dump Truck 8 ton</v>
          </cell>
          <cell r="F1206" t="str">
            <v>Jam</v>
          </cell>
          <cell r="G1206">
            <v>3.3333333333333333E-2</v>
          </cell>
          <cell r="H1206">
            <v>76800</v>
          </cell>
          <cell r="I1206">
            <v>2560</v>
          </cell>
        </row>
        <row r="1207">
          <cell r="A1207">
            <v>12503</v>
          </cell>
          <cell r="C1207">
            <v>3</v>
          </cell>
          <cell r="D1207" t="str">
            <v>Alat Bantu</v>
          </cell>
          <cell r="F1207" t="str">
            <v>Ls</v>
          </cell>
          <cell r="G1207">
            <v>1</v>
          </cell>
          <cell r="H1207">
            <v>120</v>
          </cell>
          <cell r="I1207">
            <v>120</v>
          </cell>
        </row>
        <row r="1208">
          <cell r="A1208">
            <v>12504</v>
          </cell>
          <cell r="C1208" t="str">
            <v>-</v>
          </cell>
          <cell r="D1208">
            <v>0</v>
          </cell>
          <cell r="F1208">
            <v>0</v>
          </cell>
          <cell r="H1208">
            <v>0</v>
          </cell>
          <cell r="I1208">
            <v>0</v>
          </cell>
        </row>
        <row r="1209">
          <cell r="A1209">
            <v>12505</v>
          </cell>
          <cell r="C1209" t="str">
            <v>-</v>
          </cell>
          <cell r="D1209">
            <v>0</v>
          </cell>
          <cell r="F1209">
            <v>0</v>
          </cell>
          <cell r="H1209">
            <v>0</v>
          </cell>
          <cell r="I1209">
            <v>0</v>
          </cell>
        </row>
        <row r="1211">
          <cell r="F1211" t="str">
            <v>SUB JUMLAH Rp.</v>
          </cell>
          <cell r="I1211">
            <v>6577.2589792060489</v>
          </cell>
        </row>
        <row r="1212">
          <cell r="F1212" t="str">
            <v>BIAYA UMUM DAN KEUNTUNGAN</v>
          </cell>
          <cell r="I1212">
            <v>657.72</v>
          </cell>
        </row>
        <row r="1213">
          <cell r="F1213" t="str">
            <v>TOTAL Rp.</v>
          </cell>
          <cell r="I1213">
            <v>7234.9789792060492</v>
          </cell>
        </row>
        <row r="1216">
          <cell r="H1216" t="str">
            <v>Surabaya, 24 Oktober 2003</v>
          </cell>
        </row>
        <row r="1217">
          <cell r="H1217" t="str">
            <v>PT. Brantas Abipraya (Persero)</v>
          </cell>
        </row>
        <row r="1224">
          <cell r="H1224" t="str">
            <v>Ir. Sugeng Rochadi</v>
          </cell>
        </row>
        <row r="1225">
          <cell r="H1225" t="str">
            <v>Kepala Cabang III Surabaya</v>
          </cell>
        </row>
        <row r="1227">
          <cell r="A1227">
            <v>26</v>
          </cell>
          <cell r="C1227" t="str">
            <v xml:space="preserve">ANALISA HARGA SATUAN </v>
          </cell>
        </row>
        <row r="1229">
          <cell r="C1229" t="str">
            <v>PEKERJAAN</v>
          </cell>
          <cell r="E1229" t="str">
            <v>:</v>
          </cell>
          <cell r="F1229" t="str">
            <v>REHABILITASI KERUSAKAN AKIBAT BANJIR</v>
          </cell>
        </row>
        <row r="1230">
          <cell r="F1230" t="str">
            <v>SUNGAI SWD.1, SWD.2 DAN SUNGAI PIJI</v>
          </cell>
        </row>
        <row r="1231">
          <cell r="F1231" t="str">
            <v>KABUPATEN DEMAK, JEPARA DAN KUDUS</v>
          </cell>
        </row>
        <row r="1232">
          <cell r="A1232">
            <v>12600</v>
          </cell>
          <cell r="C1232" t="str">
            <v>URAIAN / JENIS PEKERJAAN</v>
          </cell>
          <cell r="E1232" t="str">
            <v>:</v>
          </cell>
          <cell r="F1232" t="str">
            <v>Galian alur sungai dan pembuangan material, tipe A2</v>
          </cell>
          <cell r="K1232">
            <v>7751.6916666666666</v>
          </cell>
        </row>
        <row r="1233">
          <cell r="C1233" t="str">
            <v>VOLUME PEKERJAAN</v>
          </cell>
          <cell r="E1233" t="str">
            <v>:</v>
          </cell>
          <cell r="F1233">
            <v>200</v>
          </cell>
          <cell r="G1233" t="str">
            <v>m3</v>
          </cell>
        </row>
        <row r="1234">
          <cell r="C1234" t="str">
            <v>HARGA SATUAN</v>
          </cell>
          <cell r="E1234" t="str">
            <v>:</v>
          </cell>
          <cell r="F1234">
            <v>7751.6916666666666</v>
          </cell>
        </row>
        <row r="1235">
          <cell r="C1235" t="str">
            <v>NO.</v>
          </cell>
          <cell r="D1235" t="str">
            <v>URAIAN</v>
          </cell>
          <cell r="F1235" t="str">
            <v xml:space="preserve">SATUAN </v>
          </cell>
          <cell r="G1235" t="str">
            <v>KUANTITAS</v>
          </cell>
          <cell r="H1235" t="str">
            <v>HARGA DASAR</v>
          </cell>
          <cell r="I1235" t="str">
            <v>JUMLAH HARGA</v>
          </cell>
        </row>
        <row r="1237">
          <cell r="H1237" t="str">
            <v>(Rp.)</v>
          </cell>
          <cell r="I1237" t="str">
            <v>(Rp.)</v>
          </cell>
        </row>
        <row r="1239">
          <cell r="C1239" t="str">
            <v>A.</v>
          </cell>
          <cell r="D1239" t="str">
            <v>TENAGA</v>
          </cell>
        </row>
        <row r="1240">
          <cell r="A1240">
            <v>12601</v>
          </cell>
          <cell r="C1240">
            <v>1</v>
          </cell>
          <cell r="D1240" t="str">
            <v>Pekerja</v>
          </cell>
          <cell r="F1240" t="str">
            <v>Jam</v>
          </cell>
          <cell r="G1240">
            <v>0.05</v>
          </cell>
          <cell r="H1240">
            <v>3375</v>
          </cell>
          <cell r="I1240">
            <v>168.75</v>
          </cell>
        </row>
        <row r="1241">
          <cell r="A1241">
            <v>12602</v>
          </cell>
          <cell r="C1241">
            <v>2</v>
          </cell>
          <cell r="D1241" t="str">
            <v>Mandor</v>
          </cell>
          <cell r="F1241" t="str">
            <v>Jam</v>
          </cell>
          <cell r="G1241">
            <v>1.6666666666666666E-2</v>
          </cell>
          <cell r="H1241">
            <v>4890</v>
          </cell>
          <cell r="I1241">
            <v>81.5</v>
          </cell>
        </row>
        <row r="1242">
          <cell r="A1242">
            <v>12603</v>
          </cell>
          <cell r="C1242" t="str">
            <v>-</v>
          </cell>
          <cell r="D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12604</v>
          </cell>
          <cell r="C1243" t="str">
            <v>-</v>
          </cell>
          <cell r="D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12605</v>
          </cell>
          <cell r="C1244" t="str">
            <v>-</v>
          </cell>
          <cell r="D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6">
          <cell r="C1246" t="str">
            <v>B.</v>
          </cell>
          <cell r="D1246" t="str">
            <v>BAHAN</v>
          </cell>
        </row>
        <row r="1247">
          <cell r="A1247">
            <v>12601</v>
          </cell>
          <cell r="C1247" t="str">
            <v>-</v>
          </cell>
          <cell r="D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12602</v>
          </cell>
          <cell r="C1248" t="str">
            <v>-</v>
          </cell>
          <cell r="D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12603</v>
          </cell>
          <cell r="C1249" t="str">
            <v>-</v>
          </cell>
          <cell r="D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12604</v>
          </cell>
          <cell r="C1250" t="str">
            <v>-</v>
          </cell>
          <cell r="D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12605</v>
          </cell>
          <cell r="C1251" t="str">
            <v>-</v>
          </cell>
          <cell r="D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3">
          <cell r="C1253" t="str">
            <v>C.</v>
          </cell>
          <cell r="D1253" t="str">
            <v>PERALATAN</v>
          </cell>
        </row>
        <row r="1254">
          <cell r="A1254">
            <v>12601</v>
          </cell>
          <cell r="C1254">
            <v>1</v>
          </cell>
          <cell r="D1254" t="str">
            <v>Excavator PC 200</v>
          </cell>
          <cell r="F1254" t="str">
            <v>Jam</v>
          </cell>
          <cell r="G1254">
            <v>1.6666666666666666E-2</v>
          </cell>
          <cell r="H1254">
            <v>191150</v>
          </cell>
          <cell r="I1254">
            <v>3185.8333333333335</v>
          </cell>
        </row>
        <row r="1255">
          <cell r="A1255">
            <v>12602</v>
          </cell>
          <cell r="C1255">
            <v>2</v>
          </cell>
          <cell r="D1255" t="str">
            <v>Dump Truck 8 ton</v>
          </cell>
          <cell r="F1255" t="str">
            <v>Jam</v>
          </cell>
          <cell r="G1255">
            <v>4.5454545454545456E-2</v>
          </cell>
          <cell r="H1255">
            <v>76800</v>
          </cell>
          <cell r="I1255">
            <v>3490.909090909091</v>
          </cell>
        </row>
        <row r="1256">
          <cell r="A1256">
            <v>12603</v>
          </cell>
          <cell r="C1256">
            <v>3</v>
          </cell>
          <cell r="D1256" t="str">
            <v>Alat Bantu</v>
          </cell>
          <cell r="F1256" t="str">
            <v>Ls</v>
          </cell>
          <cell r="G1256">
            <v>1</v>
          </cell>
          <cell r="H1256">
            <v>120</v>
          </cell>
          <cell r="I1256">
            <v>120</v>
          </cell>
        </row>
        <row r="1257">
          <cell r="A1257">
            <v>12604</v>
          </cell>
          <cell r="C1257" t="str">
            <v>-</v>
          </cell>
          <cell r="D1257">
            <v>0</v>
          </cell>
          <cell r="F1257">
            <v>0</v>
          </cell>
          <cell r="H1257">
            <v>0</v>
          </cell>
          <cell r="I1257">
            <v>0</v>
          </cell>
        </row>
        <row r="1258">
          <cell r="A1258">
            <v>12605</v>
          </cell>
          <cell r="C1258" t="str">
            <v>-</v>
          </cell>
          <cell r="D1258">
            <v>0</v>
          </cell>
          <cell r="F1258">
            <v>0</v>
          </cell>
          <cell r="H1258">
            <v>0</v>
          </cell>
          <cell r="I1258">
            <v>0</v>
          </cell>
        </row>
        <row r="1260">
          <cell r="F1260" t="str">
            <v>SUB JUMLAH Rp.</v>
          </cell>
          <cell r="I1260">
            <v>7046.992424242424</v>
          </cell>
        </row>
        <row r="1261">
          <cell r="F1261" t="str">
            <v>BIAYA UMUM DAN KEUNTUNGAN</v>
          </cell>
          <cell r="I1261">
            <v>704.69924242424247</v>
          </cell>
        </row>
        <row r="1262">
          <cell r="F1262" t="str">
            <v>TOTAL Rp.</v>
          </cell>
          <cell r="I1262">
            <v>7751.6916666666666</v>
          </cell>
        </row>
        <row r="1265">
          <cell r="H1265" t="str">
            <v>Surabaya, 24 Oktober 2003</v>
          </cell>
        </row>
        <row r="1266">
          <cell r="H1266" t="str">
            <v>PT. Brantas Abipraya (Persero)</v>
          </cell>
        </row>
        <row r="1273">
          <cell r="H1273" t="str">
            <v>Ir. Sugeng Rochadi</v>
          </cell>
        </row>
        <row r="1274">
          <cell r="H1274" t="str">
            <v>Kepala Cabang III Surabaya</v>
          </cell>
        </row>
        <row r="1276">
          <cell r="A1276">
            <v>27</v>
          </cell>
          <cell r="C1276" t="str">
            <v xml:space="preserve">ANALISA HARGA SATUAN </v>
          </cell>
        </row>
        <row r="1278">
          <cell r="C1278" t="str">
            <v>PEKERJAAN</v>
          </cell>
          <cell r="E1278" t="str">
            <v>:</v>
          </cell>
          <cell r="F1278" t="str">
            <v>REHABILITASI KERUSAKAN AKIBAT BANJIR</v>
          </cell>
        </row>
        <row r="1279">
          <cell r="F1279" t="str">
            <v>SUNGAI SWD.1, SWD.2 DAN SUNGAI PIJI</v>
          </cell>
        </row>
        <row r="1280">
          <cell r="F1280" t="str">
            <v>KABUPATEN DEMAK, JEPARA DAN KUDUS</v>
          </cell>
        </row>
        <row r="1281">
          <cell r="A1281">
            <v>12700</v>
          </cell>
          <cell r="C1281" t="str">
            <v>URAIAN / JENIS PEKERJAAN</v>
          </cell>
          <cell r="E1281" t="str">
            <v>:</v>
          </cell>
          <cell r="F1281" t="str">
            <v>Galian alur sungai dan pembuangan material, tipe A3</v>
          </cell>
          <cell r="K1281">
            <v>8314.2758974358967</v>
          </cell>
        </row>
        <row r="1282">
          <cell r="C1282" t="str">
            <v>VOLUME PEKERJAAN</v>
          </cell>
          <cell r="E1282" t="str">
            <v>:</v>
          </cell>
          <cell r="F1282">
            <v>150</v>
          </cell>
          <cell r="G1282" t="str">
            <v>m3</v>
          </cell>
        </row>
        <row r="1283">
          <cell r="C1283" t="str">
            <v>HARGA SATUAN</v>
          </cell>
          <cell r="E1283" t="str">
            <v>:</v>
          </cell>
          <cell r="F1283">
            <v>8314.2758974358967</v>
          </cell>
        </row>
        <row r="1284">
          <cell r="C1284" t="str">
            <v>NO.</v>
          </cell>
          <cell r="D1284" t="str">
            <v>URAIAN</v>
          </cell>
          <cell r="F1284" t="str">
            <v xml:space="preserve">SATUAN </v>
          </cell>
          <cell r="G1284" t="str">
            <v>KUANTITAS</v>
          </cell>
          <cell r="H1284" t="str">
            <v>HARGA DASAR</v>
          </cell>
          <cell r="I1284" t="str">
            <v>JUMLAH HARGA</v>
          </cell>
        </row>
        <row r="1286">
          <cell r="H1286" t="str">
            <v>(Rp.)</v>
          </cell>
          <cell r="I1286" t="str">
            <v>(Rp.)</v>
          </cell>
        </row>
        <row r="1288">
          <cell r="C1288" t="str">
            <v>A.</v>
          </cell>
          <cell r="D1288" t="str">
            <v>TENAGA</v>
          </cell>
        </row>
        <row r="1289">
          <cell r="A1289">
            <v>12701</v>
          </cell>
          <cell r="C1289">
            <v>1</v>
          </cell>
          <cell r="D1289" t="str">
            <v>Pekerja</v>
          </cell>
          <cell r="F1289" t="str">
            <v>Jam</v>
          </cell>
          <cell r="G1289">
            <v>4.6153846153846156E-2</v>
          </cell>
          <cell r="H1289">
            <v>3375</v>
          </cell>
          <cell r="I1289">
            <v>155.76923076923077</v>
          </cell>
        </row>
        <row r="1290">
          <cell r="A1290">
            <v>12702</v>
          </cell>
          <cell r="C1290">
            <v>2</v>
          </cell>
          <cell r="D1290" t="str">
            <v>Mandor</v>
          </cell>
          <cell r="F1290" t="str">
            <v>Jam</v>
          </cell>
          <cell r="G1290">
            <v>1.5384615384615385E-2</v>
          </cell>
          <cell r="H1290">
            <v>4890</v>
          </cell>
          <cell r="I1290">
            <v>75.230769230769241</v>
          </cell>
        </row>
        <row r="1291">
          <cell r="A1291">
            <v>12703</v>
          </cell>
          <cell r="C1291" t="str">
            <v>-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12704</v>
          </cell>
          <cell r="C1292" t="str">
            <v>-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12705</v>
          </cell>
          <cell r="C1293" t="str">
            <v>-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5">
          <cell r="C1295" t="str">
            <v>B.</v>
          </cell>
          <cell r="D1295" t="str">
            <v>BAHAN</v>
          </cell>
        </row>
        <row r="1296">
          <cell r="A1296">
            <v>12701</v>
          </cell>
          <cell r="C1296" t="str">
            <v>-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12702</v>
          </cell>
          <cell r="C1297" t="str">
            <v>-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12703</v>
          </cell>
          <cell r="C1298" t="str">
            <v>-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12704</v>
          </cell>
          <cell r="C1299" t="str">
            <v>-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12705</v>
          </cell>
          <cell r="C1300" t="str">
            <v>-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2">
          <cell r="C1302" t="str">
            <v>C.</v>
          </cell>
          <cell r="D1302" t="str">
            <v>PERALATAN</v>
          </cell>
        </row>
        <row r="1303">
          <cell r="A1303">
            <v>12701</v>
          </cell>
          <cell r="C1303">
            <v>1</v>
          </cell>
          <cell r="D1303" t="str">
            <v>Excavator PC 200</v>
          </cell>
          <cell r="F1303" t="str">
            <v>Jam</v>
          </cell>
          <cell r="G1303">
            <v>1.5384615384615385E-2</v>
          </cell>
          <cell r="H1303">
            <v>191150</v>
          </cell>
          <cell r="I1303">
            <v>2940.7692307692309</v>
          </cell>
        </row>
        <row r="1304">
          <cell r="A1304">
            <v>12702</v>
          </cell>
          <cell r="C1304">
            <v>2</v>
          </cell>
          <cell r="D1304" t="str">
            <v>Dump Truck 8 ton</v>
          </cell>
          <cell r="F1304" t="str">
            <v>Jam</v>
          </cell>
          <cell r="G1304">
            <v>5.5555555555555552E-2</v>
          </cell>
          <cell r="H1304">
            <v>76800</v>
          </cell>
          <cell r="I1304">
            <v>4266.6666666666661</v>
          </cell>
        </row>
        <row r="1305">
          <cell r="A1305">
            <v>12703</v>
          </cell>
          <cell r="C1305">
            <v>3</v>
          </cell>
          <cell r="D1305" t="str">
            <v>Alat Bantu</v>
          </cell>
          <cell r="F1305" t="str">
            <v>Ls</v>
          </cell>
          <cell r="G1305">
            <v>1</v>
          </cell>
          <cell r="H1305">
            <v>120</v>
          </cell>
          <cell r="I1305">
            <v>120</v>
          </cell>
        </row>
        <row r="1306">
          <cell r="A1306">
            <v>12704</v>
          </cell>
          <cell r="C1306" t="str">
            <v>-</v>
          </cell>
          <cell r="D1306">
            <v>0</v>
          </cell>
          <cell r="F1306">
            <v>0</v>
          </cell>
          <cell r="H1306">
            <v>0</v>
          </cell>
          <cell r="I1306">
            <v>0</v>
          </cell>
        </row>
        <row r="1307">
          <cell r="A1307">
            <v>12705</v>
          </cell>
          <cell r="C1307" t="str">
            <v>-</v>
          </cell>
          <cell r="D1307">
            <v>0</v>
          </cell>
          <cell r="F1307">
            <v>0</v>
          </cell>
          <cell r="H1307">
            <v>0</v>
          </cell>
          <cell r="I1307">
            <v>0</v>
          </cell>
        </row>
        <row r="1309">
          <cell r="F1309" t="str">
            <v>SUB JUMLAH Rp.</v>
          </cell>
          <cell r="I1309">
            <v>7558.4358974358965</v>
          </cell>
        </row>
        <row r="1310">
          <cell r="F1310" t="str">
            <v>BIAYA UMUM DAN KEUNTUNGAN</v>
          </cell>
          <cell r="I1310">
            <v>755.84</v>
          </cell>
        </row>
        <row r="1311">
          <cell r="F1311" t="str">
            <v>TOTAL Rp.</v>
          </cell>
          <cell r="I1311">
            <v>8314.2758974358967</v>
          </cell>
        </row>
        <row r="1314">
          <cell r="H1314" t="str">
            <v>Surabaya, 24 Oktober 2003</v>
          </cell>
        </row>
        <row r="1315">
          <cell r="H1315" t="str">
            <v>PT. Brantas Abipraya (Persero)</v>
          </cell>
        </row>
        <row r="1322">
          <cell r="H1322" t="str">
            <v>Ir. Sugeng Rochadi</v>
          </cell>
        </row>
        <row r="1323">
          <cell r="H1323" t="str">
            <v>Kepala Cabang III Surabaya</v>
          </cell>
        </row>
        <row r="1325">
          <cell r="A1325">
            <v>28</v>
          </cell>
          <cell r="C1325" t="str">
            <v xml:space="preserve">ANALISA HARGA SATUAN </v>
          </cell>
        </row>
        <row r="1327">
          <cell r="C1327" t="str">
            <v>PEKERJAAN</v>
          </cell>
          <cell r="E1327" t="str">
            <v>:</v>
          </cell>
          <cell r="F1327" t="str">
            <v>REHABILITASI KERUSAKAN AKIBAT BANJIR</v>
          </cell>
        </row>
        <row r="1328">
          <cell r="F1328" t="str">
            <v>SUNGAI SWD.1, SWD.2 DAN SUNGAI PIJI</v>
          </cell>
        </row>
        <row r="1329">
          <cell r="F1329" t="str">
            <v>KABUPATEN DEMAK, JEPARA DAN KUDUS</v>
          </cell>
        </row>
        <row r="1330">
          <cell r="A1330">
            <v>12800</v>
          </cell>
          <cell r="C1330" t="str">
            <v>URAIAN / JENIS PEKERJAAN</v>
          </cell>
          <cell r="E1330" t="str">
            <v>:</v>
          </cell>
          <cell r="F1330" t="str">
            <v>Timbunan untuk tanggul</v>
          </cell>
          <cell r="K1330">
            <v>12720.18273891104</v>
          </cell>
        </row>
        <row r="1331">
          <cell r="C1331" t="str">
            <v>VOLUME PEKERJAAN</v>
          </cell>
          <cell r="E1331" t="str">
            <v>:</v>
          </cell>
          <cell r="F1331">
            <v>67123</v>
          </cell>
          <cell r="G1331" t="str">
            <v>m3</v>
          </cell>
        </row>
        <row r="1332">
          <cell r="C1332" t="str">
            <v>HARGA SATUAN</v>
          </cell>
          <cell r="E1332" t="str">
            <v>:</v>
          </cell>
          <cell r="F1332">
            <v>12720.18273891104</v>
          </cell>
        </row>
        <row r="1333">
          <cell r="C1333" t="str">
            <v>NO.</v>
          </cell>
          <cell r="D1333" t="str">
            <v>URAIAN</v>
          </cell>
          <cell r="F1333" t="str">
            <v xml:space="preserve">SATUAN </v>
          </cell>
          <cell r="G1333" t="str">
            <v>KUANTITAS</v>
          </cell>
          <cell r="H1333" t="str">
            <v>HARGA DASAR</v>
          </cell>
          <cell r="I1333" t="str">
            <v>JUMLAH HARGA</v>
          </cell>
        </row>
        <row r="1335">
          <cell r="H1335" t="str">
            <v>(Rp.)</v>
          </cell>
          <cell r="I1335" t="str">
            <v>(Rp.)</v>
          </cell>
        </row>
        <row r="1337">
          <cell r="C1337" t="str">
            <v>A.</v>
          </cell>
          <cell r="D1337" t="str">
            <v>TENAGA</v>
          </cell>
        </row>
        <row r="1338">
          <cell r="A1338">
            <v>12801</v>
          </cell>
          <cell r="C1338">
            <v>1</v>
          </cell>
          <cell r="D1338" t="str">
            <v>Pekerja</v>
          </cell>
          <cell r="F1338" t="str">
            <v>Jam</v>
          </cell>
          <cell r="G1338">
            <v>9.2307692307692313E-2</v>
          </cell>
          <cell r="H1338">
            <v>3375</v>
          </cell>
          <cell r="I1338">
            <v>311.53846153846155</v>
          </cell>
        </row>
        <row r="1339">
          <cell r="A1339">
            <v>12802</v>
          </cell>
          <cell r="C1339">
            <v>2</v>
          </cell>
          <cell r="D1339" t="str">
            <v>Mandor</v>
          </cell>
          <cell r="F1339" t="str">
            <v>Jam</v>
          </cell>
          <cell r="G1339">
            <v>3.0769230769230771E-2</v>
          </cell>
          <cell r="H1339">
            <v>4890</v>
          </cell>
          <cell r="I1339">
            <v>150.46153846153848</v>
          </cell>
        </row>
        <row r="1340">
          <cell r="A1340">
            <v>12803</v>
          </cell>
          <cell r="C1340" t="str">
            <v>-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12804</v>
          </cell>
          <cell r="C1341" t="str">
            <v>-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12805</v>
          </cell>
          <cell r="C1342" t="str">
            <v>-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4">
          <cell r="C1344" t="str">
            <v>B.</v>
          </cell>
          <cell r="D1344" t="str">
            <v>BAHAN</v>
          </cell>
        </row>
        <row r="1345">
          <cell r="A1345">
            <v>12801</v>
          </cell>
          <cell r="C1345">
            <v>1</v>
          </cell>
          <cell r="D1345" t="str">
            <v>Tanah Timbunan</v>
          </cell>
          <cell r="F1345" t="str">
            <v>m3</v>
          </cell>
          <cell r="G1345">
            <v>1.2</v>
          </cell>
          <cell r="H1345">
            <v>1240</v>
          </cell>
          <cell r="I1345">
            <v>1488</v>
          </cell>
        </row>
        <row r="1346">
          <cell r="A1346">
            <v>12802</v>
          </cell>
          <cell r="C1346" t="str">
            <v>-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12803</v>
          </cell>
          <cell r="C1347" t="str">
            <v>-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12804</v>
          </cell>
          <cell r="C1348" t="str">
            <v>-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12805</v>
          </cell>
          <cell r="C1349" t="str">
            <v>-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1">
          <cell r="C1351" t="str">
            <v>C.</v>
          </cell>
          <cell r="D1351" t="str">
            <v>PERALATAN</v>
          </cell>
        </row>
        <row r="1352">
          <cell r="A1352">
            <v>12801</v>
          </cell>
          <cell r="C1352">
            <v>1</v>
          </cell>
          <cell r="D1352" t="str">
            <v>Excavator PC 200</v>
          </cell>
          <cell r="F1352" t="str">
            <v>Jam</v>
          </cell>
          <cell r="G1352">
            <v>1.9861762135536667E-2</v>
          </cell>
          <cell r="H1352">
            <v>191150</v>
          </cell>
          <cell r="I1352">
            <v>3796.5758322078336</v>
          </cell>
        </row>
        <row r="1353">
          <cell r="A1353">
            <v>12802</v>
          </cell>
          <cell r="C1353">
            <v>2</v>
          </cell>
          <cell r="D1353" t="str">
            <v>Dump Truck 8 ton</v>
          </cell>
          <cell r="F1353" t="str">
            <v>Jam</v>
          </cell>
          <cell r="G1353">
            <v>3.9723524271073334E-2</v>
          </cell>
          <cell r="H1353">
            <v>76800</v>
          </cell>
          <cell r="I1353">
            <v>3050.766664018432</v>
          </cell>
        </row>
        <row r="1354">
          <cell r="A1354">
            <v>12803</v>
          </cell>
          <cell r="C1354">
            <v>3</v>
          </cell>
          <cell r="D1354" t="str">
            <v>Bulldozer D31</v>
          </cell>
          <cell r="F1354" t="str">
            <v>Jam</v>
          </cell>
          <cell r="G1354">
            <v>1.5384615384615385E-2</v>
          </cell>
          <cell r="H1354">
            <v>111970</v>
          </cell>
          <cell r="I1354">
            <v>1722.6153846153848</v>
          </cell>
        </row>
        <row r="1355">
          <cell r="A1355">
            <v>12804</v>
          </cell>
          <cell r="C1355">
            <v>4</v>
          </cell>
          <cell r="D1355" t="str">
            <v>Vibrator Roller</v>
          </cell>
          <cell r="F1355" t="str">
            <v>Jam</v>
          </cell>
          <cell r="G1355">
            <v>5.3494244019343514E-3</v>
          </cell>
          <cell r="H1355">
            <v>171535</v>
          </cell>
          <cell r="I1355">
            <v>917.613514785809</v>
          </cell>
        </row>
        <row r="1356">
          <cell r="A1356">
            <v>12805</v>
          </cell>
          <cell r="C1356">
            <v>5</v>
          </cell>
          <cell r="D1356" t="str">
            <v>Water Tanker</v>
          </cell>
          <cell r="F1356" t="str">
            <v>Jam</v>
          </cell>
          <cell r="G1356">
            <v>1.8656716417910447E-3</v>
          </cell>
          <cell r="H1356">
            <v>67660</v>
          </cell>
          <cell r="I1356">
            <v>126.23134328358209</v>
          </cell>
        </row>
        <row r="1358">
          <cell r="F1358" t="str">
            <v>SUB JUMLAH Rp.</v>
          </cell>
          <cell r="I1358">
            <v>11563.802738911041</v>
          </cell>
        </row>
        <row r="1359">
          <cell r="F1359" t="str">
            <v>BIAYA UMUM DAN KEUNTUNGAN</v>
          </cell>
          <cell r="I1359">
            <v>1156.3800000000001</v>
          </cell>
        </row>
        <row r="1360">
          <cell r="F1360" t="str">
            <v>TOTAL Rp.</v>
          </cell>
          <cell r="I1360">
            <v>12720.18273891104</v>
          </cell>
        </row>
        <row r="1363">
          <cell r="H1363" t="str">
            <v>Surabaya, 24 Oktober 2003</v>
          </cell>
        </row>
        <row r="1364">
          <cell r="H1364" t="str">
            <v>PT. Brantas Abipraya (Persero)</v>
          </cell>
        </row>
        <row r="1371">
          <cell r="H1371" t="str">
            <v>Ir. Sugeng Rochadi</v>
          </cell>
        </row>
        <row r="1372">
          <cell r="H1372" t="str">
            <v>Kepala Cabang III Surabaya</v>
          </cell>
        </row>
        <row r="1374">
          <cell r="A1374">
            <v>29</v>
          </cell>
          <cell r="C1374" t="str">
            <v xml:space="preserve">ANALISA HARGA SATUAN </v>
          </cell>
        </row>
        <row r="1376">
          <cell r="C1376" t="str">
            <v>PEKERJAAN</v>
          </cell>
          <cell r="E1376" t="str">
            <v>:</v>
          </cell>
          <cell r="F1376" t="str">
            <v>REHABILITASI KERUSAKAN AKIBAT BANJIR</v>
          </cell>
        </row>
        <row r="1377">
          <cell r="F1377" t="str">
            <v>SUNGAI SWD.1, SWD.2 DAN SUNGAI PIJI</v>
          </cell>
        </row>
        <row r="1378">
          <cell r="F1378" t="str">
            <v>KABUPATEN DEMAK, JEPARA DAN KUDUS</v>
          </cell>
        </row>
        <row r="1379">
          <cell r="A1379">
            <v>12900</v>
          </cell>
          <cell r="C1379" t="str">
            <v>URAIAN / JENIS PEKERJAAN</v>
          </cell>
          <cell r="E1379" t="str">
            <v>:</v>
          </cell>
          <cell r="F1379" t="str">
            <v>Gebalan rumput</v>
          </cell>
          <cell r="K1379">
            <v>1285.9000000000001</v>
          </cell>
        </row>
        <row r="1380">
          <cell r="C1380" t="str">
            <v>VOLUME PEKERJAAN</v>
          </cell>
          <cell r="E1380" t="str">
            <v>:</v>
          </cell>
          <cell r="F1380">
            <v>48462</v>
          </cell>
          <cell r="G1380" t="str">
            <v>m2</v>
          </cell>
        </row>
        <row r="1381">
          <cell r="C1381" t="str">
            <v>HARGA SATUAN</v>
          </cell>
          <cell r="E1381" t="str">
            <v>:</v>
          </cell>
          <cell r="F1381">
            <v>1285.9000000000001</v>
          </cell>
        </row>
        <row r="1382">
          <cell r="C1382" t="str">
            <v>NO.</v>
          </cell>
          <cell r="D1382" t="str">
            <v>URAIAN</v>
          </cell>
          <cell r="F1382" t="str">
            <v xml:space="preserve">SATUAN </v>
          </cell>
          <cell r="G1382" t="str">
            <v>KUANTITAS</v>
          </cell>
          <cell r="H1382" t="str">
            <v>HARGA DASAR</v>
          </cell>
          <cell r="I1382" t="str">
            <v>JUMLAH HARGA</v>
          </cell>
        </row>
        <row r="1384">
          <cell r="H1384" t="str">
            <v>(Rp.)</v>
          </cell>
          <cell r="I1384" t="str">
            <v>(Rp.)</v>
          </cell>
        </row>
        <row r="1386">
          <cell r="C1386" t="str">
            <v>A.</v>
          </cell>
          <cell r="D1386" t="str">
            <v>TENAGA</v>
          </cell>
        </row>
        <row r="1387">
          <cell r="A1387">
            <v>12901</v>
          </cell>
          <cell r="C1387">
            <v>1</v>
          </cell>
          <cell r="D1387" t="str">
            <v>Pekerja</v>
          </cell>
          <cell r="F1387" t="str">
            <v>Jam</v>
          </cell>
          <cell r="G1387">
            <v>8.5714285714285715E-2</v>
          </cell>
          <cell r="H1387">
            <v>3375</v>
          </cell>
          <cell r="I1387">
            <v>289.28571428571428</v>
          </cell>
        </row>
        <row r="1388">
          <cell r="A1388">
            <v>12902</v>
          </cell>
          <cell r="C1388">
            <v>2</v>
          </cell>
          <cell r="D1388" t="str">
            <v>Mandor</v>
          </cell>
          <cell r="F1388" t="str">
            <v>Jam</v>
          </cell>
          <cell r="G1388">
            <v>2.8571428571428571E-2</v>
          </cell>
          <cell r="H1388">
            <v>4890</v>
          </cell>
          <cell r="I1388">
            <v>139.71428571428572</v>
          </cell>
        </row>
        <row r="1389">
          <cell r="A1389">
            <v>12903</v>
          </cell>
          <cell r="C1389" t="str">
            <v>-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12904</v>
          </cell>
          <cell r="C1390" t="str">
            <v>-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12905</v>
          </cell>
          <cell r="C1391" t="str">
            <v>-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3">
          <cell r="C1393" t="str">
            <v>B.</v>
          </cell>
          <cell r="D1393" t="str">
            <v>BAHAN</v>
          </cell>
        </row>
        <row r="1394">
          <cell r="A1394">
            <v>12901</v>
          </cell>
          <cell r="C1394">
            <v>1</v>
          </cell>
          <cell r="D1394" t="str">
            <v>Gebalan Rumput</v>
          </cell>
          <cell r="F1394" t="str">
            <v>m2</v>
          </cell>
          <cell r="G1394">
            <v>1</v>
          </cell>
          <cell r="H1394">
            <v>620</v>
          </cell>
          <cell r="I1394">
            <v>620</v>
          </cell>
        </row>
        <row r="1395">
          <cell r="A1395">
            <v>12902</v>
          </cell>
          <cell r="C1395" t="str">
            <v>-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12903</v>
          </cell>
          <cell r="C1396" t="str">
            <v>-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12904</v>
          </cell>
          <cell r="C1397" t="str">
            <v>-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12905</v>
          </cell>
          <cell r="C1398" t="str">
            <v>-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400">
          <cell r="C1400" t="str">
            <v>C.</v>
          </cell>
          <cell r="D1400" t="str">
            <v>PERALATAN</v>
          </cell>
        </row>
        <row r="1401">
          <cell r="A1401">
            <v>12901</v>
          </cell>
          <cell r="C1401">
            <v>1</v>
          </cell>
          <cell r="D1401" t="str">
            <v>Alat Bantu</v>
          </cell>
          <cell r="F1401" t="str">
            <v>Ls</v>
          </cell>
          <cell r="G1401">
            <v>1</v>
          </cell>
          <cell r="H1401">
            <v>120</v>
          </cell>
          <cell r="I1401">
            <v>120</v>
          </cell>
        </row>
        <row r="1402">
          <cell r="A1402">
            <v>12902</v>
          </cell>
          <cell r="C1402" t="str">
            <v>-</v>
          </cell>
          <cell r="D1402">
            <v>0</v>
          </cell>
          <cell r="F1402">
            <v>0</v>
          </cell>
          <cell r="H1402">
            <v>0</v>
          </cell>
          <cell r="I1402">
            <v>0</v>
          </cell>
        </row>
        <row r="1403">
          <cell r="A1403">
            <v>12903</v>
          </cell>
          <cell r="C1403" t="str">
            <v>-</v>
          </cell>
          <cell r="D1403">
            <v>0</v>
          </cell>
          <cell r="F1403">
            <v>0</v>
          </cell>
          <cell r="H1403">
            <v>0</v>
          </cell>
          <cell r="I1403">
            <v>0</v>
          </cell>
        </row>
        <row r="1404">
          <cell r="A1404">
            <v>12904</v>
          </cell>
          <cell r="C1404" t="str">
            <v>-</v>
          </cell>
          <cell r="D1404">
            <v>0</v>
          </cell>
          <cell r="F1404">
            <v>0</v>
          </cell>
          <cell r="H1404">
            <v>0</v>
          </cell>
          <cell r="I1404">
            <v>0</v>
          </cell>
        </row>
        <row r="1405">
          <cell r="A1405">
            <v>12905</v>
          </cell>
          <cell r="C1405" t="str">
            <v>-</v>
          </cell>
          <cell r="D1405">
            <v>0</v>
          </cell>
          <cell r="F1405">
            <v>0</v>
          </cell>
          <cell r="H1405">
            <v>0</v>
          </cell>
          <cell r="I1405">
            <v>0</v>
          </cell>
        </row>
        <row r="1407">
          <cell r="F1407" t="str">
            <v>SUB JUMLAH Rp.</v>
          </cell>
          <cell r="I1407">
            <v>1169</v>
          </cell>
        </row>
        <row r="1408">
          <cell r="F1408" t="str">
            <v>BIAYA UMUM DAN KEUNTUNGAN</v>
          </cell>
          <cell r="I1408">
            <v>116.9</v>
          </cell>
        </row>
        <row r="1409">
          <cell r="F1409" t="str">
            <v>TOTAL Rp.</v>
          </cell>
          <cell r="I1409">
            <v>1285.9000000000001</v>
          </cell>
        </row>
        <row r="1412">
          <cell r="H1412" t="str">
            <v>Surabaya, 24 Oktober 2003</v>
          </cell>
        </row>
        <row r="1413">
          <cell r="H1413" t="str">
            <v>PT. Brantas Abipraya (Persero)</v>
          </cell>
        </row>
        <row r="1420">
          <cell r="H1420" t="str">
            <v>Ir. Sugeng Rochadi</v>
          </cell>
        </row>
        <row r="1421">
          <cell r="H1421" t="str">
            <v>Kepala Cabang III Surabaya</v>
          </cell>
        </row>
        <row r="1423">
          <cell r="A1423">
            <v>30</v>
          </cell>
          <cell r="C1423" t="str">
            <v xml:space="preserve">ANALISA HARGA SATUAN </v>
          </cell>
        </row>
        <row r="1425">
          <cell r="C1425" t="str">
            <v>PEKERJAAN</v>
          </cell>
          <cell r="E1425" t="str">
            <v>:</v>
          </cell>
          <cell r="F1425" t="str">
            <v>REHABILITASI KERUSAKAN AKIBAT BANJIR</v>
          </cell>
        </row>
        <row r="1426">
          <cell r="F1426" t="str">
            <v>SUNGAI SWD.1, SWD.2 DAN SUNGAI PIJI</v>
          </cell>
        </row>
        <row r="1427">
          <cell r="F1427" t="str">
            <v>KABUPATEN DEMAK, JEPARA DAN KUDUS</v>
          </cell>
        </row>
        <row r="1428">
          <cell r="A1428">
            <v>13000</v>
          </cell>
          <cell r="C1428" t="str">
            <v>URAIAN / JENIS PEKERJAAN</v>
          </cell>
          <cell r="E1428" t="str">
            <v>:</v>
          </cell>
          <cell r="F1428" t="str">
            <v>Galian untuk bangunan</v>
          </cell>
          <cell r="K1428">
            <v>9708.6</v>
          </cell>
        </row>
        <row r="1429">
          <cell r="C1429" t="str">
            <v>VOLUME PEKERJAAN</v>
          </cell>
          <cell r="E1429" t="str">
            <v>:</v>
          </cell>
          <cell r="F1429">
            <v>138</v>
          </cell>
          <cell r="G1429" t="str">
            <v>m3</v>
          </cell>
        </row>
        <row r="1430">
          <cell r="C1430" t="str">
            <v>HARGA SATUAN</v>
          </cell>
          <cell r="E1430" t="str">
            <v>:</v>
          </cell>
          <cell r="F1430">
            <v>9708.6</v>
          </cell>
        </row>
        <row r="1431">
          <cell r="C1431" t="str">
            <v>NO.</v>
          </cell>
          <cell r="D1431" t="str">
            <v>URAIAN</v>
          </cell>
          <cell r="F1431" t="str">
            <v xml:space="preserve">SATUAN </v>
          </cell>
          <cell r="G1431" t="str">
            <v>KUANTITAS</v>
          </cell>
          <cell r="H1431" t="str">
            <v>HARGA DASAR</v>
          </cell>
          <cell r="I1431" t="str">
            <v>JUMLAH HARGA</v>
          </cell>
        </row>
        <row r="1433">
          <cell r="H1433" t="str">
            <v>(Rp.)</v>
          </cell>
          <cell r="I1433" t="str">
            <v>(Rp.)</v>
          </cell>
        </row>
        <row r="1435">
          <cell r="C1435" t="str">
            <v>A.</v>
          </cell>
          <cell r="D1435" t="str">
            <v>TENAGA</v>
          </cell>
        </row>
        <row r="1436">
          <cell r="A1436">
            <v>13001</v>
          </cell>
          <cell r="C1436">
            <v>1</v>
          </cell>
          <cell r="D1436" t="str">
            <v>Pekerja</v>
          </cell>
          <cell r="F1436" t="str">
            <v>Jam</v>
          </cell>
          <cell r="G1436">
            <v>2</v>
          </cell>
          <cell r="H1436">
            <v>3375</v>
          </cell>
          <cell r="I1436">
            <v>6750</v>
          </cell>
        </row>
        <row r="1437">
          <cell r="A1437">
            <v>13002</v>
          </cell>
          <cell r="C1437">
            <v>2</v>
          </cell>
          <cell r="D1437" t="str">
            <v>Mandor</v>
          </cell>
          <cell r="F1437" t="str">
            <v>Jam</v>
          </cell>
          <cell r="G1437">
            <v>0.4</v>
          </cell>
          <cell r="H1437">
            <v>4890</v>
          </cell>
          <cell r="I1437">
            <v>1956</v>
          </cell>
        </row>
        <row r="1438">
          <cell r="A1438">
            <v>13003</v>
          </cell>
          <cell r="C1438" t="str">
            <v>-</v>
          </cell>
          <cell r="D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13004</v>
          </cell>
          <cell r="C1439" t="str">
            <v>-</v>
          </cell>
          <cell r="D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13005</v>
          </cell>
          <cell r="C1440" t="str">
            <v>-</v>
          </cell>
          <cell r="D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2">
          <cell r="C1442" t="str">
            <v>B.</v>
          </cell>
          <cell r="D1442" t="str">
            <v>BAHAN</v>
          </cell>
        </row>
        <row r="1443">
          <cell r="A1443">
            <v>13001</v>
          </cell>
          <cell r="C1443" t="str">
            <v>-</v>
          </cell>
          <cell r="D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13002</v>
          </cell>
          <cell r="C1444" t="str">
            <v>-</v>
          </cell>
          <cell r="D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13003</v>
          </cell>
          <cell r="C1445" t="str">
            <v>-</v>
          </cell>
          <cell r="D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13004</v>
          </cell>
          <cell r="C1446" t="str">
            <v>-</v>
          </cell>
          <cell r="D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13005</v>
          </cell>
          <cell r="C1447" t="str">
            <v>-</v>
          </cell>
          <cell r="D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9">
          <cell r="C1449" t="str">
            <v>C.</v>
          </cell>
          <cell r="D1449" t="str">
            <v>PERALATAN</v>
          </cell>
        </row>
        <row r="1450">
          <cell r="A1450">
            <v>13001</v>
          </cell>
          <cell r="C1450">
            <v>1</v>
          </cell>
          <cell r="D1450" t="str">
            <v>Alat Bantu</v>
          </cell>
          <cell r="F1450" t="str">
            <v>Ls</v>
          </cell>
          <cell r="G1450">
            <v>1</v>
          </cell>
          <cell r="H1450">
            <v>120</v>
          </cell>
          <cell r="I1450">
            <v>120</v>
          </cell>
        </row>
        <row r="1451">
          <cell r="A1451">
            <v>13002</v>
          </cell>
          <cell r="C1451" t="str">
            <v>-</v>
          </cell>
          <cell r="D1451">
            <v>0</v>
          </cell>
          <cell r="F1451">
            <v>0</v>
          </cell>
          <cell r="H1451">
            <v>0</v>
          </cell>
          <cell r="I1451">
            <v>0</v>
          </cell>
        </row>
        <row r="1452">
          <cell r="A1452">
            <v>13003</v>
          </cell>
          <cell r="C1452" t="str">
            <v>-</v>
          </cell>
          <cell r="D1452">
            <v>0</v>
          </cell>
          <cell r="F1452">
            <v>0</v>
          </cell>
          <cell r="H1452">
            <v>0</v>
          </cell>
          <cell r="I1452">
            <v>0</v>
          </cell>
        </row>
        <row r="1453">
          <cell r="A1453">
            <v>13004</v>
          </cell>
          <cell r="C1453" t="str">
            <v>-</v>
          </cell>
          <cell r="D1453">
            <v>0</v>
          </cell>
          <cell r="F1453">
            <v>0</v>
          </cell>
          <cell r="H1453">
            <v>0</v>
          </cell>
          <cell r="I1453">
            <v>0</v>
          </cell>
        </row>
        <row r="1454">
          <cell r="A1454">
            <v>13005</v>
          </cell>
          <cell r="C1454" t="str">
            <v>-</v>
          </cell>
          <cell r="D1454">
            <v>0</v>
          </cell>
          <cell r="F1454">
            <v>0</v>
          </cell>
          <cell r="H1454">
            <v>0</v>
          </cell>
          <cell r="I1454">
            <v>0</v>
          </cell>
        </row>
        <row r="1456">
          <cell r="F1456" t="str">
            <v>SUB JUMLAH Rp.</v>
          </cell>
          <cell r="I1456">
            <v>8826</v>
          </cell>
        </row>
        <row r="1457">
          <cell r="F1457" t="str">
            <v>BIAYA UMUM DAN KEUNTUNGAN</v>
          </cell>
          <cell r="I1457">
            <v>882.6</v>
          </cell>
        </row>
        <row r="1458">
          <cell r="F1458" t="str">
            <v>TOTAL Rp.</v>
          </cell>
          <cell r="I1458">
            <v>9708.6</v>
          </cell>
        </row>
        <row r="1461">
          <cell r="H1461" t="str">
            <v>Surabaya, 24 Oktober 2003</v>
          </cell>
        </row>
        <row r="1462">
          <cell r="H1462" t="str">
            <v>PT. Brantas Abipraya (Persero)</v>
          </cell>
        </row>
        <row r="1469">
          <cell r="H1469" t="str">
            <v>Ir. Sugeng Rochadi</v>
          </cell>
        </row>
        <row r="1470">
          <cell r="H1470" t="str">
            <v>Kepala Cabang III Surabaya</v>
          </cell>
        </row>
        <row r="1472">
          <cell r="A1472">
            <v>31</v>
          </cell>
          <cell r="C1472" t="str">
            <v xml:space="preserve">ANALISA HARGA SATUAN </v>
          </cell>
        </row>
        <row r="1474">
          <cell r="C1474" t="str">
            <v>PEKERJAAN</v>
          </cell>
          <cell r="E1474" t="str">
            <v>:</v>
          </cell>
          <cell r="F1474" t="str">
            <v>REHABILITASI KERUSAKAN AKIBAT BANJIR</v>
          </cell>
        </row>
        <row r="1475">
          <cell r="F1475" t="str">
            <v>SUNGAI SWD.1, SWD.2 DAN SUNGAI PIJI</v>
          </cell>
        </row>
        <row r="1476">
          <cell r="F1476" t="str">
            <v>KABUPATEN DEMAK, JEPARA DAN KUDUS</v>
          </cell>
        </row>
        <row r="1477">
          <cell r="A1477">
            <v>13100</v>
          </cell>
          <cell r="C1477" t="str">
            <v>URAIAN / JENIS PEKERJAAN</v>
          </cell>
          <cell r="E1477" t="str">
            <v>:</v>
          </cell>
          <cell r="F1477" t="str">
            <v>Urugan kembali</v>
          </cell>
          <cell r="K1477">
            <v>2522.4850000000001</v>
          </cell>
        </row>
        <row r="1478">
          <cell r="C1478" t="str">
            <v>VOLUME PEKERJAAN</v>
          </cell>
          <cell r="E1478" t="str">
            <v>:</v>
          </cell>
          <cell r="F1478">
            <v>52</v>
          </cell>
          <cell r="G1478" t="str">
            <v>m3</v>
          </cell>
        </row>
        <row r="1479">
          <cell r="C1479" t="str">
            <v>HARGA SATUAN</v>
          </cell>
          <cell r="E1479" t="str">
            <v>:</v>
          </cell>
          <cell r="F1479">
            <v>2522.4850000000001</v>
          </cell>
        </row>
        <row r="1480">
          <cell r="C1480" t="str">
            <v>NO.</v>
          </cell>
          <cell r="D1480" t="str">
            <v>URAIAN</v>
          </cell>
          <cell r="F1480" t="str">
            <v xml:space="preserve">SATUAN </v>
          </cell>
          <cell r="G1480" t="str">
            <v>KUANTITAS</v>
          </cell>
          <cell r="H1480" t="str">
            <v>HARGA DASAR</v>
          </cell>
          <cell r="I1480" t="str">
            <v>JUMLAH HARGA</v>
          </cell>
        </row>
        <row r="1482">
          <cell r="H1482" t="str">
            <v>(Rp.)</v>
          </cell>
          <cell r="I1482" t="str">
            <v>(Rp.)</v>
          </cell>
        </row>
        <row r="1484">
          <cell r="C1484" t="str">
            <v>A.</v>
          </cell>
          <cell r="D1484" t="str">
            <v>TENAGA</v>
          </cell>
        </row>
        <row r="1485">
          <cell r="A1485">
            <v>13101</v>
          </cell>
          <cell r="C1485">
            <v>1</v>
          </cell>
          <cell r="D1485" t="str">
            <v>Pekerja</v>
          </cell>
          <cell r="F1485" t="str">
            <v>Jam</v>
          </cell>
          <cell r="G1485">
            <v>0.375</v>
          </cell>
          <cell r="H1485">
            <v>3375</v>
          </cell>
          <cell r="I1485">
            <v>1265.625</v>
          </cell>
        </row>
        <row r="1486">
          <cell r="A1486">
            <v>13102</v>
          </cell>
          <cell r="C1486">
            <v>2</v>
          </cell>
          <cell r="D1486" t="str">
            <v>Mandor</v>
          </cell>
          <cell r="F1486" t="str">
            <v>Jam</v>
          </cell>
          <cell r="G1486">
            <v>0.125</v>
          </cell>
          <cell r="H1486">
            <v>4890</v>
          </cell>
          <cell r="I1486">
            <v>611.25</v>
          </cell>
        </row>
        <row r="1487">
          <cell r="A1487">
            <v>13103</v>
          </cell>
          <cell r="C1487" t="str">
            <v>-</v>
          </cell>
          <cell r="D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13104</v>
          </cell>
          <cell r="C1488" t="str">
            <v>-</v>
          </cell>
          <cell r="D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13105</v>
          </cell>
          <cell r="C1489" t="str">
            <v>-</v>
          </cell>
          <cell r="D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1">
          <cell r="C1491" t="str">
            <v>B.</v>
          </cell>
          <cell r="D1491" t="str">
            <v>BAHAN</v>
          </cell>
        </row>
        <row r="1492">
          <cell r="A1492">
            <v>13101</v>
          </cell>
          <cell r="C1492" t="str">
            <v>-</v>
          </cell>
          <cell r="D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13102</v>
          </cell>
          <cell r="C1493" t="str">
            <v>-</v>
          </cell>
          <cell r="D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13103</v>
          </cell>
          <cell r="C1494" t="str">
            <v>-</v>
          </cell>
          <cell r="D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13104</v>
          </cell>
          <cell r="C1495" t="str">
            <v>-</v>
          </cell>
          <cell r="D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13105</v>
          </cell>
          <cell r="C1496" t="str">
            <v>-</v>
          </cell>
          <cell r="D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8">
          <cell r="C1498" t="str">
            <v>C.</v>
          </cell>
          <cell r="D1498" t="str">
            <v>PERALATAN</v>
          </cell>
        </row>
        <row r="1499">
          <cell r="A1499">
            <v>13101</v>
          </cell>
          <cell r="C1499">
            <v>1</v>
          </cell>
          <cell r="D1499" t="str">
            <v>Tamping Rammer</v>
          </cell>
          <cell r="F1499" t="str">
            <v>Jam</v>
          </cell>
          <cell r="G1499">
            <v>0.02</v>
          </cell>
          <cell r="H1499">
            <v>14815</v>
          </cell>
          <cell r="I1499">
            <v>296.3</v>
          </cell>
        </row>
        <row r="1500">
          <cell r="A1500">
            <v>13102</v>
          </cell>
          <cell r="C1500">
            <v>2</v>
          </cell>
          <cell r="D1500" t="str">
            <v>Alat Bantu</v>
          </cell>
          <cell r="F1500" t="str">
            <v>Ls</v>
          </cell>
          <cell r="G1500">
            <v>1</v>
          </cell>
          <cell r="H1500">
            <v>120</v>
          </cell>
          <cell r="I1500">
            <v>120</v>
          </cell>
        </row>
        <row r="1501">
          <cell r="A1501">
            <v>13103</v>
          </cell>
          <cell r="C1501" t="str">
            <v>-</v>
          </cell>
          <cell r="D1501">
            <v>0</v>
          </cell>
          <cell r="F1501">
            <v>0</v>
          </cell>
          <cell r="H1501">
            <v>0</v>
          </cell>
          <cell r="I1501">
            <v>0</v>
          </cell>
        </row>
        <row r="1502">
          <cell r="A1502">
            <v>13104</v>
          </cell>
          <cell r="C1502" t="str">
            <v>-</v>
          </cell>
          <cell r="D1502">
            <v>0</v>
          </cell>
          <cell r="F1502">
            <v>0</v>
          </cell>
          <cell r="H1502">
            <v>0</v>
          </cell>
          <cell r="I1502">
            <v>0</v>
          </cell>
        </row>
        <row r="1503">
          <cell r="A1503">
            <v>13105</v>
          </cell>
          <cell r="C1503" t="str">
            <v>-</v>
          </cell>
          <cell r="D1503">
            <v>0</v>
          </cell>
          <cell r="F1503">
            <v>0</v>
          </cell>
          <cell r="H1503">
            <v>0</v>
          </cell>
          <cell r="I1503">
            <v>0</v>
          </cell>
        </row>
        <row r="1505">
          <cell r="F1505" t="str">
            <v>SUB JUMLAH Rp.</v>
          </cell>
          <cell r="I1505">
            <v>2293.1750000000002</v>
          </cell>
        </row>
        <row r="1506">
          <cell r="F1506" t="str">
            <v>BIAYA UMUM DAN KEUNTUNGAN</v>
          </cell>
          <cell r="I1506">
            <v>229.31</v>
          </cell>
        </row>
        <row r="1507">
          <cell r="F1507" t="str">
            <v>TOTAL Rp.</v>
          </cell>
          <cell r="I1507">
            <v>2522.4850000000001</v>
          </cell>
        </row>
        <row r="1510">
          <cell r="H1510" t="str">
            <v>Surabaya, 24 Oktober 2003</v>
          </cell>
        </row>
        <row r="1511">
          <cell r="H1511" t="str">
            <v>PT. Brantas Abipraya (Persero)</v>
          </cell>
        </row>
        <row r="1518">
          <cell r="H1518" t="str">
            <v>Ir. Sugeng Rochadi</v>
          </cell>
        </row>
        <row r="1519">
          <cell r="H1519" t="str">
            <v>Kepala Cabang III Surabaya</v>
          </cell>
        </row>
        <row r="1521">
          <cell r="A1521">
            <v>32</v>
          </cell>
          <cell r="C1521" t="str">
            <v xml:space="preserve">ANALISA HARGA SATUAN </v>
          </cell>
        </row>
        <row r="1523">
          <cell r="C1523" t="str">
            <v>PEKERJAAN</v>
          </cell>
          <cell r="E1523" t="str">
            <v>:</v>
          </cell>
          <cell r="F1523" t="str">
            <v>REHABILITASI KERUSAKAN AKIBAT BANJIR</v>
          </cell>
        </row>
        <row r="1524">
          <cell r="F1524" t="str">
            <v>SUNGAI SWD.1, SWD.2 DAN SUNGAI PIJI</v>
          </cell>
        </row>
        <row r="1525">
          <cell r="F1525" t="str">
            <v>KABUPATEN DEMAK, JEPARA DAN KUDUS</v>
          </cell>
        </row>
        <row r="1526">
          <cell r="A1526">
            <v>13200</v>
          </cell>
          <cell r="C1526" t="str">
            <v>URAIAN / JENIS PEKERJAAN</v>
          </cell>
          <cell r="E1526" t="str">
            <v>:</v>
          </cell>
          <cell r="F1526" t="str">
            <v>Pasangan batu 1s : 4 ps</v>
          </cell>
          <cell r="K1526">
            <v>359965.62607142859</v>
          </cell>
        </row>
        <row r="1527">
          <cell r="C1527" t="str">
            <v>VOLUME PEKERJAAN</v>
          </cell>
          <cell r="E1527" t="str">
            <v>:</v>
          </cell>
          <cell r="F1527">
            <v>346</v>
          </cell>
          <cell r="G1527" t="str">
            <v>m3</v>
          </cell>
        </row>
        <row r="1528">
          <cell r="C1528" t="str">
            <v>HARGA SATUAN</v>
          </cell>
          <cell r="E1528" t="str">
            <v>:</v>
          </cell>
          <cell r="F1528">
            <v>359965.62607142859</v>
          </cell>
        </row>
        <row r="1529">
          <cell r="C1529" t="str">
            <v>NO.</v>
          </cell>
          <cell r="D1529" t="str">
            <v>URAIAN</v>
          </cell>
          <cell r="F1529" t="str">
            <v xml:space="preserve">SATUAN </v>
          </cell>
          <cell r="G1529" t="str">
            <v>KUANTITAS</v>
          </cell>
          <cell r="H1529" t="str">
            <v>HARGA DASAR</v>
          </cell>
          <cell r="I1529" t="str">
            <v>JUMLAH HARGA</v>
          </cell>
        </row>
        <row r="1531">
          <cell r="H1531" t="str">
            <v>(Rp.)</v>
          </cell>
          <cell r="I1531" t="str">
            <v>(Rp.)</v>
          </cell>
        </row>
        <row r="1533">
          <cell r="C1533" t="str">
            <v>A.</v>
          </cell>
          <cell r="D1533" t="str">
            <v>TENAGA</v>
          </cell>
        </row>
        <row r="1534">
          <cell r="A1534">
            <v>13201</v>
          </cell>
          <cell r="C1534">
            <v>1</v>
          </cell>
          <cell r="D1534" t="str">
            <v>Pekerja</v>
          </cell>
          <cell r="F1534" t="str">
            <v>Jam</v>
          </cell>
          <cell r="G1534">
            <v>5</v>
          </cell>
          <cell r="H1534">
            <v>3375</v>
          </cell>
          <cell r="I1534">
            <v>16875</v>
          </cell>
        </row>
        <row r="1535">
          <cell r="A1535">
            <v>13202</v>
          </cell>
          <cell r="C1535">
            <v>2</v>
          </cell>
          <cell r="D1535" t="str">
            <v>Tukang Batu</v>
          </cell>
          <cell r="F1535" t="str">
            <v>Jam</v>
          </cell>
          <cell r="G1535">
            <v>1.6666666666666667</v>
          </cell>
          <cell r="H1535">
            <v>4620</v>
          </cell>
          <cell r="I1535">
            <v>7700</v>
          </cell>
        </row>
        <row r="1536">
          <cell r="A1536">
            <v>13203</v>
          </cell>
          <cell r="C1536">
            <v>3</v>
          </cell>
          <cell r="D1536" t="str">
            <v>Mandor</v>
          </cell>
          <cell r="F1536" t="str">
            <v>Jam</v>
          </cell>
          <cell r="G1536">
            <v>0.83333333333333337</v>
          </cell>
          <cell r="H1536">
            <v>4890</v>
          </cell>
          <cell r="I1536">
            <v>4075</v>
          </cell>
        </row>
        <row r="1537">
          <cell r="A1537">
            <v>13204</v>
          </cell>
          <cell r="C1537" t="str">
            <v>-</v>
          </cell>
          <cell r="D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13205</v>
          </cell>
          <cell r="C1538" t="str">
            <v>-</v>
          </cell>
          <cell r="D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40">
          <cell r="C1540" t="str">
            <v>B.</v>
          </cell>
          <cell r="D1540" t="str">
            <v>BAHAN</v>
          </cell>
        </row>
        <row r="1541">
          <cell r="A1541">
            <v>13201</v>
          </cell>
          <cell r="C1541">
            <v>1</v>
          </cell>
          <cell r="D1541" t="str">
            <v>Batu Belah</v>
          </cell>
          <cell r="F1541" t="str">
            <v>m3</v>
          </cell>
          <cell r="G1541">
            <v>1.2</v>
          </cell>
          <cell r="H1541">
            <v>115160</v>
          </cell>
          <cell r="I1541">
            <v>138192</v>
          </cell>
        </row>
        <row r="1542">
          <cell r="A1542">
            <v>13202</v>
          </cell>
          <cell r="C1542">
            <v>2</v>
          </cell>
          <cell r="D1542" t="str">
            <v xml:space="preserve">Semen </v>
          </cell>
          <cell r="F1542" t="str">
            <v>Kg</v>
          </cell>
          <cell r="G1542">
            <v>142.5</v>
          </cell>
          <cell r="H1542">
            <v>704</v>
          </cell>
          <cell r="I1542">
            <v>100320</v>
          </cell>
        </row>
        <row r="1543">
          <cell r="A1543">
            <v>13203</v>
          </cell>
          <cell r="C1543">
            <v>3</v>
          </cell>
          <cell r="D1543" t="str">
            <v>Pasir pasang</v>
          </cell>
          <cell r="F1543" t="str">
            <v>m3</v>
          </cell>
          <cell r="G1543">
            <v>0.52200000000000002</v>
          </cell>
          <cell r="H1543">
            <v>102085</v>
          </cell>
          <cell r="I1543">
            <v>53288.37</v>
          </cell>
        </row>
        <row r="1544">
          <cell r="A1544">
            <v>13204</v>
          </cell>
          <cell r="C1544">
            <v>4</v>
          </cell>
          <cell r="D1544" t="str">
            <v xml:space="preserve">PVC dia. 5 cm </v>
          </cell>
          <cell r="F1544" t="str">
            <v>m'</v>
          </cell>
          <cell r="G1544">
            <v>0.3125</v>
          </cell>
          <cell r="H1544">
            <v>13535</v>
          </cell>
          <cell r="I1544">
            <v>4229.6875</v>
          </cell>
        </row>
        <row r="1545">
          <cell r="A1545">
            <v>13205</v>
          </cell>
          <cell r="C1545" t="str">
            <v>-</v>
          </cell>
          <cell r="D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7">
          <cell r="C1547" t="str">
            <v>C.</v>
          </cell>
          <cell r="D1547" t="str">
            <v>PERALATAN</v>
          </cell>
        </row>
        <row r="1548">
          <cell r="A1548">
            <v>13201</v>
          </cell>
          <cell r="C1548">
            <v>1</v>
          </cell>
          <cell r="D1548" t="str">
            <v>Concrete Mixer 0.35 m3</v>
          </cell>
          <cell r="F1548" t="str">
            <v>Jam</v>
          </cell>
          <cell r="G1548">
            <v>0.2857142857142857</v>
          </cell>
          <cell r="H1548">
            <v>8965</v>
          </cell>
          <cell r="I1548">
            <v>2561.4285714285711</v>
          </cell>
        </row>
        <row r="1549">
          <cell r="A1549">
            <v>13202</v>
          </cell>
          <cell r="C1549" t="str">
            <v>-</v>
          </cell>
          <cell r="D1549">
            <v>0</v>
          </cell>
          <cell r="F1549">
            <v>0</v>
          </cell>
          <cell r="H1549">
            <v>0</v>
          </cell>
          <cell r="I1549">
            <v>0</v>
          </cell>
        </row>
        <row r="1550">
          <cell r="A1550">
            <v>13203</v>
          </cell>
          <cell r="C1550" t="str">
            <v>-</v>
          </cell>
          <cell r="D1550">
            <v>0</v>
          </cell>
          <cell r="F1550">
            <v>0</v>
          </cell>
          <cell r="H1550">
            <v>0</v>
          </cell>
          <cell r="I1550">
            <v>0</v>
          </cell>
        </row>
        <row r="1551">
          <cell r="A1551">
            <v>13204</v>
          </cell>
          <cell r="C1551" t="str">
            <v>-</v>
          </cell>
          <cell r="D1551">
            <v>0</v>
          </cell>
          <cell r="F1551">
            <v>0</v>
          </cell>
          <cell r="H1551">
            <v>0</v>
          </cell>
          <cell r="I1551">
            <v>0</v>
          </cell>
        </row>
        <row r="1552">
          <cell r="A1552">
            <v>13205</v>
          </cell>
          <cell r="C1552" t="str">
            <v>-</v>
          </cell>
          <cell r="D1552">
            <v>0</v>
          </cell>
          <cell r="F1552">
            <v>0</v>
          </cell>
          <cell r="H1552">
            <v>0</v>
          </cell>
          <cell r="I1552">
            <v>0</v>
          </cell>
        </row>
        <row r="1554">
          <cell r="F1554" t="str">
            <v>SUB JUMLAH Rp.</v>
          </cell>
          <cell r="I1554">
            <v>327241.48607142858</v>
          </cell>
        </row>
        <row r="1555">
          <cell r="F1555" t="str">
            <v>BIAYA UMUM DAN KEUNTUNGAN</v>
          </cell>
          <cell r="I1555">
            <v>32724.14</v>
          </cell>
        </row>
        <row r="1556">
          <cell r="F1556" t="str">
            <v>TOTAL Rp.</v>
          </cell>
          <cell r="I1556">
            <v>359965.62607142859</v>
          </cell>
        </row>
        <row r="1559">
          <cell r="H1559" t="str">
            <v>Surabaya, 24 Oktober 2003</v>
          </cell>
        </row>
        <row r="1560">
          <cell r="H1560" t="str">
            <v>PT. Brantas Abipraya (Persero)</v>
          </cell>
        </row>
        <row r="1567">
          <cell r="H1567" t="str">
            <v>Ir. Sugeng Rochadi</v>
          </cell>
        </row>
        <row r="1568">
          <cell r="H1568" t="str">
            <v>Kepala Cabang III Surabaya</v>
          </cell>
        </row>
        <row r="1570">
          <cell r="A1570">
            <v>33</v>
          </cell>
          <cell r="C1570" t="str">
            <v xml:space="preserve">ANALISA HARGA SATUAN </v>
          </cell>
        </row>
        <row r="1572">
          <cell r="C1572" t="str">
            <v>PEKERJAAN</v>
          </cell>
          <cell r="E1572" t="str">
            <v>:</v>
          </cell>
          <cell r="F1572" t="str">
            <v>REHABILITASI KERUSAKAN AKIBAT BANJIR</v>
          </cell>
        </row>
        <row r="1573">
          <cell r="F1573" t="str">
            <v>SUNGAI SWD.1, SWD.2 DAN SUNGAI PIJI</v>
          </cell>
        </row>
        <row r="1574">
          <cell r="F1574" t="str">
            <v>KABUPATEN DEMAK, JEPARA DAN KUDUS</v>
          </cell>
        </row>
        <row r="1575">
          <cell r="A1575">
            <v>13300</v>
          </cell>
          <cell r="C1575" t="str">
            <v>URAIAN / JENIS PEKERJAAN</v>
          </cell>
          <cell r="E1575" t="str">
            <v>:</v>
          </cell>
          <cell r="F1575" t="str">
            <v>Pekerjaan siar</v>
          </cell>
          <cell r="K1575">
            <v>9446.6376270960864</v>
          </cell>
        </row>
        <row r="1576">
          <cell r="C1576" t="str">
            <v>VOLUME PEKERJAAN</v>
          </cell>
          <cell r="E1576" t="str">
            <v>:</v>
          </cell>
          <cell r="F1576">
            <v>1069</v>
          </cell>
          <cell r="G1576" t="str">
            <v>m2</v>
          </cell>
        </row>
        <row r="1577">
          <cell r="C1577" t="str">
            <v>HARGA SATUAN</v>
          </cell>
          <cell r="E1577" t="str">
            <v>:</v>
          </cell>
          <cell r="F1577">
            <v>9446.6376270960864</v>
          </cell>
        </row>
        <row r="1578">
          <cell r="C1578" t="str">
            <v>NO.</v>
          </cell>
          <cell r="D1578" t="str">
            <v>URAIAN</v>
          </cell>
          <cell r="F1578" t="str">
            <v xml:space="preserve">SATUAN </v>
          </cell>
          <cell r="G1578" t="str">
            <v>KUANTITAS</v>
          </cell>
          <cell r="H1578" t="str">
            <v>HARGA DASAR</v>
          </cell>
          <cell r="I1578" t="str">
            <v>JUMLAH HARGA</v>
          </cell>
        </row>
        <row r="1580">
          <cell r="H1580" t="str">
            <v>(Rp.)</v>
          </cell>
          <cell r="I1580" t="str">
            <v>(Rp.)</v>
          </cell>
        </row>
        <row r="1582">
          <cell r="C1582" t="str">
            <v>A.</v>
          </cell>
          <cell r="D1582" t="str">
            <v>TENAGA</v>
          </cell>
        </row>
        <row r="1583">
          <cell r="A1583">
            <v>13301</v>
          </cell>
          <cell r="C1583">
            <v>1</v>
          </cell>
          <cell r="D1583" t="str">
            <v>Pekerja</v>
          </cell>
          <cell r="F1583" t="str">
            <v>Jam</v>
          </cell>
          <cell r="G1583">
            <v>0.34602076124567471</v>
          </cell>
          <cell r="H1583">
            <v>3375</v>
          </cell>
          <cell r="I1583">
            <v>1167.8200692041521</v>
          </cell>
        </row>
        <row r="1584">
          <cell r="A1584">
            <v>13302</v>
          </cell>
          <cell r="C1584">
            <v>2</v>
          </cell>
          <cell r="D1584" t="str">
            <v>Tukang Batu</v>
          </cell>
          <cell r="F1584" t="str">
            <v>Jam</v>
          </cell>
          <cell r="G1584">
            <v>0.17301038062283736</v>
          </cell>
          <cell r="H1584">
            <v>4620</v>
          </cell>
          <cell r="I1584">
            <v>799.30795847750858</v>
          </cell>
        </row>
        <row r="1585">
          <cell r="A1585">
            <v>13303</v>
          </cell>
          <cell r="C1585">
            <v>3</v>
          </cell>
          <cell r="D1585" t="str">
            <v>Kepala Tukang</v>
          </cell>
          <cell r="F1585" t="str">
            <v>Jam</v>
          </cell>
          <cell r="G1585">
            <v>0.17301038062283736</v>
          </cell>
          <cell r="H1585">
            <v>4890</v>
          </cell>
          <cell r="I1585">
            <v>846.02076124567463</v>
          </cell>
        </row>
        <row r="1586">
          <cell r="A1586">
            <v>13304</v>
          </cell>
          <cell r="C1586">
            <v>4</v>
          </cell>
          <cell r="D1586" t="str">
            <v>Mandor</v>
          </cell>
          <cell r="F1586" t="str">
            <v>Jam</v>
          </cell>
          <cell r="G1586">
            <v>0.17301038062283736</v>
          </cell>
          <cell r="H1586">
            <v>4890</v>
          </cell>
          <cell r="I1586">
            <v>846.02076124567463</v>
          </cell>
        </row>
        <row r="1587">
          <cell r="A1587">
            <v>13305</v>
          </cell>
          <cell r="C1587" t="str">
            <v>-</v>
          </cell>
          <cell r="D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9">
          <cell r="C1589" t="str">
            <v>B.</v>
          </cell>
          <cell r="D1589" t="str">
            <v>BAHAN</v>
          </cell>
        </row>
        <row r="1590">
          <cell r="A1590">
            <v>13301</v>
          </cell>
          <cell r="C1590">
            <v>1</v>
          </cell>
          <cell r="D1590" t="str">
            <v xml:space="preserve">Semen </v>
          </cell>
          <cell r="F1590" t="str">
            <v>Kg</v>
          </cell>
          <cell r="G1590">
            <v>5.5</v>
          </cell>
          <cell r="H1590">
            <v>704</v>
          </cell>
          <cell r="I1590">
            <v>3872</v>
          </cell>
        </row>
        <row r="1591">
          <cell r="A1591">
            <v>13302</v>
          </cell>
          <cell r="C1591">
            <v>2</v>
          </cell>
          <cell r="D1591" t="str">
            <v>Pasir pasang</v>
          </cell>
          <cell r="F1591" t="str">
            <v>m3</v>
          </cell>
          <cell r="G1591">
            <v>8.9999999999999993E-3</v>
          </cell>
          <cell r="H1591">
            <v>102085</v>
          </cell>
          <cell r="I1591">
            <v>918.76499999999999</v>
          </cell>
        </row>
        <row r="1592">
          <cell r="A1592">
            <v>13303</v>
          </cell>
          <cell r="C1592" t="str">
            <v>-</v>
          </cell>
          <cell r="D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13304</v>
          </cell>
          <cell r="C1593" t="str">
            <v>-</v>
          </cell>
          <cell r="D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13305</v>
          </cell>
          <cell r="C1594" t="str">
            <v>-</v>
          </cell>
          <cell r="D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6">
          <cell r="C1596" t="str">
            <v>C.</v>
          </cell>
          <cell r="D1596" t="str">
            <v>PERALATAN</v>
          </cell>
        </row>
        <row r="1597">
          <cell r="A1597">
            <v>13301</v>
          </cell>
          <cell r="C1597">
            <v>1</v>
          </cell>
          <cell r="D1597" t="str">
            <v>Concrete Mixer 0.35 m3</v>
          </cell>
          <cell r="F1597" t="str">
            <v>Jam</v>
          </cell>
          <cell r="G1597">
            <v>1.5384615384615385E-2</v>
          </cell>
          <cell r="H1597">
            <v>8965</v>
          </cell>
          <cell r="I1597">
            <v>137.92307692307693</v>
          </cell>
        </row>
        <row r="1598">
          <cell r="A1598">
            <v>13302</v>
          </cell>
          <cell r="C1598" t="str">
            <v>-</v>
          </cell>
          <cell r="D1598">
            <v>0</v>
          </cell>
          <cell r="F1598">
            <v>0</v>
          </cell>
          <cell r="H1598">
            <v>0</v>
          </cell>
          <cell r="I1598">
            <v>0</v>
          </cell>
        </row>
        <row r="1599">
          <cell r="A1599">
            <v>13303</v>
          </cell>
          <cell r="C1599" t="str">
            <v>-</v>
          </cell>
          <cell r="D1599">
            <v>0</v>
          </cell>
          <cell r="F1599">
            <v>0</v>
          </cell>
          <cell r="H1599">
            <v>0</v>
          </cell>
          <cell r="I1599">
            <v>0</v>
          </cell>
        </row>
        <row r="1600">
          <cell r="A1600">
            <v>13304</v>
          </cell>
          <cell r="C1600" t="str">
            <v>-</v>
          </cell>
          <cell r="D1600">
            <v>0</v>
          </cell>
          <cell r="F1600">
            <v>0</v>
          </cell>
          <cell r="H1600">
            <v>0</v>
          </cell>
          <cell r="I1600">
            <v>0</v>
          </cell>
        </row>
        <row r="1601">
          <cell r="A1601">
            <v>13305</v>
          </cell>
          <cell r="C1601" t="str">
            <v>-</v>
          </cell>
          <cell r="D1601">
            <v>0</v>
          </cell>
          <cell r="F1601">
            <v>0</v>
          </cell>
          <cell r="H1601">
            <v>0</v>
          </cell>
          <cell r="I1601">
            <v>0</v>
          </cell>
        </row>
        <row r="1603">
          <cell r="F1603" t="str">
            <v>SUB JUMLAH Rp.</v>
          </cell>
          <cell r="I1603">
            <v>8587.8576270960857</v>
          </cell>
        </row>
        <row r="1604">
          <cell r="F1604" t="str">
            <v>BIAYA UMUM DAN KEUNTUNGAN</v>
          </cell>
          <cell r="I1604">
            <v>858.78</v>
          </cell>
        </row>
        <row r="1605">
          <cell r="F1605" t="str">
            <v>TOTAL Rp.</v>
          </cell>
          <cell r="I1605">
            <v>9446.6376270960864</v>
          </cell>
        </row>
        <row r="1608">
          <cell r="H1608" t="str">
            <v>Surabaya, 24 Oktober 2003</v>
          </cell>
        </row>
        <row r="1609">
          <cell r="H1609" t="str">
            <v>PT. Brantas Abipraya (Persero)</v>
          </cell>
        </row>
        <row r="1616">
          <cell r="H1616" t="str">
            <v>Ir. Sugeng Rochadi</v>
          </cell>
        </row>
        <row r="1617">
          <cell r="H1617" t="str">
            <v>Kepala Cabang III Surabaya</v>
          </cell>
        </row>
        <row r="1619">
          <cell r="A1619">
            <v>34</v>
          </cell>
          <cell r="C1619" t="str">
            <v xml:space="preserve">ANALISA HARGA SATUAN </v>
          </cell>
        </row>
        <row r="1621">
          <cell r="C1621" t="str">
            <v>PEKERJAAN</v>
          </cell>
          <cell r="E1621" t="str">
            <v>:</v>
          </cell>
          <cell r="F1621" t="str">
            <v>REHABILITASI KERUSAKAN AKIBAT BANJIR</v>
          </cell>
        </row>
        <row r="1622">
          <cell r="F1622" t="str">
            <v>SUNGAI SWD.1, SWD.2 DAN SUNGAI PIJI</v>
          </cell>
        </row>
        <row r="1623">
          <cell r="F1623" t="str">
            <v>KABUPATEN DEMAK, JEPARA DAN KUDUS</v>
          </cell>
        </row>
        <row r="1624">
          <cell r="A1624">
            <v>13400</v>
          </cell>
          <cell r="C1624" t="str">
            <v>URAIAN / JENIS PEKERJAAN</v>
          </cell>
          <cell r="E1624" t="str">
            <v>:</v>
          </cell>
          <cell r="F1624" t="str">
            <v>Pekerjaan Plesteran 1s : 2 ps</v>
          </cell>
          <cell r="K1624">
            <v>10270.572642140467</v>
          </cell>
        </row>
        <row r="1625">
          <cell r="C1625" t="str">
            <v>VOLUME PEKERJAAN</v>
          </cell>
          <cell r="E1625" t="str">
            <v>:</v>
          </cell>
          <cell r="F1625">
            <v>129</v>
          </cell>
          <cell r="G1625" t="str">
            <v>m2</v>
          </cell>
        </row>
        <row r="1626">
          <cell r="C1626" t="str">
            <v>HARGA SATUAN</v>
          </cell>
          <cell r="E1626" t="str">
            <v>:</v>
          </cell>
          <cell r="F1626">
            <v>10270.572642140467</v>
          </cell>
        </row>
        <row r="1627">
          <cell r="C1627" t="str">
            <v>NO.</v>
          </cell>
          <cell r="D1627" t="str">
            <v>URAIAN</v>
          </cell>
          <cell r="F1627" t="str">
            <v xml:space="preserve">SATUAN </v>
          </cell>
          <cell r="G1627" t="str">
            <v>KUANTITAS</v>
          </cell>
          <cell r="H1627" t="str">
            <v>HARGA DASAR</v>
          </cell>
          <cell r="I1627" t="str">
            <v>JUMLAH HARGA</v>
          </cell>
        </row>
        <row r="1629">
          <cell r="H1629" t="str">
            <v>(Rp.)</v>
          </cell>
          <cell r="I1629" t="str">
            <v>(Rp.)</v>
          </cell>
        </row>
        <row r="1631">
          <cell r="C1631" t="str">
            <v>A.</v>
          </cell>
          <cell r="D1631" t="str">
            <v>TENAGA</v>
          </cell>
        </row>
        <row r="1632">
          <cell r="A1632">
            <v>13401</v>
          </cell>
          <cell r="C1632">
            <v>1</v>
          </cell>
          <cell r="D1632" t="str">
            <v>Pekerja</v>
          </cell>
          <cell r="F1632" t="str">
            <v>Jam</v>
          </cell>
          <cell r="G1632">
            <v>0.38363171355498721</v>
          </cell>
          <cell r="H1632">
            <v>3375</v>
          </cell>
          <cell r="I1632">
            <v>1294.7570332480818</v>
          </cell>
        </row>
        <row r="1633">
          <cell r="A1633">
            <v>13402</v>
          </cell>
          <cell r="C1633">
            <v>2</v>
          </cell>
          <cell r="D1633" t="str">
            <v>Tukang Batu</v>
          </cell>
          <cell r="F1633" t="str">
            <v>Jam</v>
          </cell>
          <cell r="G1633">
            <v>0.12787723785166241</v>
          </cell>
          <cell r="H1633">
            <v>4620</v>
          </cell>
          <cell r="I1633">
            <v>590.79283887468034</v>
          </cell>
        </row>
        <row r="1634">
          <cell r="A1634">
            <v>13403</v>
          </cell>
          <cell r="C1634">
            <v>3</v>
          </cell>
          <cell r="D1634" t="str">
            <v>Kepala Tukang</v>
          </cell>
          <cell r="F1634" t="str">
            <v>Jam</v>
          </cell>
          <cell r="G1634">
            <v>6.3938618925831206E-2</v>
          </cell>
          <cell r="H1634">
            <v>4890</v>
          </cell>
          <cell r="I1634">
            <v>312.6598465473146</v>
          </cell>
        </row>
        <row r="1635">
          <cell r="A1635">
            <v>13404</v>
          </cell>
          <cell r="C1635">
            <v>4</v>
          </cell>
          <cell r="D1635" t="str">
            <v>Mandor</v>
          </cell>
          <cell r="F1635" t="str">
            <v>Jam</v>
          </cell>
          <cell r="G1635">
            <v>6.3938618925831206E-2</v>
          </cell>
          <cell r="H1635">
            <v>4890</v>
          </cell>
          <cell r="I1635">
            <v>312.6598465473146</v>
          </cell>
        </row>
        <row r="1636">
          <cell r="A1636">
            <v>13405</v>
          </cell>
          <cell r="C1636" t="str">
            <v>-</v>
          </cell>
          <cell r="D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8">
          <cell r="C1638" t="str">
            <v>B.</v>
          </cell>
          <cell r="D1638" t="str">
            <v>BAHAN</v>
          </cell>
        </row>
        <row r="1639">
          <cell r="A1639">
            <v>13401</v>
          </cell>
          <cell r="C1639">
            <v>1</v>
          </cell>
          <cell r="D1639" t="str">
            <v xml:space="preserve">Semen </v>
          </cell>
          <cell r="F1639" t="str">
            <v>Kg</v>
          </cell>
          <cell r="G1639">
            <v>6.6</v>
          </cell>
          <cell r="H1639">
            <v>704</v>
          </cell>
          <cell r="I1639">
            <v>4646.3999999999996</v>
          </cell>
        </row>
        <row r="1640">
          <cell r="A1640">
            <v>13402</v>
          </cell>
          <cell r="C1640">
            <v>2</v>
          </cell>
          <cell r="D1640" t="str">
            <v>Pasir pasang</v>
          </cell>
          <cell r="F1640" t="str">
            <v>m3</v>
          </cell>
          <cell r="G1640">
            <v>0.02</v>
          </cell>
          <cell r="H1640">
            <v>102085</v>
          </cell>
          <cell r="I1640">
            <v>2041.7</v>
          </cell>
        </row>
        <row r="1641">
          <cell r="A1641">
            <v>13403</v>
          </cell>
          <cell r="C1641" t="str">
            <v>-</v>
          </cell>
          <cell r="D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13404</v>
          </cell>
          <cell r="C1642" t="str">
            <v>-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13405</v>
          </cell>
          <cell r="C1643" t="str">
            <v>-</v>
          </cell>
          <cell r="D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5">
          <cell r="C1645" t="str">
            <v>C.</v>
          </cell>
          <cell r="D1645" t="str">
            <v>PERALATAN</v>
          </cell>
        </row>
        <row r="1646">
          <cell r="A1646">
            <v>13401</v>
          </cell>
          <cell r="C1646">
            <v>1</v>
          </cell>
          <cell r="D1646" t="str">
            <v>Concrete Mixer 0.35 m3</v>
          </cell>
          <cell r="F1646" t="str">
            <v>Jam</v>
          </cell>
          <cell r="G1646">
            <v>1.5384615384615385E-2</v>
          </cell>
          <cell r="H1646">
            <v>8965</v>
          </cell>
          <cell r="I1646">
            <v>137.92307692307693</v>
          </cell>
        </row>
        <row r="1647">
          <cell r="A1647">
            <v>13402</v>
          </cell>
          <cell r="C1647" t="str">
            <v>-</v>
          </cell>
          <cell r="D1647">
            <v>0</v>
          </cell>
          <cell r="F1647">
            <v>0</v>
          </cell>
          <cell r="H1647">
            <v>0</v>
          </cell>
          <cell r="I1647">
            <v>0</v>
          </cell>
        </row>
        <row r="1648">
          <cell r="A1648">
            <v>13403</v>
          </cell>
          <cell r="C1648" t="str">
            <v>-</v>
          </cell>
          <cell r="D1648">
            <v>0</v>
          </cell>
          <cell r="F1648">
            <v>0</v>
          </cell>
          <cell r="H1648">
            <v>0</v>
          </cell>
          <cell r="I1648">
            <v>0</v>
          </cell>
        </row>
        <row r="1649">
          <cell r="A1649">
            <v>13404</v>
          </cell>
          <cell r="C1649" t="str">
            <v>-</v>
          </cell>
          <cell r="D1649">
            <v>0</v>
          </cell>
          <cell r="F1649">
            <v>0</v>
          </cell>
          <cell r="H1649">
            <v>0</v>
          </cell>
          <cell r="I1649">
            <v>0</v>
          </cell>
        </row>
        <row r="1650">
          <cell r="A1650">
            <v>13405</v>
          </cell>
          <cell r="C1650" t="str">
            <v>-</v>
          </cell>
          <cell r="D1650">
            <v>0</v>
          </cell>
          <cell r="F1650">
            <v>0</v>
          </cell>
          <cell r="H1650">
            <v>0</v>
          </cell>
          <cell r="I1650">
            <v>0</v>
          </cell>
        </row>
        <row r="1652">
          <cell r="F1652" t="str">
            <v>SUB JUMLAH Rp.</v>
          </cell>
          <cell r="I1652">
            <v>9336.8926421404667</v>
          </cell>
        </row>
        <row r="1653">
          <cell r="F1653" t="str">
            <v>BIAYA UMUM DAN KEUNTUNGAN</v>
          </cell>
          <cell r="I1653">
            <v>933.68</v>
          </cell>
        </row>
        <row r="1654">
          <cell r="F1654" t="str">
            <v>TOTAL Rp.</v>
          </cell>
          <cell r="I1654">
            <v>10270.572642140467</v>
          </cell>
        </row>
        <row r="1657">
          <cell r="H1657" t="str">
            <v>Surabaya, 24 Oktober 2003</v>
          </cell>
        </row>
        <row r="1658">
          <cell r="H1658" t="str">
            <v>PT. Brantas Abipraya (Persero)</v>
          </cell>
        </row>
        <row r="1665">
          <cell r="H1665" t="str">
            <v>Ir. Sugeng Rochadi</v>
          </cell>
        </row>
        <row r="1666">
          <cell r="H1666" t="str">
            <v>Kepala Cabang III Surabaya</v>
          </cell>
        </row>
        <row r="1668">
          <cell r="A1668">
            <v>35</v>
          </cell>
          <cell r="C1668" t="str">
            <v xml:space="preserve">ANALISA HARGA SATUAN </v>
          </cell>
        </row>
        <row r="1670">
          <cell r="C1670" t="str">
            <v>PEKERJAAN</v>
          </cell>
          <cell r="E1670" t="str">
            <v>:</v>
          </cell>
          <cell r="F1670" t="str">
            <v>REHABILITASI KERUSAKAN AKIBAT BANJIR</v>
          </cell>
        </row>
        <row r="1671">
          <cell r="F1671" t="str">
            <v>SUNGAI SWD.1, SWD.2 DAN SUNGAI PIJI</v>
          </cell>
        </row>
        <row r="1672">
          <cell r="F1672" t="str">
            <v>KABUPATEN DEMAK, JEPARA DAN KUDUS</v>
          </cell>
        </row>
        <row r="1673">
          <cell r="A1673">
            <v>13500</v>
          </cell>
          <cell r="C1673" t="str">
            <v>URAIAN / JENIS PEKERJAAN</v>
          </cell>
          <cell r="E1673" t="str">
            <v>:</v>
          </cell>
          <cell r="F1673" t="str">
            <v>Pembongkaran dan Pembuangan Pasangan Batu</v>
          </cell>
          <cell r="K1673">
            <v>8632.7999999999993</v>
          </cell>
        </row>
        <row r="1674">
          <cell r="C1674" t="str">
            <v>VOLUME PEKERJAAN</v>
          </cell>
          <cell r="E1674" t="str">
            <v>:</v>
          </cell>
          <cell r="F1674">
            <v>9</v>
          </cell>
          <cell r="G1674" t="str">
            <v>m3</v>
          </cell>
        </row>
        <row r="1675">
          <cell r="C1675" t="str">
            <v>HARGA SATUAN</v>
          </cell>
          <cell r="E1675" t="str">
            <v>:</v>
          </cell>
          <cell r="F1675">
            <v>8632.7999999999993</v>
          </cell>
        </row>
        <row r="1676">
          <cell r="C1676" t="str">
            <v>NO.</v>
          </cell>
          <cell r="D1676" t="str">
            <v>URAIAN</v>
          </cell>
          <cell r="F1676" t="str">
            <v xml:space="preserve">SATUAN </v>
          </cell>
          <cell r="G1676" t="str">
            <v>KUANTITAS</v>
          </cell>
          <cell r="H1676" t="str">
            <v>HARGA DASAR</v>
          </cell>
          <cell r="I1676" t="str">
            <v>JUMLAH HARGA</v>
          </cell>
        </row>
        <row r="1678">
          <cell r="H1678" t="str">
            <v>(Rp.)</v>
          </cell>
          <cell r="I1678" t="str">
            <v>(Rp.)</v>
          </cell>
        </row>
        <row r="1680">
          <cell r="C1680" t="str">
            <v>A.</v>
          </cell>
          <cell r="D1680" t="str">
            <v>TENAGA</v>
          </cell>
        </row>
        <row r="1681">
          <cell r="A1681">
            <v>13501</v>
          </cell>
          <cell r="C1681">
            <v>1</v>
          </cell>
          <cell r="D1681" t="str">
            <v>Pekerja</v>
          </cell>
          <cell r="F1681" t="str">
            <v>Jam</v>
          </cell>
          <cell r="G1681">
            <v>2</v>
          </cell>
          <cell r="H1681">
            <v>3375</v>
          </cell>
          <cell r="I1681">
            <v>6750</v>
          </cell>
        </row>
        <row r="1682">
          <cell r="A1682">
            <v>13502</v>
          </cell>
          <cell r="C1682">
            <v>2</v>
          </cell>
          <cell r="D1682" t="str">
            <v>Mandor</v>
          </cell>
          <cell r="F1682" t="str">
            <v>Jam</v>
          </cell>
          <cell r="G1682">
            <v>0.2</v>
          </cell>
          <cell r="H1682">
            <v>4890</v>
          </cell>
          <cell r="I1682">
            <v>978</v>
          </cell>
        </row>
        <row r="1683">
          <cell r="A1683">
            <v>13503</v>
          </cell>
          <cell r="C1683" t="str">
            <v>-</v>
          </cell>
          <cell r="D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13504</v>
          </cell>
          <cell r="C1684" t="str">
            <v>-</v>
          </cell>
          <cell r="D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13505</v>
          </cell>
          <cell r="C1685" t="str">
            <v>-</v>
          </cell>
          <cell r="D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7">
          <cell r="C1687" t="str">
            <v>B.</v>
          </cell>
          <cell r="D1687" t="str">
            <v>BAHAN</v>
          </cell>
        </row>
        <row r="1688">
          <cell r="A1688">
            <v>13501</v>
          </cell>
          <cell r="C1688" t="str">
            <v>-</v>
          </cell>
          <cell r="D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13502</v>
          </cell>
          <cell r="C1689" t="str">
            <v>-</v>
          </cell>
          <cell r="D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13503</v>
          </cell>
          <cell r="C1690" t="str">
            <v>-</v>
          </cell>
          <cell r="D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13504</v>
          </cell>
          <cell r="C1691" t="str">
            <v>-</v>
          </cell>
          <cell r="D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13505</v>
          </cell>
          <cell r="C1692" t="str">
            <v>-</v>
          </cell>
          <cell r="D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4">
          <cell r="C1694" t="str">
            <v>C.</v>
          </cell>
          <cell r="D1694" t="str">
            <v>PERALATAN</v>
          </cell>
        </row>
        <row r="1695">
          <cell r="A1695">
            <v>13501</v>
          </cell>
          <cell r="C1695">
            <v>1</v>
          </cell>
          <cell r="D1695" t="str">
            <v>Alat Bantu</v>
          </cell>
          <cell r="F1695" t="str">
            <v>Ls</v>
          </cell>
          <cell r="G1695">
            <v>1</v>
          </cell>
          <cell r="H1695">
            <v>120</v>
          </cell>
          <cell r="I1695">
            <v>120</v>
          </cell>
        </row>
        <row r="1696">
          <cell r="A1696">
            <v>13502</v>
          </cell>
          <cell r="C1696" t="str">
            <v>-</v>
          </cell>
          <cell r="D1696">
            <v>0</v>
          </cell>
          <cell r="F1696">
            <v>0</v>
          </cell>
          <cell r="H1696">
            <v>0</v>
          </cell>
          <cell r="I1696">
            <v>0</v>
          </cell>
        </row>
        <row r="1697">
          <cell r="A1697">
            <v>13503</v>
          </cell>
          <cell r="C1697" t="str">
            <v>-</v>
          </cell>
          <cell r="D1697">
            <v>0</v>
          </cell>
          <cell r="F1697">
            <v>0</v>
          </cell>
          <cell r="H1697">
            <v>0</v>
          </cell>
          <cell r="I1697">
            <v>0</v>
          </cell>
        </row>
        <row r="1698">
          <cell r="A1698">
            <v>13504</v>
          </cell>
          <cell r="C1698" t="str">
            <v>-</v>
          </cell>
          <cell r="D1698">
            <v>0</v>
          </cell>
          <cell r="F1698">
            <v>0</v>
          </cell>
          <cell r="H1698">
            <v>0</v>
          </cell>
          <cell r="I1698">
            <v>0</v>
          </cell>
        </row>
        <row r="1699">
          <cell r="A1699">
            <v>13505</v>
          </cell>
          <cell r="C1699" t="str">
            <v>-</v>
          </cell>
          <cell r="D1699">
            <v>0</v>
          </cell>
          <cell r="F1699">
            <v>0</v>
          </cell>
          <cell r="H1699">
            <v>0</v>
          </cell>
          <cell r="I1699">
            <v>0</v>
          </cell>
        </row>
        <row r="1701">
          <cell r="F1701" t="str">
            <v>SUB JUMLAH Rp.</v>
          </cell>
          <cell r="I1701">
            <v>7848</v>
          </cell>
        </row>
        <row r="1702">
          <cell r="F1702" t="str">
            <v>BIAYA UMUM DAN KEUNTUNGAN</v>
          </cell>
          <cell r="I1702">
            <v>784.8</v>
          </cell>
        </row>
        <row r="1703">
          <cell r="F1703" t="str">
            <v>TOTAL Rp.</v>
          </cell>
          <cell r="I1703">
            <v>8632.7999999999993</v>
          </cell>
        </row>
        <row r="1706">
          <cell r="H1706" t="str">
            <v>Surabaya, 24 Oktober 2003</v>
          </cell>
        </row>
        <row r="1707">
          <cell r="H1707" t="str">
            <v>PT. Brantas Abipraya (Persero)</v>
          </cell>
        </row>
        <row r="1714">
          <cell r="H1714" t="str">
            <v>Ir. Sugeng Rochadi</v>
          </cell>
        </row>
        <row r="1715">
          <cell r="H1715" t="str">
            <v>Kepala Cabang III Surabaya</v>
          </cell>
        </row>
        <row r="1717">
          <cell r="A1717">
            <v>36</v>
          </cell>
          <cell r="C1717" t="str">
            <v xml:space="preserve">ANALISA HARGA SATUAN </v>
          </cell>
        </row>
        <row r="1719">
          <cell r="C1719" t="str">
            <v>PEKERJAAN</v>
          </cell>
          <cell r="E1719" t="str">
            <v>:</v>
          </cell>
          <cell r="F1719" t="str">
            <v>REHABILITASI KERUSAKAN AKIBAT BANJIR</v>
          </cell>
        </row>
        <row r="1720">
          <cell r="F1720" t="str">
            <v>SUNGAI SWD.1, SWD.2 DAN SUNGAI PIJI</v>
          </cell>
        </row>
        <row r="1721">
          <cell r="F1721" t="str">
            <v>KABUPATEN DEMAK, JEPARA DAN KUDUS</v>
          </cell>
        </row>
        <row r="1722">
          <cell r="A1722">
            <v>13600</v>
          </cell>
          <cell r="C1722" t="str">
            <v>URAIAN / JENIS PEKERJAAN</v>
          </cell>
          <cell r="E1722" t="str">
            <v>:</v>
          </cell>
          <cell r="F1722" t="str">
            <v>Kupasan dan pembersihan lahan</v>
          </cell>
          <cell r="K1722">
            <v>1470.3561538461538</v>
          </cell>
        </row>
        <row r="1723">
          <cell r="C1723" t="str">
            <v>VOLUME PEKERJAAN</v>
          </cell>
          <cell r="E1723" t="str">
            <v>:</v>
          </cell>
          <cell r="F1723">
            <v>32845</v>
          </cell>
          <cell r="G1723" t="str">
            <v>m2</v>
          </cell>
        </row>
        <row r="1724">
          <cell r="C1724" t="str">
            <v>HARGA SATUAN</v>
          </cell>
          <cell r="E1724" t="str">
            <v>:</v>
          </cell>
          <cell r="F1724">
            <v>1470.3561538461538</v>
          </cell>
        </row>
        <row r="1725">
          <cell r="C1725" t="str">
            <v>NO.</v>
          </cell>
          <cell r="D1725" t="str">
            <v>URAIAN</v>
          </cell>
          <cell r="F1725" t="str">
            <v xml:space="preserve">SATUAN </v>
          </cell>
          <cell r="G1725" t="str">
            <v>KUANTITAS</v>
          </cell>
          <cell r="H1725" t="str">
            <v>HARGA DASAR</v>
          </cell>
          <cell r="I1725" t="str">
            <v>JUMLAH HARGA</v>
          </cell>
        </row>
        <row r="1727">
          <cell r="H1727" t="str">
            <v>(Rp.)</v>
          </cell>
          <cell r="I1727" t="str">
            <v>(Rp.)</v>
          </cell>
        </row>
        <row r="1729">
          <cell r="C1729" t="str">
            <v>A.</v>
          </cell>
          <cell r="D1729" t="str">
            <v>TENAGA</v>
          </cell>
        </row>
        <row r="1730">
          <cell r="A1730">
            <v>13601</v>
          </cell>
          <cell r="C1730">
            <v>1</v>
          </cell>
          <cell r="D1730" t="str">
            <v>Pekerja</v>
          </cell>
          <cell r="F1730" t="str">
            <v>Jam</v>
          </cell>
          <cell r="G1730">
            <v>3.0769230769230771E-2</v>
          </cell>
          <cell r="H1730">
            <v>3375</v>
          </cell>
          <cell r="I1730">
            <v>103.84615384615385</v>
          </cell>
        </row>
        <row r="1731">
          <cell r="A1731">
            <v>13602</v>
          </cell>
          <cell r="C1731">
            <v>2</v>
          </cell>
          <cell r="D1731" t="str">
            <v>Mandor</v>
          </cell>
          <cell r="F1731" t="str">
            <v>Jam</v>
          </cell>
          <cell r="G1731">
            <v>1.5384615384615385E-2</v>
          </cell>
          <cell r="H1731">
            <v>4890</v>
          </cell>
          <cell r="I1731">
            <v>75.230769230769241</v>
          </cell>
        </row>
        <row r="1732">
          <cell r="A1732">
            <v>13603</v>
          </cell>
          <cell r="C1732" t="str">
            <v>-</v>
          </cell>
          <cell r="D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13604</v>
          </cell>
          <cell r="C1733" t="str">
            <v>-</v>
          </cell>
          <cell r="D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13605</v>
          </cell>
          <cell r="C1734" t="str">
            <v>-</v>
          </cell>
          <cell r="D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6">
          <cell r="C1736" t="str">
            <v>B.</v>
          </cell>
          <cell r="D1736" t="str">
            <v>BAHAN</v>
          </cell>
        </row>
        <row r="1737">
          <cell r="A1737">
            <v>13601</v>
          </cell>
          <cell r="C1737" t="str">
            <v>-</v>
          </cell>
          <cell r="D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13602</v>
          </cell>
          <cell r="C1738" t="str">
            <v>-</v>
          </cell>
          <cell r="D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13603</v>
          </cell>
          <cell r="C1739" t="str">
            <v>-</v>
          </cell>
          <cell r="D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13604</v>
          </cell>
          <cell r="C1740" t="str">
            <v>-</v>
          </cell>
          <cell r="D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13605</v>
          </cell>
          <cell r="C1741" t="str">
            <v>-</v>
          </cell>
          <cell r="D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3">
          <cell r="C1743" t="str">
            <v>C.</v>
          </cell>
          <cell r="D1743" t="str">
            <v>PERALATAN</v>
          </cell>
        </row>
        <row r="1744">
          <cell r="A1744">
            <v>13601</v>
          </cell>
          <cell r="C1744">
            <v>1</v>
          </cell>
          <cell r="D1744" t="str">
            <v>Bulldozer D31</v>
          </cell>
          <cell r="F1744" t="str">
            <v>Jam</v>
          </cell>
          <cell r="G1744">
            <v>9.2307692307692299E-3</v>
          </cell>
          <cell r="H1744">
            <v>111970</v>
          </cell>
          <cell r="I1744">
            <v>1033.5692307692307</v>
          </cell>
        </row>
        <row r="1745">
          <cell r="A1745">
            <v>13602</v>
          </cell>
          <cell r="C1745">
            <v>2</v>
          </cell>
          <cell r="D1745" t="str">
            <v>Chain saw</v>
          </cell>
          <cell r="F1745" t="str">
            <v>Jam</v>
          </cell>
          <cell r="G1745">
            <v>0.01</v>
          </cell>
          <cell r="H1745">
            <v>12405</v>
          </cell>
          <cell r="I1745">
            <v>124.05</v>
          </cell>
        </row>
        <row r="1746">
          <cell r="A1746">
            <v>13603</v>
          </cell>
          <cell r="C1746" t="str">
            <v>-</v>
          </cell>
          <cell r="D1746">
            <v>0</v>
          </cell>
          <cell r="F1746">
            <v>0</v>
          </cell>
          <cell r="H1746">
            <v>0</v>
          </cell>
          <cell r="I1746">
            <v>0</v>
          </cell>
        </row>
        <row r="1747">
          <cell r="A1747">
            <v>13604</v>
          </cell>
          <cell r="C1747" t="str">
            <v>-</v>
          </cell>
          <cell r="D1747">
            <v>0</v>
          </cell>
          <cell r="F1747">
            <v>0</v>
          </cell>
          <cell r="H1747">
            <v>0</v>
          </cell>
          <cell r="I1747">
            <v>0</v>
          </cell>
        </row>
        <row r="1748">
          <cell r="A1748">
            <v>13605</v>
          </cell>
          <cell r="C1748" t="str">
            <v>-</v>
          </cell>
          <cell r="D1748">
            <v>0</v>
          </cell>
          <cell r="F1748">
            <v>0</v>
          </cell>
          <cell r="H1748">
            <v>0</v>
          </cell>
          <cell r="I1748">
            <v>0</v>
          </cell>
        </row>
        <row r="1750">
          <cell r="F1750" t="str">
            <v>SUB JUMLAH Rp.</v>
          </cell>
          <cell r="I1750">
            <v>1336.6961538461537</v>
          </cell>
        </row>
        <row r="1751">
          <cell r="F1751" t="str">
            <v>BIAYA UMUM DAN KEUNTUNGAN</v>
          </cell>
          <cell r="I1751">
            <v>133.66</v>
          </cell>
        </row>
        <row r="1752">
          <cell r="F1752" t="str">
            <v>TOTAL Rp.</v>
          </cell>
          <cell r="I1752">
            <v>1470.3561538461538</v>
          </cell>
        </row>
        <row r="1755">
          <cell r="H1755" t="str">
            <v>Surabaya, 24 Oktober 2003</v>
          </cell>
        </row>
        <row r="1756">
          <cell r="H1756" t="str">
            <v>PT. Brantas Abipraya (Persero)</v>
          </cell>
        </row>
        <row r="1763">
          <cell r="H1763" t="str">
            <v>Ir. Sugeng Rochadi</v>
          </cell>
        </row>
        <row r="1764">
          <cell r="H1764" t="str">
            <v>Kepala Cabang III Surabaya</v>
          </cell>
        </row>
        <row r="1766">
          <cell r="A1766">
            <v>37</v>
          </cell>
          <cell r="C1766" t="str">
            <v xml:space="preserve">ANALISA HARGA SATUAN </v>
          </cell>
        </row>
        <row r="1768">
          <cell r="C1768" t="str">
            <v>PEKERJAAN</v>
          </cell>
          <cell r="E1768" t="str">
            <v>:</v>
          </cell>
          <cell r="F1768" t="str">
            <v>REHABILITASI KERUSAKAN AKIBAT BANJIR</v>
          </cell>
        </row>
        <row r="1769">
          <cell r="F1769" t="str">
            <v>SUNGAI SWD.1, SWD.2 DAN SUNGAI PIJI</v>
          </cell>
        </row>
        <row r="1770">
          <cell r="F1770" t="str">
            <v>KABUPATEN DEMAK, JEPARA DAN KUDUS</v>
          </cell>
        </row>
        <row r="1771">
          <cell r="A1771">
            <v>13700</v>
          </cell>
          <cell r="C1771" t="str">
            <v>URAIAN / JENIS PEKERJAAN</v>
          </cell>
          <cell r="E1771" t="str">
            <v>:</v>
          </cell>
          <cell r="F1771" t="str">
            <v>Timbunan untuk tanggul</v>
          </cell>
          <cell r="K1771">
            <v>12720.18273891104</v>
          </cell>
        </row>
        <row r="1772">
          <cell r="C1772" t="str">
            <v>VOLUME PEKERJAAN</v>
          </cell>
          <cell r="E1772" t="str">
            <v>:</v>
          </cell>
          <cell r="F1772">
            <v>36908</v>
          </cell>
          <cell r="G1772" t="str">
            <v>m3</v>
          </cell>
        </row>
        <row r="1773">
          <cell r="C1773" t="str">
            <v>HARGA SATUAN</v>
          </cell>
          <cell r="E1773" t="str">
            <v>:</v>
          </cell>
          <cell r="F1773">
            <v>12720.18273891104</v>
          </cell>
        </row>
        <row r="1774">
          <cell r="C1774" t="str">
            <v>NO.</v>
          </cell>
          <cell r="D1774" t="str">
            <v>URAIAN</v>
          </cell>
          <cell r="F1774" t="str">
            <v xml:space="preserve">SATUAN </v>
          </cell>
          <cell r="G1774" t="str">
            <v>KUANTITAS</v>
          </cell>
          <cell r="H1774" t="str">
            <v>HARGA DASAR</v>
          </cell>
          <cell r="I1774" t="str">
            <v>JUMLAH HARGA</v>
          </cell>
        </row>
        <row r="1776">
          <cell r="H1776" t="str">
            <v>(Rp.)</v>
          </cell>
          <cell r="I1776" t="str">
            <v>(Rp.)</v>
          </cell>
        </row>
        <row r="1778">
          <cell r="C1778" t="str">
            <v>A.</v>
          </cell>
          <cell r="D1778" t="str">
            <v>TENAGA</v>
          </cell>
        </row>
        <row r="1779">
          <cell r="A1779">
            <v>13701</v>
          </cell>
          <cell r="C1779">
            <v>1</v>
          </cell>
          <cell r="D1779" t="str">
            <v>Pekerja</v>
          </cell>
          <cell r="F1779" t="str">
            <v>Jam</v>
          </cell>
          <cell r="G1779">
            <v>9.2307692307692313E-2</v>
          </cell>
          <cell r="H1779">
            <v>3375</v>
          </cell>
          <cell r="I1779">
            <v>311.53846153846155</v>
          </cell>
        </row>
        <row r="1780">
          <cell r="A1780">
            <v>13702</v>
          </cell>
          <cell r="C1780">
            <v>2</v>
          </cell>
          <cell r="D1780" t="str">
            <v>Mandor</v>
          </cell>
          <cell r="F1780" t="str">
            <v>Jam</v>
          </cell>
          <cell r="G1780">
            <v>3.0769230769230771E-2</v>
          </cell>
          <cell r="H1780">
            <v>4890</v>
          </cell>
          <cell r="I1780">
            <v>150.46153846153848</v>
          </cell>
        </row>
        <row r="1781">
          <cell r="A1781">
            <v>13703</v>
          </cell>
          <cell r="C1781" t="str">
            <v>-</v>
          </cell>
          <cell r="D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13704</v>
          </cell>
          <cell r="C1782" t="str">
            <v>-</v>
          </cell>
          <cell r="D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13705</v>
          </cell>
          <cell r="C1783" t="str">
            <v>-</v>
          </cell>
          <cell r="D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5">
          <cell r="C1785" t="str">
            <v>B.</v>
          </cell>
          <cell r="D1785" t="str">
            <v>BAHAN</v>
          </cell>
        </row>
        <row r="1786">
          <cell r="A1786">
            <v>13701</v>
          </cell>
          <cell r="C1786">
            <v>1</v>
          </cell>
          <cell r="D1786" t="str">
            <v>Tanah Timbunan</v>
          </cell>
          <cell r="F1786" t="str">
            <v>m3</v>
          </cell>
          <cell r="G1786">
            <v>1.2</v>
          </cell>
          <cell r="H1786">
            <v>1240</v>
          </cell>
          <cell r="I1786">
            <v>1488</v>
          </cell>
        </row>
        <row r="1787">
          <cell r="A1787">
            <v>13702</v>
          </cell>
          <cell r="C1787" t="str">
            <v>-</v>
          </cell>
          <cell r="D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13703</v>
          </cell>
          <cell r="C1788" t="str">
            <v>-</v>
          </cell>
          <cell r="D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13704</v>
          </cell>
          <cell r="C1789" t="str">
            <v>-</v>
          </cell>
          <cell r="D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13705</v>
          </cell>
          <cell r="C1790" t="str">
            <v>-</v>
          </cell>
          <cell r="D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2">
          <cell r="C1792" t="str">
            <v>C.</v>
          </cell>
          <cell r="D1792" t="str">
            <v>PERALATAN</v>
          </cell>
        </row>
        <row r="1793">
          <cell r="A1793">
            <v>13701</v>
          </cell>
          <cell r="C1793">
            <v>1</v>
          </cell>
          <cell r="D1793" t="str">
            <v>Excavator PC 200</v>
          </cell>
          <cell r="F1793" t="str">
            <v>Jam</v>
          </cell>
          <cell r="G1793">
            <v>1.9861762135536667E-2</v>
          </cell>
          <cell r="H1793">
            <v>191150</v>
          </cell>
          <cell r="I1793">
            <v>3796.5758322078336</v>
          </cell>
        </row>
        <row r="1794">
          <cell r="A1794">
            <v>13702</v>
          </cell>
          <cell r="C1794">
            <v>2</v>
          </cell>
          <cell r="D1794" t="str">
            <v>Dump Truck 8 ton</v>
          </cell>
          <cell r="F1794" t="str">
            <v>Jam</v>
          </cell>
          <cell r="G1794">
            <v>3.9723524271073334E-2</v>
          </cell>
          <cell r="H1794">
            <v>76800</v>
          </cell>
          <cell r="I1794">
            <v>3050.766664018432</v>
          </cell>
        </row>
        <row r="1795">
          <cell r="A1795">
            <v>13703</v>
          </cell>
          <cell r="C1795">
            <v>3</v>
          </cell>
          <cell r="D1795" t="str">
            <v>Bulldozer D31</v>
          </cell>
          <cell r="F1795" t="str">
            <v>Jam</v>
          </cell>
          <cell r="G1795">
            <v>1.5384615384615385E-2</v>
          </cell>
          <cell r="H1795">
            <v>111970</v>
          </cell>
          <cell r="I1795">
            <v>1722.6153846153848</v>
          </cell>
        </row>
        <row r="1796">
          <cell r="A1796">
            <v>13704</v>
          </cell>
          <cell r="C1796">
            <v>4</v>
          </cell>
          <cell r="D1796" t="str">
            <v>Vibrator Roller</v>
          </cell>
          <cell r="F1796" t="str">
            <v>Jam</v>
          </cell>
          <cell r="G1796">
            <v>5.3494244019343514E-3</v>
          </cell>
          <cell r="H1796">
            <v>171535</v>
          </cell>
          <cell r="I1796">
            <v>917.613514785809</v>
          </cell>
        </row>
        <row r="1797">
          <cell r="A1797">
            <v>13705</v>
          </cell>
          <cell r="C1797">
            <v>5</v>
          </cell>
          <cell r="D1797" t="str">
            <v>Water Tanker</v>
          </cell>
          <cell r="F1797" t="str">
            <v>Jam</v>
          </cell>
          <cell r="G1797">
            <v>1.8656716417910447E-3</v>
          </cell>
          <cell r="H1797">
            <v>67660</v>
          </cell>
          <cell r="I1797">
            <v>126.23134328358209</v>
          </cell>
        </row>
        <row r="1799">
          <cell r="F1799" t="str">
            <v>SUB JUMLAH Rp.</v>
          </cell>
          <cell r="I1799">
            <v>11563.802738911041</v>
          </cell>
        </row>
        <row r="1800">
          <cell r="F1800" t="str">
            <v>BIAYA UMUM DAN KEUNTUNGAN</v>
          </cell>
          <cell r="I1800">
            <v>1156.3800000000001</v>
          </cell>
        </row>
        <row r="1801">
          <cell r="F1801" t="str">
            <v>TOTAL Rp.</v>
          </cell>
          <cell r="I1801">
            <v>12720.18273891104</v>
          </cell>
        </row>
        <row r="1804">
          <cell r="H1804" t="str">
            <v>Surabaya, 24 Oktober 2003</v>
          </cell>
        </row>
        <row r="1805">
          <cell r="H1805" t="str">
            <v>PT. Brantas Abipraya (Persero)</v>
          </cell>
        </row>
        <row r="1812">
          <cell r="H1812" t="str">
            <v>Ir. Sugeng Rochadi</v>
          </cell>
        </row>
        <row r="1813">
          <cell r="H1813" t="str">
            <v>Kepala Cabang III Surabaya</v>
          </cell>
        </row>
        <row r="1815">
          <cell r="A1815">
            <v>38</v>
          </cell>
          <cell r="C1815" t="str">
            <v xml:space="preserve">ANALISA HARGA SATUAN </v>
          </cell>
        </row>
        <row r="1817">
          <cell r="C1817" t="str">
            <v>PEKERJAAN</v>
          </cell>
          <cell r="E1817" t="str">
            <v>:</v>
          </cell>
          <cell r="F1817" t="str">
            <v>REHABILITASI KERUSAKAN AKIBAT BANJIR</v>
          </cell>
        </row>
        <row r="1818">
          <cell r="F1818" t="str">
            <v>SUNGAI SWD.1, SWD.2 DAN SUNGAI PIJI</v>
          </cell>
        </row>
        <row r="1819">
          <cell r="F1819" t="str">
            <v>KABUPATEN DEMAK, JEPARA DAN KUDUS</v>
          </cell>
        </row>
        <row r="1820">
          <cell r="A1820">
            <v>13800</v>
          </cell>
          <cell r="C1820" t="str">
            <v>URAIAN / JENIS PEKERJAAN</v>
          </cell>
          <cell r="E1820" t="str">
            <v>:</v>
          </cell>
          <cell r="F1820" t="str">
            <v>Gebalan rumput</v>
          </cell>
          <cell r="K1820">
            <v>1285.9000000000001</v>
          </cell>
        </row>
        <row r="1821">
          <cell r="C1821" t="str">
            <v>VOLUME PEKERJAAN</v>
          </cell>
          <cell r="E1821" t="str">
            <v>:</v>
          </cell>
          <cell r="F1821">
            <v>13962</v>
          </cell>
          <cell r="G1821" t="str">
            <v>m2</v>
          </cell>
        </row>
        <row r="1822">
          <cell r="C1822" t="str">
            <v>HARGA SATUAN</v>
          </cell>
          <cell r="E1822" t="str">
            <v>:</v>
          </cell>
          <cell r="F1822">
            <v>1285.9000000000001</v>
          </cell>
        </row>
        <row r="1823">
          <cell r="C1823" t="str">
            <v>NO.</v>
          </cell>
          <cell r="D1823" t="str">
            <v>URAIAN</v>
          </cell>
          <cell r="F1823" t="str">
            <v xml:space="preserve">SATUAN </v>
          </cell>
          <cell r="G1823" t="str">
            <v>KUANTITAS</v>
          </cell>
          <cell r="H1823" t="str">
            <v>HARGA DASAR</v>
          </cell>
          <cell r="I1823" t="str">
            <v>JUMLAH HARGA</v>
          </cell>
        </row>
        <row r="1825">
          <cell r="H1825" t="str">
            <v>(Rp.)</v>
          </cell>
          <cell r="I1825" t="str">
            <v>(Rp.)</v>
          </cell>
        </row>
        <row r="1827">
          <cell r="C1827" t="str">
            <v>A.</v>
          </cell>
          <cell r="D1827" t="str">
            <v>TENAGA</v>
          </cell>
        </row>
        <row r="1828">
          <cell r="A1828">
            <v>13801</v>
          </cell>
          <cell r="C1828">
            <v>1</v>
          </cell>
          <cell r="D1828" t="str">
            <v>Pekerja</v>
          </cell>
          <cell r="F1828" t="str">
            <v>Jam</v>
          </cell>
          <cell r="G1828">
            <v>8.5714285714285715E-2</v>
          </cell>
          <cell r="H1828">
            <v>3375</v>
          </cell>
          <cell r="I1828">
            <v>289.28571428571428</v>
          </cell>
        </row>
        <row r="1829">
          <cell r="A1829">
            <v>13802</v>
          </cell>
          <cell r="C1829">
            <v>2</v>
          </cell>
          <cell r="D1829" t="str">
            <v>Mandor</v>
          </cell>
          <cell r="F1829" t="str">
            <v>Jam</v>
          </cell>
          <cell r="G1829">
            <v>2.8571428571428571E-2</v>
          </cell>
          <cell r="H1829">
            <v>4890</v>
          </cell>
          <cell r="I1829">
            <v>139.71428571428572</v>
          </cell>
        </row>
        <row r="1830">
          <cell r="A1830">
            <v>13803</v>
          </cell>
          <cell r="C1830" t="str">
            <v>-</v>
          </cell>
          <cell r="D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13804</v>
          </cell>
          <cell r="C1831" t="str">
            <v>-</v>
          </cell>
          <cell r="D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13805</v>
          </cell>
          <cell r="C1832" t="str">
            <v>-</v>
          </cell>
          <cell r="D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4">
          <cell r="C1834" t="str">
            <v>B.</v>
          </cell>
          <cell r="D1834" t="str">
            <v>BAHAN</v>
          </cell>
        </row>
        <row r="1835">
          <cell r="A1835">
            <v>13801</v>
          </cell>
          <cell r="C1835">
            <v>1</v>
          </cell>
          <cell r="D1835" t="str">
            <v>Gebalan Rumput</v>
          </cell>
          <cell r="F1835" t="str">
            <v>m2</v>
          </cell>
          <cell r="G1835">
            <v>1</v>
          </cell>
          <cell r="H1835">
            <v>620</v>
          </cell>
          <cell r="I1835">
            <v>620</v>
          </cell>
        </row>
        <row r="1836">
          <cell r="A1836">
            <v>13802</v>
          </cell>
          <cell r="C1836" t="str">
            <v>-</v>
          </cell>
          <cell r="D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13803</v>
          </cell>
          <cell r="C1837" t="str">
            <v>-</v>
          </cell>
          <cell r="D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13804</v>
          </cell>
          <cell r="C1838" t="str">
            <v>-</v>
          </cell>
          <cell r="D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13805</v>
          </cell>
          <cell r="C1839" t="str">
            <v>-</v>
          </cell>
          <cell r="D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1">
          <cell r="C1841" t="str">
            <v>C.</v>
          </cell>
          <cell r="D1841" t="str">
            <v>PERALATAN</v>
          </cell>
        </row>
        <row r="1842">
          <cell r="A1842">
            <v>13801</v>
          </cell>
          <cell r="C1842">
            <v>1</v>
          </cell>
          <cell r="D1842" t="str">
            <v>Alat Bantu</v>
          </cell>
          <cell r="F1842" t="str">
            <v>Ls</v>
          </cell>
          <cell r="G1842">
            <v>1</v>
          </cell>
          <cell r="H1842">
            <v>120</v>
          </cell>
          <cell r="I1842">
            <v>120</v>
          </cell>
        </row>
        <row r="1843">
          <cell r="A1843">
            <v>13802</v>
          </cell>
          <cell r="C1843" t="str">
            <v>-</v>
          </cell>
          <cell r="D1843">
            <v>0</v>
          </cell>
          <cell r="F1843">
            <v>0</v>
          </cell>
          <cell r="H1843">
            <v>0</v>
          </cell>
          <cell r="I1843">
            <v>0</v>
          </cell>
        </row>
        <row r="1844">
          <cell r="A1844">
            <v>13803</v>
          </cell>
          <cell r="C1844" t="str">
            <v>-</v>
          </cell>
          <cell r="D1844">
            <v>0</v>
          </cell>
          <cell r="F1844">
            <v>0</v>
          </cell>
          <cell r="H1844">
            <v>0</v>
          </cell>
          <cell r="I1844">
            <v>0</v>
          </cell>
        </row>
        <row r="1845">
          <cell r="A1845">
            <v>13804</v>
          </cell>
          <cell r="C1845" t="str">
            <v>-</v>
          </cell>
          <cell r="D1845">
            <v>0</v>
          </cell>
          <cell r="F1845">
            <v>0</v>
          </cell>
          <cell r="H1845">
            <v>0</v>
          </cell>
          <cell r="I1845">
            <v>0</v>
          </cell>
        </row>
        <row r="1846">
          <cell r="A1846">
            <v>13805</v>
          </cell>
          <cell r="C1846" t="str">
            <v>-</v>
          </cell>
          <cell r="D1846">
            <v>0</v>
          </cell>
          <cell r="F1846">
            <v>0</v>
          </cell>
          <cell r="H1846">
            <v>0</v>
          </cell>
          <cell r="I1846">
            <v>0</v>
          </cell>
        </row>
        <row r="1848">
          <cell r="F1848" t="str">
            <v>SUB JUMLAH Rp.</v>
          </cell>
          <cell r="I1848">
            <v>1169</v>
          </cell>
        </row>
        <row r="1849">
          <cell r="F1849" t="str">
            <v>BIAYA UMUM DAN KEUNTUNGAN</v>
          </cell>
          <cell r="I1849">
            <v>116.9</v>
          </cell>
        </row>
        <row r="1850">
          <cell r="F1850" t="str">
            <v>TOTAL Rp.</v>
          </cell>
          <cell r="I1850">
            <v>1285.9000000000001</v>
          </cell>
        </row>
        <row r="1853">
          <cell r="H1853" t="str">
            <v>Surabaya, 24 Oktober 2003</v>
          </cell>
        </row>
        <row r="1854">
          <cell r="H1854" t="str">
            <v>PT. Brantas Abipraya (Persero)</v>
          </cell>
        </row>
        <row r="1861">
          <cell r="H1861" t="str">
            <v>Ir. Sugeng Rochadi</v>
          </cell>
        </row>
        <row r="1862">
          <cell r="H1862" t="str">
            <v>Kepala Cabang III Surabaya</v>
          </cell>
        </row>
        <row r="1864">
          <cell r="A1864">
            <v>39</v>
          </cell>
          <cell r="C1864" t="str">
            <v xml:space="preserve">ANALISA HARGA SATUAN </v>
          </cell>
        </row>
        <row r="1866">
          <cell r="C1866" t="str">
            <v>PEKERJAAN</v>
          </cell>
          <cell r="E1866" t="str">
            <v>:</v>
          </cell>
          <cell r="F1866" t="str">
            <v>REHABILITASI KERUSAKAN AKIBAT BANJIR</v>
          </cell>
        </row>
        <row r="1867">
          <cell r="F1867" t="str">
            <v>SUNGAI SWD.1, SWD.2 DAN SUNGAI PIJI</v>
          </cell>
        </row>
        <row r="1868">
          <cell r="F1868" t="str">
            <v>KABUPATEN DEMAK, JEPARA DAN KUDUS</v>
          </cell>
        </row>
        <row r="1869">
          <cell r="A1869">
            <v>13900</v>
          </cell>
          <cell r="C1869" t="str">
            <v>URAIAN / JENIS PEKERJAAN</v>
          </cell>
          <cell r="E1869" t="str">
            <v>:</v>
          </cell>
          <cell r="F1869" t="str">
            <v>Galian untuk bangunan</v>
          </cell>
          <cell r="K1869">
            <v>9708.6</v>
          </cell>
        </row>
        <row r="1870">
          <cell r="C1870" t="str">
            <v>VOLUME PEKERJAAN</v>
          </cell>
          <cell r="E1870" t="str">
            <v>:</v>
          </cell>
          <cell r="F1870">
            <v>6617</v>
          </cell>
          <cell r="G1870" t="str">
            <v>m3</v>
          </cell>
        </row>
        <row r="1871">
          <cell r="C1871" t="str">
            <v>HARGA SATUAN</v>
          </cell>
          <cell r="E1871" t="str">
            <v>:</v>
          </cell>
          <cell r="F1871">
            <v>9708.6</v>
          </cell>
        </row>
        <row r="1872">
          <cell r="C1872" t="str">
            <v>NO.</v>
          </cell>
          <cell r="D1872" t="str">
            <v>URAIAN</v>
          </cell>
          <cell r="F1872" t="str">
            <v xml:space="preserve">SATUAN </v>
          </cell>
          <cell r="G1872" t="str">
            <v>KUANTITAS</v>
          </cell>
          <cell r="H1872" t="str">
            <v>HARGA DASAR</v>
          </cell>
          <cell r="I1872" t="str">
            <v>JUMLAH HARGA</v>
          </cell>
        </row>
        <row r="1874">
          <cell r="H1874" t="str">
            <v>(Rp.)</v>
          </cell>
          <cell r="I1874" t="str">
            <v>(Rp.)</v>
          </cell>
        </row>
        <row r="1876">
          <cell r="C1876" t="str">
            <v>A.</v>
          </cell>
          <cell r="D1876" t="str">
            <v>TENAGA</v>
          </cell>
        </row>
        <row r="1877">
          <cell r="A1877">
            <v>13901</v>
          </cell>
          <cell r="C1877">
            <v>1</v>
          </cell>
          <cell r="D1877" t="str">
            <v>Pekerja</v>
          </cell>
          <cell r="F1877" t="str">
            <v>Jam</v>
          </cell>
          <cell r="G1877">
            <v>2</v>
          </cell>
          <cell r="H1877">
            <v>3375</v>
          </cell>
          <cell r="I1877">
            <v>6750</v>
          </cell>
        </row>
        <row r="1878">
          <cell r="A1878">
            <v>13902</v>
          </cell>
          <cell r="C1878">
            <v>2</v>
          </cell>
          <cell r="D1878" t="str">
            <v>Mandor</v>
          </cell>
          <cell r="F1878" t="str">
            <v>Jam</v>
          </cell>
          <cell r="G1878">
            <v>0.4</v>
          </cell>
          <cell r="H1878">
            <v>4890</v>
          </cell>
          <cell r="I1878">
            <v>1956</v>
          </cell>
        </row>
        <row r="1879">
          <cell r="A1879">
            <v>13903</v>
          </cell>
          <cell r="C1879" t="str">
            <v>-</v>
          </cell>
          <cell r="D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13904</v>
          </cell>
          <cell r="C1880" t="str">
            <v>-</v>
          </cell>
          <cell r="D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13905</v>
          </cell>
          <cell r="C1881" t="str">
            <v>-</v>
          </cell>
          <cell r="D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3">
          <cell r="C1883" t="str">
            <v>B.</v>
          </cell>
          <cell r="D1883" t="str">
            <v>BAHAN</v>
          </cell>
        </row>
        <row r="1884">
          <cell r="A1884">
            <v>13901</v>
          </cell>
          <cell r="C1884" t="str">
            <v>-</v>
          </cell>
          <cell r="D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13902</v>
          </cell>
          <cell r="C1885" t="str">
            <v>-</v>
          </cell>
          <cell r="D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13903</v>
          </cell>
          <cell r="C1886" t="str">
            <v>-</v>
          </cell>
          <cell r="D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13904</v>
          </cell>
          <cell r="C1887" t="str">
            <v>-</v>
          </cell>
          <cell r="D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13905</v>
          </cell>
          <cell r="C1888" t="str">
            <v>-</v>
          </cell>
          <cell r="D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90">
          <cell r="C1890" t="str">
            <v>C.</v>
          </cell>
          <cell r="D1890" t="str">
            <v>PERALATAN</v>
          </cell>
        </row>
        <row r="1891">
          <cell r="A1891">
            <v>13901</v>
          </cell>
          <cell r="C1891">
            <v>1</v>
          </cell>
          <cell r="D1891" t="str">
            <v>Alat Bantu</v>
          </cell>
          <cell r="F1891" t="str">
            <v>Ls</v>
          </cell>
          <cell r="G1891">
            <v>1</v>
          </cell>
          <cell r="H1891">
            <v>120</v>
          </cell>
          <cell r="I1891">
            <v>120</v>
          </cell>
        </row>
        <row r="1892">
          <cell r="A1892">
            <v>13902</v>
          </cell>
          <cell r="C1892" t="str">
            <v>-</v>
          </cell>
          <cell r="D1892">
            <v>0</v>
          </cell>
          <cell r="F1892">
            <v>0</v>
          </cell>
          <cell r="H1892">
            <v>0</v>
          </cell>
          <cell r="I1892">
            <v>0</v>
          </cell>
        </row>
        <row r="1893">
          <cell r="A1893">
            <v>13903</v>
          </cell>
          <cell r="C1893" t="str">
            <v>-</v>
          </cell>
          <cell r="D1893">
            <v>0</v>
          </cell>
          <cell r="F1893">
            <v>0</v>
          </cell>
          <cell r="H1893">
            <v>0</v>
          </cell>
          <cell r="I1893">
            <v>0</v>
          </cell>
        </row>
        <row r="1894">
          <cell r="A1894">
            <v>13904</v>
          </cell>
          <cell r="C1894" t="str">
            <v>-</v>
          </cell>
          <cell r="D1894">
            <v>0</v>
          </cell>
          <cell r="F1894">
            <v>0</v>
          </cell>
          <cell r="H1894">
            <v>0</v>
          </cell>
          <cell r="I1894">
            <v>0</v>
          </cell>
        </row>
        <row r="1895">
          <cell r="A1895">
            <v>13905</v>
          </cell>
          <cell r="C1895" t="str">
            <v>-</v>
          </cell>
          <cell r="D1895">
            <v>0</v>
          </cell>
          <cell r="F1895">
            <v>0</v>
          </cell>
          <cell r="H1895">
            <v>0</v>
          </cell>
          <cell r="I1895">
            <v>0</v>
          </cell>
        </row>
        <row r="1897">
          <cell r="F1897" t="str">
            <v>SUB JUMLAH Rp.</v>
          </cell>
          <cell r="I1897">
            <v>8826</v>
          </cell>
        </row>
        <row r="1898">
          <cell r="F1898" t="str">
            <v>BIAYA UMUM DAN KEUNTUNGAN</v>
          </cell>
          <cell r="I1898">
            <v>882.6</v>
          </cell>
        </row>
        <row r="1899">
          <cell r="F1899" t="str">
            <v>TOTAL Rp.</v>
          </cell>
          <cell r="I1899">
            <v>9708.6</v>
          </cell>
        </row>
        <row r="1902">
          <cell r="H1902" t="str">
            <v>Surabaya, 24 Oktober 2003</v>
          </cell>
        </row>
        <row r="1903">
          <cell r="H1903" t="str">
            <v>PT. Brantas Abipraya (Persero)</v>
          </cell>
        </row>
        <row r="1910">
          <cell r="H1910" t="str">
            <v>Ir. Sugeng Rochadi</v>
          </cell>
        </row>
        <row r="1911">
          <cell r="H1911" t="str">
            <v>Kepala Cabang III Surabaya</v>
          </cell>
        </row>
        <row r="1913">
          <cell r="A1913">
            <v>40</v>
          </cell>
          <cell r="C1913" t="str">
            <v xml:space="preserve">ANALISA HARGA SATUAN </v>
          </cell>
        </row>
        <row r="1915">
          <cell r="C1915" t="str">
            <v>PEKERJAAN</v>
          </cell>
          <cell r="E1915" t="str">
            <v>:</v>
          </cell>
          <cell r="F1915" t="str">
            <v>REHABILITASI KERUSAKAN AKIBAT BANJIR</v>
          </cell>
        </row>
        <row r="1916">
          <cell r="F1916" t="str">
            <v>SUNGAI SWD.1, SWD.2 DAN SUNGAI PIJI</v>
          </cell>
        </row>
        <row r="1917">
          <cell r="F1917" t="str">
            <v>KABUPATEN DEMAK, JEPARA DAN KUDUS</v>
          </cell>
        </row>
        <row r="1918">
          <cell r="A1918">
            <v>14000</v>
          </cell>
          <cell r="C1918" t="str">
            <v>URAIAN / JENIS PEKERJAAN</v>
          </cell>
          <cell r="E1918" t="str">
            <v>:</v>
          </cell>
          <cell r="F1918" t="str">
            <v>Urugan kembali</v>
          </cell>
          <cell r="K1918">
            <v>2522.4850000000001</v>
          </cell>
        </row>
        <row r="1919">
          <cell r="C1919" t="str">
            <v>VOLUME PEKERJAAN</v>
          </cell>
          <cell r="E1919" t="str">
            <v>:</v>
          </cell>
          <cell r="F1919">
            <v>8278</v>
          </cell>
          <cell r="G1919" t="str">
            <v>m3</v>
          </cell>
        </row>
        <row r="1920">
          <cell r="C1920" t="str">
            <v>HARGA SATUAN</v>
          </cell>
          <cell r="E1920" t="str">
            <v>:</v>
          </cell>
          <cell r="F1920">
            <v>2522.4850000000001</v>
          </cell>
        </row>
        <row r="1921">
          <cell r="C1921" t="str">
            <v>NO.</v>
          </cell>
          <cell r="D1921" t="str">
            <v>URAIAN</v>
          </cell>
          <cell r="F1921" t="str">
            <v xml:space="preserve">SATUAN </v>
          </cell>
          <cell r="G1921" t="str">
            <v>KUANTITAS</v>
          </cell>
          <cell r="H1921" t="str">
            <v>HARGA DASAR</v>
          </cell>
          <cell r="I1921" t="str">
            <v>JUMLAH HARGA</v>
          </cell>
        </row>
        <row r="1923">
          <cell r="H1923" t="str">
            <v>(Rp.)</v>
          </cell>
          <cell r="I1923" t="str">
            <v>(Rp.)</v>
          </cell>
        </row>
        <row r="1925">
          <cell r="C1925" t="str">
            <v>A.</v>
          </cell>
          <cell r="D1925" t="str">
            <v>TENAGA</v>
          </cell>
        </row>
        <row r="1926">
          <cell r="A1926">
            <v>14001</v>
          </cell>
          <cell r="C1926">
            <v>1</v>
          </cell>
          <cell r="D1926" t="str">
            <v>Pekerja</v>
          </cell>
          <cell r="F1926" t="str">
            <v>Jam</v>
          </cell>
          <cell r="G1926">
            <v>0.375</v>
          </cell>
          <cell r="H1926">
            <v>3375</v>
          </cell>
          <cell r="I1926">
            <v>1265.625</v>
          </cell>
        </row>
        <row r="1927">
          <cell r="A1927">
            <v>14002</v>
          </cell>
          <cell r="C1927">
            <v>2</v>
          </cell>
          <cell r="D1927" t="str">
            <v>Mandor</v>
          </cell>
          <cell r="F1927" t="str">
            <v>Jam</v>
          </cell>
          <cell r="G1927">
            <v>0.125</v>
          </cell>
          <cell r="H1927">
            <v>4890</v>
          </cell>
          <cell r="I1927">
            <v>611.25</v>
          </cell>
        </row>
        <row r="1928">
          <cell r="A1928">
            <v>14003</v>
          </cell>
          <cell r="C1928" t="str">
            <v>-</v>
          </cell>
          <cell r="D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14004</v>
          </cell>
          <cell r="C1929" t="str">
            <v>-</v>
          </cell>
          <cell r="D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14005</v>
          </cell>
          <cell r="C1930" t="str">
            <v>-</v>
          </cell>
          <cell r="D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2">
          <cell r="C1932" t="str">
            <v>B.</v>
          </cell>
          <cell r="D1932" t="str">
            <v>BAHAN</v>
          </cell>
        </row>
        <row r="1933">
          <cell r="A1933">
            <v>14001</v>
          </cell>
          <cell r="C1933" t="str">
            <v>-</v>
          </cell>
          <cell r="D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14002</v>
          </cell>
          <cell r="C1934" t="str">
            <v>-</v>
          </cell>
          <cell r="D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14003</v>
          </cell>
          <cell r="C1935" t="str">
            <v>-</v>
          </cell>
          <cell r="D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14004</v>
          </cell>
          <cell r="C1936" t="str">
            <v>-</v>
          </cell>
          <cell r="D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14005</v>
          </cell>
          <cell r="C1937" t="str">
            <v>-</v>
          </cell>
          <cell r="D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9">
          <cell r="C1939" t="str">
            <v>C.</v>
          </cell>
          <cell r="D1939" t="str">
            <v>PERALATAN</v>
          </cell>
        </row>
        <row r="1940">
          <cell r="A1940">
            <v>14001</v>
          </cell>
          <cell r="C1940">
            <v>1</v>
          </cell>
          <cell r="D1940" t="str">
            <v>Tamping Rammer</v>
          </cell>
          <cell r="F1940" t="str">
            <v>Jam</v>
          </cell>
          <cell r="G1940">
            <v>0.02</v>
          </cell>
          <cell r="H1940">
            <v>14815</v>
          </cell>
          <cell r="I1940">
            <v>296.3</v>
          </cell>
        </row>
        <row r="1941">
          <cell r="A1941">
            <v>14002</v>
          </cell>
          <cell r="C1941">
            <v>2</v>
          </cell>
          <cell r="D1941" t="str">
            <v>Alat Bantu</v>
          </cell>
          <cell r="F1941" t="str">
            <v>Ls</v>
          </cell>
          <cell r="G1941">
            <v>1</v>
          </cell>
          <cell r="H1941">
            <v>120</v>
          </cell>
          <cell r="I1941">
            <v>120</v>
          </cell>
        </row>
        <row r="1942">
          <cell r="A1942">
            <v>14003</v>
          </cell>
          <cell r="C1942" t="str">
            <v>-</v>
          </cell>
          <cell r="D1942">
            <v>0</v>
          </cell>
          <cell r="F1942">
            <v>0</v>
          </cell>
          <cell r="H1942">
            <v>0</v>
          </cell>
          <cell r="I1942">
            <v>0</v>
          </cell>
        </row>
        <row r="1943">
          <cell r="A1943">
            <v>14004</v>
          </cell>
          <cell r="C1943" t="str">
            <v>-</v>
          </cell>
          <cell r="D1943">
            <v>0</v>
          </cell>
          <cell r="F1943">
            <v>0</v>
          </cell>
          <cell r="H1943">
            <v>0</v>
          </cell>
          <cell r="I1943">
            <v>0</v>
          </cell>
        </row>
        <row r="1944">
          <cell r="A1944">
            <v>14005</v>
          </cell>
          <cell r="C1944" t="str">
            <v>-</v>
          </cell>
          <cell r="D1944">
            <v>0</v>
          </cell>
          <cell r="F1944">
            <v>0</v>
          </cell>
          <cell r="H1944">
            <v>0</v>
          </cell>
          <cell r="I1944">
            <v>0</v>
          </cell>
        </row>
        <row r="1946">
          <cell r="F1946" t="str">
            <v>SUB JUMLAH Rp.</v>
          </cell>
          <cell r="I1946">
            <v>2293.1750000000002</v>
          </cell>
        </row>
        <row r="1947">
          <cell r="F1947" t="str">
            <v>BIAYA UMUM DAN KEUNTUNGAN</v>
          </cell>
          <cell r="I1947">
            <v>229.31</v>
          </cell>
        </row>
        <row r="1948">
          <cell r="F1948" t="str">
            <v>TOTAL Rp.</v>
          </cell>
          <cell r="I1948">
            <v>2522.4850000000001</v>
          </cell>
        </row>
        <row r="1951">
          <cell r="H1951" t="str">
            <v>Surabaya, 24 Oktober 2003</v>
          </cell>
        </row>
        <row r="1952">
          <cell r="H1952" t="str">
            <v>PT. Brantas Abipraya (Persero)</v>
          </cell>
        </row>
        <row r="1959">
          <cell r="H1959" t="str">
            <v>Ir. Sugeng Rochadi</v>
          </cell>
        </row>
        <row r="1960">
          <cell r="H1960" t="str">
            <v>Kepala Cabang III Surabaya</v>
          </cell>
        </row>
        <row r="1962">
          <cell r="A1962">
            <v>41</v>
          </cell>
          <cell r="C1962" t="str">
            <v xml:space="preserve">ANALISA HARGA SATUAN </v>
          </cell>
        </row>
        <row r="1964">
          <cell r="C1964" t="str">
            <v>PEKERJAAN</v>
          </cell>
          <cell r="E1964" t="str">
            <v>:</v>
          </cell>
          <cell r="F1964" t="str">
            <v>REHABILITASI KERUSAKAN AKIBAT BANJIR</v>
          </cell>
        </row>
        <row r="1965">
          <cell r="F1965" t="str">
            <v>SUNGAI SWD.1, SWD.2 DAN SUNGAI PIJI</v>
          </cell>
        </row>
        <row r="1966">
          <cell r="F1966" t="str">
            <v>KABUPATEN DEMAK, JEPARA DAN KUDUS</v>
          </cell>
        </row>
        <row r="1967">
          <cell r="A1967">
            <v>14100</v>
          </cell>
          <cell r="C1967" t="str">
            <v>URAIAN / JENIS PEKERJAAN</v>
          </cell>
          <cell r="E1967" t="str">
            <v>:</v>
          </cell>
          <cell r="F1967" t="str">
            <v>Pasangan batu 1s : 4 ps</v>
          </cell>
          <cell r="K1967">
            <v>359965.62607142859</v>
          </cell>
        </row>
        <row r="1968">
          <cell r="C1968" t="str">
            <v>VOLUME PEKERJAAN</v>
          </cell>
          <cell r="E1968" t="str">
            <v>:</v>
          </cell>
          <cell r="F1968">
            <v>2271</v>
          </cell>
          <cell r="G1968" t="str">
            <v>m3</v>
          </cell>
        </row>
        <row r="1969">
          <cell r="C1969" t="str">
            <v>HARGA SATUAN</v>
          </cell>
          <cell r="E1969" t="str">
            <v>:</v>
          </cell>
          <cell r="F1969">
            <v>359965.62607142859</v>
          </cell>
        </row>
        <row r="1970">
          <cell r="C1970" t="str">
            <v>NO.</v>
          </cell>
          <cell r="D1970" t="str">
            <v>URAIAN</v>
          </cell>
          <cell r="F1970" t="str">
            <v xml:space="preserve">SATUAN </v>
          </cell>
          <cell r="G1970" t="str">
            <v>KUANTITAS</v>
          </cell>
          <cell r="H1970" t="str">
            <v>HARGA DASAR</v>
          </cell>
          <cell r="I1970" t="str">
            <v>JUMLAH HARGA</v>
          </cell>
        </row>
        <row r="1972">
          <cell r="H1972" t="str">
            <v>(Rp.)</v>
          </cell>
          <cell r="I1972" t="str">
            <v>(Rp.)</v>
          </cell>
        </row>
        <row r="1974">
          <cell r="C1974" t="str">
            <v>A.</v>
          </cell>
          <cell r="D1974" t="str">
            <v>TENAGA</v>
          </cell>
        </row>
        <row r="1975">
          <cell r="A1975">
            <v>14101</v>
          </cell>
          <cell r="C1975">
            <v>1</v>
          </cell>
          <cell r="D1975" t="str">
            <v>Pekerja</v>
          </cell>
          <cell r="F1975" t="str">
            <v>Jam</v>
          </cell>
          <cell r="G1975">
            <v>5</v>
          </cell>
          <cell r="H1975">
            <v>3375</v>
          </cell>
          <cell r="I1975">
            <v>16875</v>
          </cell>
        </row>
        <row r="1976">
          <cell r="A1976">
            <v>14102</v>
          </cell>
          <cell r="C1976">
            <v>2</v>
          </cell>
          <cell r="D1976" t="str">
            <v>Tukang Batu</v>
          </cell>
          <cell r="F1976" t="str">
            <v>Jam</v>
          </cell>
          <cell r="G1976">
            <v>1.6666666666666667</v>
          </cell>
          <cell r="H1976">
            <v>4620</v>
          </cell>
          <cell r="I1976">
            <v>7700</v>
          </cell>
        </row>
        <row r="1977">
          <cell r="A1977">
            <v>14103</v>
          </cell>
          <cell r="C1977">
            <v>3</v>
          </cell>
          <cell r="D1977" t="str">
            <v>Mandor</v>
          </cell>
          <cell r="F1977" t="str">
            <v>Jam</v>
          </cell>
          <cell r="G1977">
            <v>0.83333333333333337</v>
          </cell>
          <cell r="H1977">
            <v>4890</v>
          </cell>
          <cell r="I1977">
            <v>4075</v>
          </cell>
        </row>
        <row r="1978">
          <cell r="A1978">
            <v>14104</v>
          </cell>
          <cell r="C1978" t="str">
            <v>-</v>
          </cell>
          <cell r="D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14105</v>
          </cell>
          <cell r="C1979" t="str">
            <v>-</v>
          </cell>
          <cell r="D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1">
          <cell r="C1981" t="str">
            <v>B.</v>
          </cell>
          <cell r="D1981" t="str">
            <v>BAHAN</v>
          </cell>
        </row>
        <row r="1982">
          <cell r="A1982">
            <v>14101</v>
          </cell>
          <cell r="C1982">
            <v>1</v>
          </cell>
          <cell r="D1982" t="str">
            <v>Batu Belah</v>
          </cell>
          <cell r="F1982" t="str">
            <v>m3</v>
          </cell>
          <cell r="G1982">
            <v>1.2</v>
          </cell>
          <cell r="H1982">
            <v>115160</v>
          </cell>
          <cell r="I1982">
            <v>138192</v>
          </cell>
        </row>
        <row r="1983">
          <cell r="A1983">
            <v>14102</v>
          </cell>
          <cell r="C1983">
            <v>2</v>
          </cell>
          <cell r="D1983" t="str">
            <v xml:space="preserve">Semen </v>
          </cell>
          <cell r="F1983" t="str">
            <v>Kg</v>
          </cell>
          <cell r="G1983">
            <v>142.5</v>
          </cell>
          <cell r="H1983">
            <v>704</v>
          </cell>
          <cell r="I1983">
            <v>100320</v>
          </cell>
        </row>
        <row r="1984">
          <cell r="A1984">
            <v>14103</v>
          </cell>
          <cell r="C1984">
            <v>3</v>
          </cell>
          <cell r="D1984" t="str">
            <v>Pasir pasang</v>
          </cell>
          <cell r="F1984" t="str">
            <v>m3</v>
          </cell>
          <cell r="G1984">
            <v>0.52200000000000002</v>
          </cell>
          <cell r="H1984">
            <v>102085</v>
          </cell>
          <cell r="I1984">
            <v>53288.37</v>
          </cell>
        </row>
        <row r="1985">
          <cell r="A1985">
            <v>14104</v>
          </cell>
          <cell r="C1985">
            <v>4</v>
          </cell>
          <cell r="D1985" t="str">
            <v xml:space="preserve">PVC dia. 5 cm </v>
          </cell>
          <cell r="F1985" t="str">
            <v>m'</v>
          </cell>
          <cell r="G1985">
            <v>0.3125</v>
          </cell>
          <cell r="H1985">
            <v>13535</v>
          </cell>
          <cell r="I1985">
            <v>4229.6875</v>
          </cell>
        </row>
        <row r="1986">
          <cell r="A1986">
            <v>14105</v>
          </cell>
          <cell r="C1986" t="str">
            <v>-</v>
          </cell>
          <cell r="D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8">
          <cell r="C1988" t="str">
            <v>C.</v>
          </cell>
          <cell r="D1988" t="str">
            <v>PERALATAN</v>
          </cell>
        </row>
        <row r="1989">
          <cell r="A1989">
            <v>14101</v>
          </cell>
          <cell r="C1989">
            <v>1</v>
          </cell>
          <cell r="D1989" t="str">
            <v>Concrete Mixer 0.35 m3</v>
          </cell>
          <cell r="F1989" t="str">
            <v>Jam</v>
          </cell>
          <cell r="G1989">
            <v>0.2857142857142857</v>
          </cell>
          <cell r="H1989">
            <v>8965</v>
          </cell>
          <cell r="I1989">
            <v>2561.4285714285711</v>
          </cell>
        </row>
        <row r="1990">
          <cell r="A1990">
            <v>14102</v>
          </cell>
          <cell r="C1990" t="str">
            <v>-</v>
          </cell>
          <cell r="D1990">
            <v>0</v>
          </cell>
          <cell r="F1990">
            <v>0</v>
          </cell>
          <cell r="H1990">
            <v>0</v>
          </cell>
          <cell r="I1990">
            <v>0</v>
          </cell>
        </row>
        <row r="1991">
          <cell r="A1991">
            <v>14103</v>
          </cell>
          <cell r="C1991" t="str">
            <v>-</v>
          </cell>
          <cell r="D1991">
            <v>0</v>
          </cell>
          <cell r="F1991">
            <v>0</v>
          </cell>
          <cell r="H1991">
            <v>0</v>
          </cell>
          <cell r="I1991">
            <v>0</v>
          </cell>
        </row>
        <row r="1992">
          <cell r="A1992">
            <v>14104</v>
          </cell>
          <cell r="C1992" t="str">
            <v>-</v>
          </cell>
          <cell r="D1992">
            <v>0</v>
          </cell>
          <cell r="F1992">
            <v>0</v>
          </cell>
          <cell r="H1992">
            <v>0</v>
          </cell>
          <cell r="I1992">
            <v>0</v>
          </cell>
        </row>
        <row r="1993">
          <cell r="A1993">
            <v>14105</v>
          </cell>
          <cell r="C1993" t="str">
            <v>-</v>
          </cell>
          <cell r="D1993">
            <v>0</v>
          </cell>
          <cell r="F1993">
            <v>0</v>
          </cell>
          <cell r="H1993">
            <v>0</v>
          </cell>
          <cell r="I1993">
            <v>0</v>
          </cell>
        </row>
        <row r="1995">
          <cell r="F1995" t="str">
            <v>SUB JUMLAH Rp.</v>
          </cell>
          <cell r="I1995">
            <v>327241.48607142858</v>
          </cell>
        </row>
        <row r="1996">
          <cell r="F1996" t="str">
            <v>BIAYA UMUM DAN KEUNTUNGAN</v>
          </cell>
          <cell r="I1996">
            <v>32724.14</v>
          </cell>
        </row>
        <row r="1997">
          <cell r="F1997" t="str">
            <v>TOTAL Rp.</v>
          </cell>
          <cell r="I1997">
            <v>359965.62607142859</v>
          </cell>
        </row>
        <row r="2000">
          <cell r="H2000" t="str">
            <v>Surabaya, 24 Oktober 2003</v>
          </cell>
        </row>
        <row r="2001">
          <cell r="H2001" t="str">
            <v>PT. Brantas Abipraya (Persero)</v>
          </cell>
        </row>
        <row r="2008">
          <cell r="H2008" t="str">
            <v>Ir. Sugeng Rochadi</v>
          </cell>
        </row>
        <row r="2009">
          <cell r="H2009" t="str">
            <v>Kepala Cabang III Surabaya</v>
          </cell>
        </row>
        <row r="2011">
          <cell r="A2011">
            <v>42</v>
          </cell>
          <cell r="C2011" t="str">
            <v xml:space="preserve">ANALISA HARGA SATUAN </v>
          </cell>
        </row>
        <row r="2013">
          <cell r="C2013" t="str">
            <v>PEKERJAAN</v>
          </cell>
          <cell r="E2013" t="str">
            <v>:</v>
          </cell>
          <cell r="F2013" t="str">
            <v>REHABILITASI KERUSAKAN AKIBAT BANJIR</v>
          </cell>
        </row>
        <row r="2014">
          <cell r="F2014" t="str">
            <v>SUNGAI SWD.1, SWD.2 DAN SUNGAI PIJI</v>
          </cell>
        </row>
        <row r="2015">
          <cell r="F2015" t="str">
            <v>KABUPATEN DEMAK, JEPARA DAN KUDUS</v>
          </cell>
        </row>
        <row r="2016">
          <cell r="A2016">
            <v>14200</v>
          </cell>
          <cell r="C2016" t="str">
            <v>URAIAN / JENIS PEKERJAAN</v>
          </cell>
          <cell r="E2016" t="str">
            <v>:</v>
          </cell>
          <cell r="F2016" t="str">
            <v>Pekerjaan siar</v>
          </cell>
          <cell r="K2016">
            <v>9446.6376270960864</v>
          </cell>
        </row>
        <row r="2017">
          <cell r="C2017" t="str">
            <v>VOLUME PEKERJAAN</v>
          </cell>
          <cell r="E2017" t="str">
            <v>:</v>
          </cell>
          <cell r="F2017">
            <v>4630</v>
          </cell>
          <cell r="G2017" t="str">
            <v>m2</v>
          </cell>
        </row>
        <row r="2018">
          <cell r="C2018" t="str">
            <v>HARGA SATUAN</v>
          </cell>
          <cell r="E2018" t="str">
            <v>:</v>
          </cell>
          <cell r="F2018">
            <v>9446.6376270960864</v>
          </cell>
        </row>
        <row r="2019">
          <cell r="C2019" t="str">
            <v>NO.</v>
          </cell>
          <cell r="D2019" t="str">
            <v>URAIAN</v>
          </cell>
          <cell r="F2019" t="str">
            <v xml:space="preserve">SATUAN </v>
          </cell>
          <cell r="G2019" t="str">
            <v>KUANTITAS</v>
          </cell>
          <cell r="H2019" t="str">
            <v>HARGA DASAR</v>
          </cell>
          <cell r="I2019" t="str">
            <v>JUMLAH HARGA</v>
          </cell>
        </row>
        <row r="2021">
          <cell r="H2021" t="str">
            <v>(Rp.)</v>
          </cell>
          <cell r="I2021" t="str">
            <v>(Rp.)</v>
          </cell>
        </row>
        <row r="2023">
          <cell r="C2023" t="str">
            <v>A.</v>
          </cell>
          <cell r="D2023" t="str">
            <v>TENAGA</v>
          </cell>
        </row>
        <row r="2024">
          <cell r="A2024">
            <v>14201</v>
          </cell>
          <cell r="C2024">
            <v>1</v>
          </cell>
          <cell r="D2024" t="str">
            <v>Pekerja</v>
          </cell>
          <cell r="F2024" t="str">
            <v>Jam</v>
          </cell>
          <cell r="G2024">
            <v>0.34602076124567471</v>
          </cell>
          <cell r="H2024">
            <v>3375</v>
          </cell>
          <cell r="I2024">
            <v>1167.8200692041521</v>
          </cell>
        </row>
        <row r="2025">
          <cell r="A2025">
            <v>14202</v>
          </cell>
          <cell r="C2025">
            <v>2</v>
          </cell>
          <cell r="D2025" t="str">
            <v>Tukang Batu</v>
          </cell>
          <cell r="F2025" t="str">
            <v>Jam</v>
          </cell>
          <cell r="G2025">
            <v>0.17301038062283736</v>
          </cell>
          <cell r="H2025">
            <v>4620</v>
          </cell>
          <cell r="I2025">
            <v>799.30795847750858</v>
          </cell>
        </row>
        <row r="2026">
          <cell r="A2026">
            <v>14203</v>
          </cell>
          <cell r="C2026">
            <v>3</v>
          </cell>
          <cell r="D2026" t="str">
            <v>Kepala Tukang</v>
          </cell>
          <cell r="F2026" t="str">
            <v>Jam</v>
          </cell>
          <cell r="G2026">
            <v>0.17301038062283736</v>
          </cell>
          <cell r="H2026">
            <v>4890</v>
          </cell>
          <cell r="I2026">
            <v>846.02076124567463</v>
          </cell>
        </row>
        <row r="2027">
          <cell r="A2027">
            <v>14204</v>
          </cell>
          <cell r="C2027">
            <v>4</v>
          </cell>
          <cell r="D2027" t="str">
            <v>Mandor</v>
          </cell>
          <cell r="F2027" t="str">
            <v>Jam</v>
          </cell>
          <cell r="G2027">
            <v>0.17301038062283736</v>
          </cell>
          <cell r="H2027">
            <v>4890</v>
          </cell>
          <cell r="I2027">
            <v>846.02076124567463</v>
          </cell>
        </row>
        <row r="2028">
          <cell r="A2028">
            <v>14205</v>
          </cell>
          <cell r="C2028" t="str">
            <v>-</v>
          </cell>
          <cell r="D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30">
          <cell r="C2030" t="str">
            <v>B.</v>
          </cell>
          <cell r="D2030" t="str">
            <v>BAHAN</v>
          </cell>
        </row>
        <row r="2031">
          <cell r="A2031">
            <v>14201</v>
          </cell>
          <cell r="C2031">
            <v>1</v>
          </cell>
          <cell r="D2031" t="str">
            <v xml:space="preserve">Semen </v>
          </cell>
          <cell r="F2031" t="str">
            <v>Kg</v>
          </cell>
          <cell r="G2031">
            <v>5.5</v>
          </cell>
          <cell r="H2031">
            <v>704</v>
          </cell>
          <cell r="I2031">
            <v>3872</v>
          </cell>
        </row>
        <row r="2032">
          <cell r="A2032">
            <v>14202</v>
          </cell>
          <cell r="C2032">
            <v>2</v>
          </cell>
          <cell r="D2032" t="str">
            <v>Pasir pasang</v>
          </cell>
          <cell r="F2032" t="str">
            <v>m3</v>
          </cell>
          <cell r="G2032">
            <v>8.9999999999999993E-3</v>
          </cell>
          <cell r="H2032">
            <v>102085</v>
          </cell>
          <cell r="I2032">
            <v>918.76499999999999</v>
          </cell>
        </row>
        <row r="2033">
          <cell r="A2033">
            <v>14203</v>
          </cell>
          <cell r="C2033" t="str">
            <v>-</v>
          </cell>
          <cell r="D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14204</v>
          </cell>
          <cell r="C2034" t="str">
            <v>-</v>
          </cell>
          <cell r="D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14205</v>
          </cell>
          <cell r="C2035" t="str">
            <v>-</v>
          </cell>
          <cell r="D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7">
          <cell r="C2037" t="str">
            <v>C.</v>
          </cell>
          <cell r="D2037" t="str">
            <v>PERALATAN</v>
          </cell>
        </row>
        <row r="2038">
          <cell r="A2038">
            <v>14201</v>
          </cell>
          <cell r="C2038">
            <v>1</v>
          </cell>
          <cell r="D2038" t="str">
            <v>Concrete Mixer 0.35 m3</v>
          </cell>
          <cell r="F2038" t="str">
            <v>Jam</v>
          </cell>
          <cell r="G2038">
            <v>1.5384615384615385E-2</v>
          </cell>
          <cell r="H2038">
            <v>8965</v>
          </cell>
          <cell r="I2038">
            <v>137.92307692307693</v>
          </cell>
        </row>
        <row r="2039">
          <cell r="A2039">
            <v>14202</v>
          </cell>
          <cell r="C2039" t="str">
            <v>-</v>
          </cell>
          <cell r="D2039">
            <v>0</v>
          </cell>
          <cell r="F2039">
            <v>0</v>
          </cell>
          <cell r="H2039">
            <v>0</v>
          </cell>
          <cell r="I2039">
            <v>0</v>
          </cell>
        </row>
        <row r="2040">
          <cell r="A2040">
            <v>14203</v>
          </cell>
          <cell r="C2040" t="str">
            <v>-</v>
          </cell>
          <cell r="D2040">
            <v>0</v>
          </cell>
          <cell r="F2040">
            <v>0</v>
          </cell>
          <cell r="H2040">
            <v>0</v>
          </cell>
          <cell r="I2040">
            <v>0</v>
          </cell>
        </row>
        <row r="2041">
          <cell r="A2041">
            <v>14204</v>
          </cell>
          <cell r="C2041" t="str">
            <v>-</v>
          </cell>
          <cell r="D2041">
            <v>0</v>
          </cell>
          <cell r="F2041">
            <v>0</v>
          </cell>
          <cell r="H2041">
            <v>0</v>
          </cell>
          <cell r="I2041">
            <v>0</v>
          </cell>
        </row>
        <row r="2042">
          <cell r="A2042">
            <v>14205</v>
          </cell>
          <cell r="C2042" t="str">
            <v>-</v>
          </cell>
          <cell r="D2042">
            <v>0</v>
          </cell>
          <cell r="F2042">
            <v>0</v>
          </cell>
          <cell r="H2042">
            <v>0</v>
          </cell>
          <cell r="I2042">
            <v>0</v>
          </cell>
        </row>
        <row r="2044">
          <cell r="F2044" t="str">
            <v>SUB JUMLAH Rp.</v>
          </cell>
          <cell r="I2044">
            <v>8587.8576270960857</v>
          </cell>
        </row>
        <row r="2045">
          <cell r="F2045" t="str">
            <v>BIAYA UMUM DAN KEUNTUNGAN</v>
          </cell>
          <cell r="I2045">
            <v>858.78</v>
          </cell>
        </row>
        <row r="2046">
          <cell r="F2046" t="str">
            <v>TOTAL Rp.</v>
          </cell>
          <cell r="I2046">
            <v>9446.6376270960864</v>
          </cell>
        </row>
        <row r="2049">
          <cell r="H2049" t="str">
            <v>Surabaya, 24 Oktober 2003</v>
          </cell>
        </row>
        <row r="2050">
          <cell r="H2050" t="str">
            <v>PT. Brantas Abipraya (Persero)</v>
          </cell>
        </row>
        <row r="2057">
          <cell r="H2057" t="str">
            <v>Ir. Sugeng Rochadi</v>
          </cell>
        </row>
        <row r="2058">
          <cell r="H2058" t="str">
            <v>Kepala Cabang III Surabaya</v>
          </cell>
        </row>
        <row r="2060">
          <cell r="A2060">
            <v>43</v>
          </cell>
          <cell r="C2060" t="str">
            <v xml:space="preserve">ANALISA HARGA SATUAN </v>
          </cell>
        </row>
        <row r="2062">
          <cell r="C2062" t="str">
            <v>PEKERJAAN</v>
          </cell>
          <cell r="E2062" t="str">
            <v>:</v>
          </cell>
          <cell r="F2062" t="str">
            <v>REHABILITASI KERUSAKAN AKIBAT BANJIR</v>
          </cell>
        </row>
        <row r="2063">
          <cell r="F2063" t="str">
            <v>SUNGAI SWD.1, SWD.2 DAN SUNGAI PIJI</v>
          </cell>
        </row>
        <row r="2064">
          <cell r="F2064" t="str">
            <v>KABUPATEN DEMAK, JEPARA DAN KUDUS</v>
          </cell>
        </row>
        <row r="2065">
          <cell r="A2065">
            <v>14300</v>
          </cell>
          <cell r="C2065" t="str">
            <v>URAIAN / JENIS PEKERJAAN</v>
          </cell>
          <cell r="E2065" t="str">
            <v>:</v>
          </cell>
          <cell r="F2065" t="str">
            <v>Pekerjaan Plesteran 1s : 2 ps</v>
          </cell>
          <cell r="K2065">
            <v>10270.572642140467</v>
          </cell>
        </row>
        <row r="2066">
          <cell r="C2066" t="str">
            <v>VOLUME PEKERJAAN</v>
          </cell>
          <cell r="E2066" t="str">
            <v>:</v>
          </cell>
          <cell r="F2066">
            <v>3446</v>
          </cell>
          <cell r="G2066" t="str">
            <v>m2</v>
          </cell>
        </row>
        <row r="2067">
          <cell r="C2067" t="str">
            <v>HARGA SATUAN</v>
          </cell>
          <cell r="E2067" t="str">
            <v>:</v>
          </cell>
          <cell r="F2067">
            <v>10270.572642140467</v>
          </cell>
        </row>
        <row r="2068">
          <cell r="C2068" t="str">
            <v>NO.</v>
          </cell>
          <cell r="D2068" t="str">
            <v>URAIAN</v>
          </cell>
          <cell r="F2068" t="str">
            <v xml:space="preserve">SATUAN </v>
          </cell>
          <cell r="G2068" t="str">
            <v>KUANTITAS</v>
          </cell>
          <cell r="H2068" t="str">
            <v>HARGA DASAR</v>
          </cell>
          <cell r="I2068" t="str">
            <v>JUMLAH HARGA</v>
          </cell>
        </row>
        <row r="2070">
          <cell r="H2070" t="str">
            <v>(Rp.)</v>
          </cell>
          <cell r="I2070" t="str">
            <v>(Rp.)</v>
          </cell>
        </row>
        <row r="2072">
          <cell r="C2072" t="str">
            <v>A.</v>
          </cell>
          <cell r="D2072" t="str">
            <v>TENAGA</v>
          </cell>
        </row>
        <row r="2073">
          <cell r="A2073">
            <v>14301</v>
          </cell>
          <cell r="C2073">
            <v>1</v>
          </cell>
          <cell r="D2073" t="str">
            <v>Pekerja</v>
          </cell>
          <cell r="F2073" t="str">
            <v>Jam</v>
          </cell>
          <cell r="G2073">
            <v>0.38363171355498721</v>
          </cell>
          <cell r="H2073">
            <v>3375</v>
          </cell>
          <cell r="I2073">
            <v>1294.7570332480818</v>
          </cell>
        </row>
        <row r="2074">
          <cell r="A2074">
            <v>14302</v>
          </cell>
          <cell r="C2074">
            <v>2</v>
          </cell>
          <cell r="D2074" t="str">
            <v>Tukang Batu</v>
          </cell>
          <cell r="F2074" t="str">
            <v>Jam</v>
          </cell>
          <cell r="G2074">
            <v>0.12787723785166241</v>
          </cell>
          <cell r="H2074">
            <v>4620</v>
          </cell>
          <cell r="I2074">
            <v>590.79283887468034</v>
          </cell>
        </row>
        <row r="2075">
          <cell r="A2075">
            <v>14303</v>
          </cell>
          <cell r="C2075">
            <v>3</v>
          </cell>
          <cell r="D2075" t="str">
            <v>Kepala Tukang</v>
          </cell>
          <cell r="F2075" t="str">
            <v>Jam</v>
          </cell>
          <cell r="G2075">
            <v>6.3938618925831206E-2</v>
          </cell>
          <cell r="H2075">
            <v>4890</v>
          </cell>
          <cell r="I2075">
            <v>312.6598465473146</v>
          </cell>
        </row>
        <row r="2076">
          <cell r="A2076">
            <v>14304</v>
          </cell>
          <cell r="C2076">
            <v>4</v>
          </cell>
          <cell r="D2076" t="str">
            <v>Mandor</v>
          </cell>
          <cell r="F2076" t="str">
            <v>Jam</v>
          </cell>
          <cell r="G2076">
            <v>6.3938618925831206E-2</v>
          </cell>
          <cell r="H2076">
            <v>4890</v>
          </cell>
          <cell r="I2076">
            <v>312.6598465473146</v>
          </cell>
        </row>
        <row r="2077">
          <cell r="A2077">
            <v>14305</v>
          </cell>
          <cell r="C2077" t="str">
            <v>-</v>
          </cell>
          <cell r="D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9">
          <cell r="C2079" t="str">
            <v>B.</v>
          </cell>
          <cell r="D2079" t="str">
            <v>BAHAN</v>
          </cell>
        </row>
        <row r="2080">
          <cell r="A2080">
            <v>14301</v>
          </cell>
          <cell r="C2080">
            <v>1</v>
          </cell>
          <cell r="D2080" t="str">
            <v xml:space="preserve">Semen </v>
          </cell>
          <cell r="F2080" t="str">
            <v>Kg</v>
          </cell>
          <cell r="G2080">
            <v>6.6</v>
          </cell>
          <cell r="H2080">
            <v>704</v>
          </cell>
          <cell r="I2080">
            <v>4646.3999999999996</v>
          </cell>
        </row>
        <row r="2081">
          <cell r="A2081">
            <v>14302</v>
          </cell>
          <cell r="C2081">
            <v>2</v>
          </cell>
          <cell r="D2081" t="str">
            <v>Pasir pasang</v>
          </cell>
          <cell r="F2081" t="str">
            <v>m3</v>
          </cell>
          <cell r="G2081">
            <v>0.02</v>
          </cell>
          <cell r="H2081">
            <v>102085</v>
          </cell>
          <cell r="I2081">
            <v>2041.7</v>
          </cell>
        </row>
        <row r="2082">
          <cell r="A2082">
            <v>14303</v>
          </cell>
          <cell r="C2082" t="str">
            <v>-</v>
          </cell>
          <cell r="D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14304</v>
          </cell>
          <cell r="C2083" t="str">
            <v>-</v>
          </cell>
          <cell r="D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14305</v>
          </cell>
          <cell r="C2084" t="str">
            <v>-</v>
          </cell>
          <cell r="D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6">
          <cell r="C2086" t="str">
            <v>C.</v>
          </cell>
          <cell r="D2086" t="str">
            <v>PERALATAN</v>
          </cell>
        </row>
        <row r="2087">
          <cell r="A2087">
            <v>14301</v>
          </cell>
          <cell r="C2087">
            <v>1</v>
          </cell>
          <cell r="D2087" t="str">
            <v>Concrete Mixer 0.35 m3</v>
          </cell>
          <cell r="F2087" t="str">
            <v>Jam</v>
          </cell>
          <cell r="G2087">
            <v>1.5384615384615385E-2</v>
          </cell>
          <cell r="H2087">
            <v>8965</v>
          </cell>
          <cell r="I2087">
            <v>137.92307692307693</v>
          </cell>
        </row>
        <row r="2088">
          <cell r="A2088">
            <v>14302</v>
          </cell>
          <cell r="C2088" t="str">
            <v>-</v>
          </cell>
          <cell r="D2088">
            <v>0</v>
          </cell>
          <cell r="F2088">
            <v>0</v>
          </cell>
          <cell r="H2088">
            <v>0</v>
          </cell>
          <cell r="I2088">
            <v>0</v>
          </cell>
        </row>
        <row r="2089">
          <cell r="A2089">
            <v>14303</v>
          </cell>
          <cell r="C2089" t="str">
            <v>-</v>
          </cell>
          <cell r="D2089">
            <v>0</v>
          </cell>
          <cell r="F2089">
            <v>0</v>
          </cell>
          <cell r="H2089">
            <v>0</v>
          </cell>
          <cell r="I2089">
            <v>0</v>
          </cell>
        </row>
        <row r="2090">
          <cell r="A2090">
            <v>14304</v>
          </cell>
          <cell r="C2090" t="str">
            <v>-</v>
          </cell>
          <cell r="D2090">
            <v>0</v>
          </cell>
          <cell r="F2090">
            <v>0</v>
          </cell>
          <cell r="H2090">
            <v>0</v>
          </cell>
          <cell r="I2090">
            <v>0</v>
          </cell>
        </row>
        <row r="2091">
          <cell r="A2091">
            <v>14305</v>
          </cell>
          <cell r="C2091" t="str">
            <v>-</v>
          </cell>
          <cell r="D2091">
            <v>0</v>
          </cell>
          <cell r="F2091">
            <v>0</v>
          </cell>
          <cell r="H2091">
            <v>0</v>
          </cell>
          <cell r="I2091">
            <v>0</v>
          </cell>
        </row>
        <row r="2093">
          <cell r="F2093" t="str">
            <v>SUB JUMLAH Rp.</v>
          </cell>
          <cell r="I2093">
            <v>9336.8926421404667</v>
          </cell>
        </row>
        <row r="2094">
          <cell r="F2094" t="str">
            <v>BIAYA UMUM DAN KEUNTUNGAN</v>
          </cell>
          <cell r="I2094">
            <v>933.68</v>
          </cell>
        </row>
        <row r="2095">
          <cell r="F2095" t="str">
            <v>TOTAL Rp.</v>
          </cell>
          <cell r="I2095">
            <v>10270.572642140467</v>
          </cell>
        </row>
        <row r="2098">
          <cell r="H2098" t="str">
            <v>Surabaya, 24 Oktober 2003</v>
          </cell>
        </row>
        <row r="2099">
          <cell r="H2099" t="str">
            <v>PT. Brantas Abipraya (Persero)</v>
          </cell>
        </row>
        <row r="2106">
          <cell r="H2106" t="str">
            <v>Ir. Sugeng Rochadi</v>
          </cell>
        </row>
        <row r="2107">
          <cell r="H2107" t="str">
            <v>Kepala Cabang III Surabaya</v>
          </cell>
        </row>
        <row r="2109">
          <cell r="C2109" t="str">
            <v xml:space="preserve">ANALISA HARGA SATUAN </v>
          </cell>
        </row>
        <row r="2111">
          <cell r="C2111" t="str">
            <v>PEKERJAAN</v>
          </cell>
          <cell r="E2111" t="str">
            <v>:</v>
          </cell>
          <cell r="F2111" t="str">
            <v>REHABILITASI KERUSAKAN AKIBAT BANJIR</v>
          </cell>
        </row>
        <row r="2112">
          <cell r="F2112" t="str">
            <v>SUNGAI SWD.1, SWD.2 DAN SUNGAI PIJI</v>
          </cell>
        </row>
        <row r="2113">
          <cell r="F2113" t="str">
            <v>KABUPATEN DEMAK, JEPARA DAN KUDUS</v>
          </cell>
        </row>
        <row r="2114">
          <cell r="A2114">
            <v>10000</v>
          </cell>
          <cell r="C2114" t="str">
            <v>URAIAN / JENIS PEKERJAAN</v>
          </cell>
          <cell r="E2114" t="str">
            <v>:</v>
          </cell>
          <cell r="F2114" t="str">
            <v>Mobilisasi dan Demobilisasi Alat Berat</v>
          </cell>
          <cell r="K2114">
            <v>180253700</v>
          </cell>
        </row>
        <row r="2115">
          <cell r="C2115" t="str">
            <v>VOLUME PEKERJAAN</v>
          </cell>
          <cell r="E2115" t="str">
            <v>:</v>
          </cell>
          <cell r="F2115">
            <v>1</v>
          </cell>
          <cell r="G2115" t="str">
            <v>ls</v>
          </cell>
        </row>
        <row r="2116">
          <cell r="C2116" t="str">
            <v>HARGA SATUAN</v>
          </cell>
          <cell r="E2116" t="str">
            <v>:</v>
          </cell>
          <cell r="F2116">
            <v>180253700</v>
          </cell>
        </row>
        <row r="2117">
          <cell r="C2117" t="str">
            <v>NO.</v>
          </cell>
          <cell r="D2117" t="str">
            <v>URAIAN</v>
          </cell>
          <cell r="F2117" t="str">
            <v xml:space="preserve">SATUAN </v>
          </cell>
          <cell r="G2117" t="str">
            <v>KUANTITAS</v>
          </cell>
          <cell r="H2117" t="str">
            <v>HARGA DASAR</v>
          </cell>
          <cell r="I2117" t="str">
            <v>JUMLAH HARGA</v>
          </cell>
        </row>
        <row r="2119">
          <cell r="H2119" t="str">
            <v>(Rp.)</v>
          </cell>
          <cell r="I2119" t="str">
            <v>(Rp.)</v>
          </cell>
        </row>
        <row r="2121">
          <cell r="C2121" t="str">
            <v>A.</v>
          </cell>
          <cell r="D2121" t="str">
            <v>MOBILISASI</v>
          </cell>
        </row>
        <row r="2122">
          <cell r="C2122">
            <v>1</v>
          </cell>
          <cell r="D2122" t="str">
            <v>Alat Bantu</v>
          </cell>
          <cell r="F2122" t="str">
            <v>unit</v>
          </cell>
          <cell r="G2122">
            <v>100</v>
          </cell>
          <cell r="H2122">
            <v>102670</v>
          </cell>
          <cell r="I2122">
            <v>10267000</v>
          </cell>
          <cell r="K2122">
            <v>6.2654469783421911</v>
          </cell>
        </row>
        <row r="2123">
          <cell r="C2123">
            <v>2</v>
          </cell>
          <cell r="D2123" t="str">
            <v>Bulldozer D31</v>
          </cell>
          <cell r="F2123" t="str">
            <v>unit</v>
          </cell>
          <cell r="G2123">
            <v>5</v>
          </cell>
          <cell r="H2123">
            <v>10000000</v>
          </cell>
          <cell r="I2123">
            <v>50000000</v>
          </cell>
          <cell r="K2123">
            <v>30.512549811737564</v>
          </cell>
        </row>
        <row r="2124">
          <cell r="C2124">
            <v>3</v>
          </cell>
          <cell r="D2124" t="str">
            <v>Chain saw</v>
          </cell>
          <cell r="F2124" t="str">
            <v>unit</v>
          </cell>
          <cell r="G2124">
            <v>3</v>
          </cell>
          <cell r="H2124">
            <v>200000</v>
          </cell>
          <cell r="I2124">
            <v>600000</v>
          </cell>
          <cell r="K2124">
            <v>0.36615059774085079</v>
          </cell>
        </row>
        <row r="2125">
          <cell r="C2125">
            <v>4</v>
          </cell>
          <cell r="D2125" t="str">
            <v>Concrete Mixer 0.35 m3</v>
          </cell>
          <cell r="F2125" t="str">
            <v>unit</v>
          </cell>
          <cell r="G2125">
            <v>5</v>
          </cell>
          <cell r="H2125">
            <v>2000000</v>
          </cell>
          <cell r="I2125">
            <v>10000000</v>
          </cell>
          <cell r="K2125">
            <v>6.1025099623475132</v>
          </cell>
        </row>
        <row r="2126">
          <cell r="C2126">
            <v>5</v>
          </cell>
          <cell r="D2126" t="str">
            <v>Dump Truck 8 ton</v>
          </cell>
          <cell r="F2126" t="str">
            <v>unit</v>
          </cell>
          <cell r="G2126">
            <v>7</v>
          </cell>
          <cell r="H2126">
            <v>1000000</v>
          </cell>
          <cell r="I2126">
            <v>7000000</v>
          </cell>
          <cell r="K2126">
            <v>4.2717569736432592</v>
          </cell>
        </row>
        <row r="2127">
          <cell r="C2127">
            <v>6</v>
          </cell>
          <cell r="D2127" t="str">
            <v>Excavator PC 200</v>
          </cell>
          <cell r="F2127" t="str">
            <v>unit</v>
          </cell>
          <cell r="G2127">
            <v>7</v>
          </cell>
          <cell r="H2127">
            <v>10000000</v>
          </cell>
          <cell r="I2127">
            <v>70000000</v>
          </cell>
          <cell r="K2127">
            <v>42.717569736432594</v>
          </cell>
        </row>
        <row r="2128">
          <cell r="C2128">
            <v>7</v>
          </cell>
          <cell r="D2128" t="str">
            <v>Tamping Rammer</v>
          </cell>
          <cell r="F2128" t="str">
            <v>unit</v>
          </cell>
          <cell r="G2128">
            <v>1</v>
          </cell>
          <cell r="H2128">
            <v>2000000</v>
          </cell>
          <cell r="I2128">
            <v>2000000</v>
          </cell>
          <cell r="K2128">
            <v>1.2205019924695026</v>
          </cell>
        </row>
        <row r="2129">
          <cell r="C2129">
            <v>8</v>
          </cell>
          <cell r="D2129" t="str">
            <v>Vibrator Roller</v>
          </cell>
          <cell r="F2129" t="str">
            <v>unit</v>
          </cell>
          <cell r="G2129">
            <v>1</v>
          </cell>
          <cell r="H2129">
            <v>4000000</v>
          </cell>
          <cell r="I2129">
            <v>4000000</v>
          </cell>
          <cell r="K2129">
            <v>2.4410039849390053</v>
          </cell>
        </row>
        <row r="2130">
          <cell r="C2130">
            <v>9</v>
          </cell>
          <cell r="D2130" t="str">
            <v>Water Tanker</v>
          </cell>
          <cell r="F2130" t="str">
            <v>unit</v>
          </cell>
          <cell r="G2130">
            <v>1</v>
          </cell>
          <cell r="H2130">
            <v>10000000</v>
          </cell>
          <cell r="I2130">
            <v>10000000</v>
          </cell>
          <cell r="K2130">
            <v>6.1025099623475132</v>
          </cell>
        </row>
        <row r="2142">
          <cell r="F2142" t="str">
            <v>SUB JUMLAH Rp.</v>
          </cell>
          <cell r="I2142">
            <v>163867000</v>
          </cell>
          <cell r="K2142">
            <v>99.999999999999986</v>
          </cell>
        </row>
        <row r="2143">
          <cell r="F2143" t="str">
            <v>BIAYA UMUM DAN KEUNTUNGAN</v>
          </cell>
          <cell r="I2143">
            <v>16386700</v>
          </cell>
        </row>
        <row r="2144">
          <cell r="F2144" t="str">
            <v>TOTAL Rp.</v>
          </cell>
          <cell r="I2144">
            <v>180253700</v>
          </cell>
        </row>
        <row r="2147">
          <cell r="H2147" t="str">
            <v>Surabaya, 24 Oktober 2003</v>
          </cell>
        </row>
        <row r="2148">
          <cell r="H2148" t="str">
            <v>PT. Brantas Abipraya (Persero)</v>
          </cell>
        </row>
        <row r="2155">
          <cell r="H2155" t="str">
            <v>Ir. Sugeng Rochadi</v>
          </cell>
        </row>
        <row r="2156">
          <cell r="H2156" t="str">
            <v>Kepala Cabang III Surabaya</v>
          </cell>
        </row>
      </sheetData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>
        <row r="2">
          <cell r="A2" t="str">
            <v>PEMERINTAH PROVINSI NANGGROE ACEH DARUSSALAM</v>
          </cell>
        </row>
        <row r="3">
          <cell r="A3" t="str">
            <v>DINAS BINA MARGA DAN CIPTA KARYA</v>
          </cell>
        </row>
        <row r="4">
          <cell r="A4" t="str">
            <v>Jln. Jend. Sudirman No. 01 Telp. (0651) 46767, 47009 Fax 47232 Banda Aceh 23239</v>
          </cell>
        </row>
        <row r="6">
          <cell r="A6" t="str">
            <v>KEGIATAN REHABILITASI / PEMELIHARAAN JALAN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 t="str">
            <v>UPAH</v>
          </cell>
        </row>
        <row r="39">
          <cell r="C39" t="str">
            <v>BAHAN</v>
          </cell>
        </row>
        <row r="41">
          <cell r="C41" t="str">
            <v>Portland Cement</v>
          </cell>
          <cell r="D41" t="str">
            <v>kg</v>
          </cell>
          <cell r="E41">
            <v>533</v>
          </cell>
        </row>
        <row r="42">
          <cell r="C42" t="str">
            <v>Coarse Aggregate</v>
          </cell>
          <cell r="D42" t="str">
            <v>m3</v>
          </cell>
          <cell r="E42">
            <v>135281</v>
          </cell>
        </row>
        <row r="43">
          <cell r="C43" t="str">
            <v>Fine Aggregate</v>
          </cell>
          <cell r="D43" t="str">
            <v>m3</v>
          </cell>
          <cell r="E43">
            <v>113390</v>
          </cell>
        </row>
        <row r="44">
          <cell r="C44" t="str">
            <v>Batu kali</v>
          </cell>
          <cell r="D44" t="str">
            <v>m3</v>
          </cell>
          <cell r="E44">
            <v>127764</v>
          </cell>
        </row>
        <row r="45">
          <cell r="C45" t="str">
            <v>Pasir Beton</v>
          </cell>
          <cell r="D45" t="str">
            <v>m3</v>
          </cell>
          <cell r="E45">
            <v>156510</v>
          </cell>
        </row>
        <row r="46">
          <cell r="C46" t="str">
            <v>Pasir Urug</v>
          </cell>
          <cell r="D46" t="str">
            <v>m3</v>
          </cell>
          <cell r="E46">
            <v>42588</v>
          </cell>
        </row>
        <row r="47">
          <cell r="C47" t="str">
            <v>Sirtu</v>
          </cell>
          <cell r="D47" t="str">
            <v>m3</v>
          </cell>
          <cell r="E47">
            <v>85176</v>
          </cell>
        </row>
        <row r="48">
          <cell r="C48" t="str">
            <v>Tanah Urug</v>
          </cell>
          <cell r="D48" t="str">
            <v>m3</v>
          </cell>
          <cell r="E48">
            <v>8518</v>
          </cell>
        </row>
        <row r="49">
          <cell r="C49" t="str">
            <v>Air</v>
          </cell>
          <cell r="D49" t="str">
            <v>m3</v>
          </cell>
          <cell r="E49">
            <v>6000</v>
          </cell>
        </row>
        <row r="50">
          <cell r="C50" t="str">
            <v>Besi Beton BJTD-40</v>
          </cell>
          <cell r="D50" t="str">
            <v>kg</v>
          </cell>
          <cell r="E50">
            <v>5324</v>
          </cell>
        </row>
        <row r="51">
          <cell r="C51" t="str">
            <v>Multipleks</v>
          </cell>
          <cell r="D51" t="str">
            <v>lbr</v>
          </cell>
          <cell r="E51">
            <v>70000</v>
          </cell>
        </row>
        <row r="52">
          <cell r="C52" t="str">
            <v>Papan Bekisting</v>
          </cell>
          <cell r="D52" t="str">
            <v>m3</v>
          </cell>
          <cell r="E52">
            <v>679279</v>
          </cell>
        </row>
        <row r="53">
          <cell r="C53" t="str">
            <v>Balok Pengaku</v>
          </cell>
          <cell r="D53" t="str">
            <v>m3</v>
          </cell>
          <cell r="E53">
            <v>692055</v>
          </cell>
        </row>
        <row r="54">
          <cell r="C54" t="str">
            <v>Paku</v>
          </cell>
          <cell r="D54" t="str">
            <v>kg</v>
          </cell>
          <cell r="E54">
            <v>16500</v>
          </cell>
        </row>
        <row r="55">
          <cell r="C55" t="str">
            <v>Kawat Beton</v>
          </cell>
          <cell r="D55" t="str">
            <v>kg</v>
          </cell>
          <cell r="E55">
            <v>9580</v>
          </cell>
        </row>
        <row r="56">
          <cell r="C56" t="str">
            <v>Oxygen</v>
          </cell>
          <cell r="D56" t="str">
            <v>kg</v>
          </cell>
          <cell r="E56">
            <v>18635</v>
          </cell>
        </row>
        <row r="57">
          <cell r="C57" t="str">
            <v>Acetylen</v>
          </cell>
          <cell r="D57" t="str">
            <v>kg</v>
          </cell>
          <cell r="E57">
            <v>31940</v>
          </cell>
        </row>
        <row r="58">
          <cell r="C58" t="str">
            <v>Cat Warna</v>
          </cell>
          <cell r="D58" t="str">
            <v>kg</v>
          </cell>
          <cell r="E58">
            <v>23425</v>
          </cell>
        </row>
        <row r="59">
          <cell r="C59" t="str">
            <v>Thinner</v>
          </cell>
          <cell r="D59" t="str">
            <v>kg</v>
          </cell>
          <cell r="E59">
            <v>11750</v>
          </cell>
        </row>
        <row r="60">
          <cell r="C60" t="str">
            <v>Coaltar Epoxy</v>
          </cell>
          <cell r="D60" t="str">
            <v>kg</v>
          </cell>
          <cell r="E60">
            <v>100000</v>
          </cell>
        </row>
        <row r="61">
          <cell r="C61" t="str">
            <v>Steel Expantion Joint</v>
          </cell>
          <cell r="D61" t="str">
            <v>m'</v>
          </cell>
          <cell r="E61">
            <v>2800000</v>
          </cell>
        </row>
        <row r="62">
          <cell r="C62" t="str">
            <v>Rubber Expantion Joint 25 mm</v>
          </cell>
          <cell r="D62" t="str">
            <v>m'</v>
          </cell>
          <cell r="E62">
            <v>2100000</v>
          </cell>
        </row>
        <row r="63">
          <cell r="C63" t="str">
            <v>Bearing pad main span</v>
          </cell>
          <cell r="D63" t="str">
            <v>bh</v>
          </cell>
          <cell r="E63">
            <v>475000</v>
          </cell>
        </row>
        <row r="64">
          <cell r="C64" t="str">
            <v>Lateral Stop</v>
          </cell>
          <cell r="D64" t="str">
            <v>bh</v>
          </cell>
          <cell r="E64">
            <v>450000</v>
          </cell>
        </row>
        <row r="65">
          <cell r="C65" t="str">
            <v>Kawat Las</v>
          </cell>
          <cell r="D65" t="str">
            <v>kg</v>
          </cell>
          <cell r="E65">
            <v>29280</v>
          </cell>
        </row>
        <row r="66">
          <cell r="C66" t="str">
            <v>Kawat Las mutu tinggi</v>
          </cell>
          <cell r="D66" t="str">
            <v>kg</v>
          </cell>
          <cell r="E66">
            <v>42500</v>
          </cell>
        </row>
        <row r="67">
          <cell r="C67" t="str">
            <v>PC Strand</v>
          </cell>
          <cell r="D67" t="str">
            <v>m'</v>
          </cell>
          <cell r="E67">
            <v>35000</v>
          </cell>
        </row>
        <row r="68">
          <cell r="C68" t="str">
            <v>Wire Rope</v>
          </cell>
          <cell r="D68" t="str">
            <v>m'</v>
          </cell>
          <cell r="E68">
            <v>25000</v>
          </cell>
        </row>
        <row r="69">
          <cell r="C69" t="str">
            <v>Plat Baja 3 mm</v>
          </cell>
          <cell r="D69" t="str">
            <v>kg</v>
          </cell>
          <cell r="E69">
            <v>7000</v>
          </cell>
        </row>
        <row r="70">
          <cell r="C70" t="str">
            <v>Plat Baja</v>
          </cell>
          <cell r="D70" t="str">
            <v>kg</v>
          </cell>
          <cell r="E70">
            <v>7000</v>
          </cell>
        </row>
        <row r="71">
          <cell r="C71" t="str">
            <v xml:space="preserve">Baja Profil </v>
          </cell>
          <cell r="D71" t="str">
            <v>kg</v>
          </cell>
          <cell r="E71">
            <v>6925</v>
          </cell>
        </row>
        <row r="72">
          <cell r="C72" t="str">
            <v>Pipa Baja dia. 600 mm, t=12 mm</v>
          </cell>
          <cell r="D72" t="str">
            <v>kg</v>
          </cell>
          <cell r="E72">
            <v>5600</v>
          </cell>
        </row>
        <row r="73">
          <cell r="C73" t="str">
            <v>Pipa Baja dia. 1000 mm, t=14 mm</v>
          </cell>
          <cell r="D73" t="str">
            <v>kg</v>
          </cell>
          <cell r="E73">
            <v>5600</v>
          </cell>
        </row>
        <row r="74">
          <cell r="C74" t="str">
            <v>Pipa Baja dia. 1000 mm, t=16 mm</v>
          </cell>
          <cell r="D74" t="str">
            <v>kg</v>
          </cell>
          <cell r="E74">
            <v>5600</v>
          </cell>
        </row>
        <row r="75">
          <cell r="C75" t="str">
            <v>Baja struktural SM 520 YB</v>
          </cell>
          <cell r="D75" t="str">
            <v>kg</v>
          </cell>
          <cell r="E75">
            <v>9500</v>
          </cell>
        </row>
        <row r="76">
          <cell r="C76" t="str">
            <v>Baja struktural SS 400</v>
          </cell>
          <cell r="D76" t="str">
            <v>kg</v>
          </cell>
          <cell r="E76">
            <v>9500</v>
          </cell>
        </row>
        <row r="77">
          <cell r="C77" t="str">
            <v>Pipa Baja</v>
          </cell>
          <cell r="D77" t="str">
            <v>kg</v>
          </cell>
          <cell r="E77">
            <v>5500</v>
          </cell>
        </row>
        <row r="78">
          <cell r="C78" t="str">
            <v>Non Srinkage Cement</v>
          </cell>
          <cell r="D78" t="str">
            <v>kg</v>
          </cell>
          <cell r="E78">
            <v>25000</v>
          </cell>
        </row>
        <row r="79">
          <cell r="C79" t="str">
            <v>Rambu-rambu Lalu Lintas</v>
          </cell>
          <cell r="D79" t="str">
            <v>bh</v>
          </cell>
          <cell r="E79">
            <v>416500</v>
          </cell>
        </row>
        <row r="80">
          <cell r="C80" t="str">
            <v>Aspal</v>
          </cell>
          <cell r="D80" t="str">
            <v>Kg</v>
          </cell>
          <cell r="E80">
            <v>4500</v>
          </cell>
        </row>
        <row r="81">
          <cell r="C81" t="str">
            <v>Kerosene</v>
          </cell>
          <cell r="D81" t="str">
            <v>ltr</v>
          </cell>
          <cell r="E81">
            <v>1000</v>
          </cell>
        </row>
        <row r="82">
          <cell r="C82" t="str">
            <v>Filler</v>
          </cell>
          <cell r="D82" t="str">
            <v>Kg</v>
          </cell>
          <cell r="E82">
            <v>1000</v>
          </cell>
        </row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>
        <row r="6">
          <cell r="H6">
            <v>40500</v>
          </cell>
        </row>
        <row r="14">
          <cell r="H14">
            <v>1750</v>
          </cell>
        </row>
        <row r="16">
          <cell r="H16">
            <v>3000</v>
          </cell>
        </row>
        <row r="18">
          <cell r="H18">
            <v>1050</v>
          </cell>
        </row>
      </sheetData>
      <sheetData sheetId="1" refreshError="1"/>
      <sheetData sheetId="2" refreshError="1">
        <row r="77">
          <cell r="G77">
            <v>134045.70000000001</v>
          </cell>
        </row>
        <row r="100">
          <cell r="G100">
            <v>134045.70000000001</v>
          </cell>
        </row>
        <row r="130">
          <cell r="G130">
            <v>161632.5</v>
          </cell>
        </row>
        <row r="184">
          <cell r="G184">
            <v>61687.5</v>
          </cell>
        </row>
        <row r="208">
          <cell r="G208">
            <v>53825</v>
          </cell>
        </row>
      </sheetData>
      <sheetData sheetId="3" refreshError="1"/>
      <sheetData sheetId="4" refreshError="1">
        <row r="49">
          <cell r="O49">
            <v>6000</v>
          </cell>
        </row>
        <row r="65">
          <cell r="O65">
            <v>9437.5</v>
          </cell>
        </row>
      </sheetData>
      <sheetData sheetId="5" refreshError="1">
        <row r="114">
          <cell r="M114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1">
          <cell r="E21">
            <v>9900</v>
          </cell>
        </row>
        <row r="22">
          <cell r="E22">
            <v>7500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42">
          <cell r="E42">
            <v>1950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4">
          <cell r="E64">
            <v>65000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>
        <row r="410">
          <cell r="U410">
            <v>626107.48448924406</v>
          </cell>
        </row>
      </sheetData>
      <sheetData sheetId="3"/>
      <sheetData sheetId="4"/>
      <sheetData sheetId="5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76528.324453071182</v>
          </cell>
        </row>
        <row r="231">
          <cell r="U231">
            <v>400774.30473057937</v>
          </cell>
        </row>
        <row r="410">
          <cell r="U410">
            <v>305646.15927019424</v>
          </cell>
        </row>
        <row r="589">
          <cell r="U589">
            <v>325990.31353598455</v>
          </cell>
        </row>
        <row r="768">
          <cell r="U768">
            <v>2177.2375893913218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>
        <row r="44">
          <cell r="L44">
            <v>1173441.4000000001</v>
          </cell>
        </row>
        <row r="98">
          <cell r="L98">
            <v>115769.29000000001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DIREKTORAT JENDERAL BINA MARGA</v>
          </cell>
        </row>
        <row r="7">
          <cell r="A7" t="str">
            <v>DIREKTORAT BINA PROGRAM JALAN</v>
          </cell>
          <cell r="D7" t="str">
            <v>A N A L I S A   H A R G A   P E K E R J A A N</v>
          </cell>
          <cell r="J7" t="str">
            <v>KODE</v>
          </cell>
        </row>
        <row r="8">
          <cell r="A8" t="str">
            <v>SUB.DIT.PERENCANAAN JALAN LOKAL</v>
          </cell>
          <cell r="D8" t="str">
            <v>PENYEDIAN KERIKIL SUNGAI ( TAK DISARING )</v>
          </cell>
        </row>
        <row r="9">
          <cell r="A9" t="str">
            <v>KABUPATEN</v>
          </cell>
          <cell r="D9" t="str">
            <v>(MENGGUNAKAN ALAT)</v>
          </cell>
          <cell r="J9" t="str">
            <v>K. 012</v>
          </cell>
        </row>
        <row r="11">
          <cell r="A11" t="str">
            <v>PROPINSI   :                                 KODE</v>
          </cell>
          <cell r="D11" t="str">
            <v>KABUPATEN/KOTA   :</v>
          </cell>
          <cell r="G11" t="str">
            <v>KODE</v>
          </cell>
          <cell r="H11" t="str">
            <v>DISIAPKAN  OLEH  :</v>
          </cell>
          <cell r="J11" t="str">
            <v>TANGGAL  :</v>
          </cell>
        </row>
        <row r="12">
          <cell r="A12" t="str">
            <v>NANGGROE ACEH DARUSSALAM           ( 11 )</v>
          </cell>
          <cell r="D12" t="str">
            <v>BIREUEN</v>
          </cell>
          <cell r="G12" t="str">
            <v>( 08 )</v>
          </cell>
        </row>
        <row r="13">
          <cell r="A13" t="str">
            <v>PROSES  :</v>
          </cell>
          <cell r="D13" t="str">
            <v>ANGGAPAN   :</v>
          </cell>
          <cell r="G13" t="str">
            <v/>
          </cell>
        </row>
        <row r="14">
          <cell r="A14" t="str">
            <v xml:space="preserve">  1.  Bulldozer membuat timbunan kerikil</v>
          </cell>
          <cell r="D14" t="str">
            <v xml:space="preserve">  1.  Menggunakan alat berat (160 m3/hari)</v>
          </cell>
        </row>
        <row r="15">
          <cell r="A15" t="str">
            <v xml:space="preserve">       ditepi sungai</v>
          </cell>
          <cell r="D15" t="str">
            <v xml:space="preserve">  2.  Wheel Loader mengisi 3 truck / jam  ( 6 jam kerja )</v>
          </cell>
        </row>
        <row r="16">
          <cell r="A16" t="str">
            <v xml:space="preserve">  2.  Wheel loader mengisi truck dari </v>
          </cell>
          <cell r="D16" t="str">
            <v xml:space="preserve">  3.  Pengangkutan jarak 10 km dari sumber</v>
          </cell>
        </row>
        <row r="17">
          <cell r="A17" t="str">
            <v xml:space="preserve">       timbunan</v>
          </cell>
          <cell r="D17" t="str">
            <v xml:space="preserve">  4.  Pengambilan material dengan diungut pembayaran ganti rugi royalti yang berlaku</v>
          </cell>
        </row>
        <row r="18">
          <cell r="A18" t="str">
            <v xml:space="preserve">  3.  Dump Truck mengangkut kerikil sungai </v>
          </cell>
          <cell r="D18" t="str">
            <v xml:space="preserve">  5.  Volume yang diukur berdasarkan  5 ton / truck  (lepas)  BJ  =  1,5</v>
          </cell>
        </row>
        <row r="19">
          <cell r="A19" t="str">
            <v xml:space="preserve">       tidak disaring kelokasi penimbunan </v>
          </cell>
          <cell r="D19" t="str">
            <v xml:space="preserve">  6.  1  trip /  jam / tr</v>
          </cell>
        </row>
        <row r="20">
          <cell r="A20" t="str">
            <v xml:space="preserve">       atau pekerjaan</v>
          </cell>
          <cell r="D20" t="str">
            <v xml:space="preserve">  7.  Penggunaan alat bantu rata-rata 1 set untuk satu orang per bulan</v>
          </cell>
        </row>
        <row r="22">
          <cell r="C22" t="str">
            <v/>
          </cell>
          <cell r="D22" t="str">
            <v>JUMLAH</v>
          </cell>
          <cell r="E22" t="str">
            <v>HARI</v>
          </cell>
          <cell r="F22" t="str">
            <v/>
          </cell>
          <cell r="G22" t="str">
            <v>JUMLAH</v>
          </cell>
          <cell r="H22" t="str">
            <v>UPAH</v>
          </cell>
          <cell r="I22" t="str">
            <v>BIAYA</v>
          </cell>
          <cell r="J22" t="str">
            <v>SUB TOTAL</v>
          </cell>
        </row>
        <row r="23">
          <cell r="C23" t="str">
            <v>PEKERJA</v>
          </cell>
          <cell r="F23" t="str">
            <v>KODE</v>
          </cell>
        </row>
        <row r="24">
          <cell r="A24" t="str">
            <v>P</v>
          </cell>
          <cell r="D24" t="str">
            <v>ORANG</v>
          </cell>
          <cell r="G24" t="str">
            <v>Hari-Orang</v>
          </cell>
          <cell r="H24" t="str">
            <v>(Rp./Org/Hr)</v>
          </cell>
          <cell r="I24" t="str">
            <v>(Rp)</v>
          </cell>
          <cell r="J24" t="str">
            <v>(Rp)</v>
          </cell>
        </row>
        <row r="25">
          <cell r="A25" t="str">
            <v>E</v>
          </cell>
          <cell r="C25" t="str">
            <v>M a n d o r</v>
          </cell>
          <cell r="D25">
            <v>1</v>
          </cell>
          <cell r="E25">
            <v>1</v>
          </cell>
          <cell r="F25" t="str">
            <v>L061</v>
          </cell>
          <cell r="G25">
            <v>1</v>
          </cell>
          <cell r="H25">
            <v>42000</v>
          </cell>
          <cell r="I25">
            <v>42000</v>
          </cell>
        </row>
        <row r="26">
          <cell r="A26" t="str">
            <v>K</v>
          </cell>
          <cell r="C26" t="str">
            <v>Operator terlatih</v>
          </cell>
          <cell r="D26">
            <v>2</v>
          </cell>
          <cell r="E26">
            <v>1</v>
          </cell>
          <cell r="F26" t="str">
            <v>L081</v>
          </cell>
          <cell r="G26">
            <v>2</v>
          </cell>
          <cell r="H26">
            <v>70000</v>
          </cell>
          <cell r="I26">
            <v>140000</v>
          </cell>
        </row>
        <row r="27">
          <cell r="A27" t="str">
            <v>E</v>
          </cell>
          <cell r="C27" t="str">
            <v xml:space="preserve">S u p i r </v>
          </cell>
          <cell r="D27">
            <v>8</v>
          </cell>
          <cell r="E27">
            <v>1</v>
          </cell>
          <cell r="F27" t="str">
            <v>L091</v>
          </cell>
          <cell r="G27">
            <v>8</v>
          </cell>
          <cell r="H27">
            <v>40000</v>
          </cell>
          <cell r="I27">
            <v>320000</v>
          </cell>
        </row>
        <row r="28">
          <cell r="A28" t="str">
            <v>R</v>
          </cell>
          <cell r="C28" t="str">
            <v>Pekerja  Tak Terlatih</v>
          </cell>
          <cell r="D28">
            <v>1</v>
          </cell>
          <cell r="E28">
            <v>1</v>
          </cell>
          <cell r="F28" t="str">
            <v>L101</v>
          </cell>
          <cell r="G28">
            <v>1</v>
          </cell>
          <cell r="H28">
            <v>35000</v>
          </cell>
          <cell r="I28">
            <v>35000</v>
          </cell>
        </row>
        <row r="29">
          <cell r="A29" t="str">
            <v>J</v>
          </cell>
          <cell r="C29" t="str">
            <v/>
          </cell>
        </row>
        <row r="30">
          <cell r="A30" t="str">
            <v>A</v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I32" t="str">
            <v xml:space="preserve">PEKERJA </v>
          </cell>
          <cell r="J32">
            <v>537000</v>
          </cell>
        </row>
        <row r="33">
          <cell r="D33" t="str">
            <v/>
          </cell>
          <cell r="E33" t="str">
            <v>VOLUME</v>
          </cell>
          <cell r="H33" t="str">
            <v>HARGA</v>
          </cell>
          <cell r="I33" t="str">
            <v>BIAYA</v>
          </cell>
          <cell r="J33" t="str">
            <v>SUB TOTAL</v>
          </cell>
        </row>
        <row r="34">
          <cell r="C34" t="str">
            <v>MATERIAL</v>
          </cell>
          <cell r="D34" t="str">
            <v>JUMLAH</v>
          </cell>
          <cell r="E34" t="str">
            <v/>
          </cell>
          <cell r="F34" t="str">
            <v>KODE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>M</v>
          </cell>
          <cell r="D35" t="str">
            <v/>
          </cell>
          <cell r="E35" t="str">
            <v>SATUAN</v>
          </cell>
          <cell r="H35" t="str">
            <v>(Rp./UNIT)</v>
          </cell>
          <cell r="I35" t="str">
            <v>(Rp)</v>
          </cell>
          <cell r="J35" t="str">
            <v>(Rp)</v>
          </cell>
        </row>
        <row r="36">
          <cell r="A36" t="str">
            <v>A</v>
          </cell>
          <cell r="C36" t="str">
            <v>Sirtu  Royalty</v>
          </cell>
          <cell r="D36">
            <v>160</v>
          </cell>
          <cell r="E36" t="str">
            <v>m3</v>
          </cell>
          <cell r="F36" t="str">
            <v>MR.042</v>
          </cell>
          <cell r="H36">
            <v>29400</v>
          </cell>
          <cell r="I36">
            <v>4704000</v>
          </cell>
        </row>
        <row r="37">
          <cell r="A37" t="str">
            <v>T</v>
          </cell>
          <cell r="C37" t="str">
            <v>Alat  bantu</v>
          </cell>
          <cell r="D37">
            <v>0.4</v>
          </cell>
          <cell r="E37" t="str">
            <v>set</v>
          </cell>
          <cell r="F37" t="str">
            <v>M170</v>
          </cell>
          <cell r="G37" t="str">
            <v/>
          </cell>
          <cell r="H37">
            <v>147000</v>
          </cell>
          <cell r="I37">
            <v>58800</v>
          </cell>
        </row>
        <row r="38">
          <cell r="A38" t="str">
            <v>E</v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</row>
        <row r="39">
          <cell r="A39" t="str">
            <v>R</v>
          </cell>
        </row>
        <row r="40">
          <cell r="A40" t="str">
            <v>I</v>
          </cell>
        </row>
        <row r="41">
          <cell r="A41" t="str">
            <v>A</v>
          </cell>
        </row>
        <row r="42">
          <cell r="A42" t="str">
            <v>L</v>
          </cell>
        </row>
        <row r="43">
          <cell r="A43" t="str">
            <v/>
          </cell>
        </row>
        <row r="44">
          <cell r="I44" t="str">
            <v xml:space="preserve">MATERIAL </v>
          </cell>
          <cell r="J44">
            <v>4762800</v>
          </cell>
        </row>
        <row r="45">
          <cell r="D45" t="str">
            <v>JUMLAH</v>
          </cell>
          <cell r="E45" t="str">
            <v>HARI</v>
          </cell>
          <cell r="G45" t="str">
            <v>JAM</v>
          </cell>
          <cell r="H45" t="str">
            <v>HARGA</v>
          </cell>
          <cell r="I45" t="str">
            <v>BIAYA</v>
          </cell>
          <cell r="J45" t="str">
            <v>SUB TOTAL</v>
          </cell>
        </row>
        <row r="46">
          <cell r="C46" t="str">
            <v>PERALATAN</v>
          </cell>
          <cell r="D46" t="str">
            <v/>
          </cell>
          <cell r="E46" t="str">
            <v/>
          </cell>
          <cell r="F46" t="str">
            <v>KODE</v>
          </cell>
          <cell r="G46" t="str">
            <v>KERJA</v>
          </cell>
          <cell r="H46" t="str">
            <v>(Rp./Jam)</v>
          </cell>
          <cell r="I46" t="str">
            <v/>
          </cell>
          <cell r="J46" t="str">
            <v/>
          </cell>
        </row>
        <row r="47">
          <cell r="A47" t="str">
            <v>P</v>
          </cell>
          <cell r="D47" t="str">
            <v>ALAT</v>
          </cell>
          <cell r="E47" t="str">
            <v>KERJA</v>
          </cell>
          <cell r="H47" t="str">
            <v/>
          </cell>
          <cell r="I47" t="str">
            <v>(Rp)</v>
          </cell>
          <cell r="J47" t="str">
            <v>(Rp)</v>
          </cell>
        </row>
        <row r="48">
          <cell r="A48" t="str">
            <v>E</v>
          </cell>
          <cell r="C48" t="str">
            <v>Bulldozer   110  HP</v>
          </cell>
          <cell r="D48">
            <v>1</v>
          </cell>
          <cell r="E48">
            <v>1</v>
          </cell>
          <cell r="F48" t="str">
            <v>E001</v>
          </cell>
          <cell r="G48">
            <v>3</v>
          </cell>
          <cell r="H48">
            <v>404250</v>
          </cell>
          <cell r="I48">
            <v>1212750</v>
          </cell>
        </row>
        <row r="49">
          <cell r="A49" t="str">
            <v>R</v>
          </cell>
          <cell r="C49" t="str">
            <v>Wheel Loader  115  HP</v>
          </cell>
          <cell r="D49">
            <v>1</v>
          </cell>
          <cell r="E49">
            <v>1</v>
          </cell>
          <cell r="F49" t="str">
            <v>E052</v>
          </cell>
          <cell r="G49">
            <v>5</v>
          </cell>
          <cell r="H49">
            <v>259700</v>
          </cell>
          <cell r="I49">
            <v>1298500</v>
          </cell>
        </row>
        <row r="50">
          <cell r="A50" t="str">
            <v>A</v>
          </cell>
          <cell r="C50" t="str">
            <v>Dump Truck  5 t  -  145  HP</v>
          </cell>
          <cell r="D50">
            <v>8</v>
          </cell>
          <cell r="E50">
            <v>1</v>
          </cell>
          <cell r="F50" t="str">
            <v>E212</v>
          </cell>
          <cell r="G50">
            <v>40</v>
          </cell>
          <cell r="H50">
            <v>142100</v>
          </cell>
          <cell r="I50">
            <v>5684000</v>
          </cell>
        </row>
        <row r="51">
          <cell r="A51" t="str">
            <v>L</v>
          </cell>
        </row>
        <row r="52">
          <cell r="A52" t="str">
            <v>A</v>
          </cell>
        </row>
        <row r="53">
          <cell r="A53" t="str">
            <v>T</v>
          </cell>
        </row>
        <row r="54">
          <cell r="A54" t="str">
            <v>A</v>
          </cell>
        </row>
        <row r="55">
          <cell r="A55" t="str">
            <v>N</v>
          </cell>
        </row>
        <row r="56">
          <cell r="A56" t="str">
            <v/>
          </cell>
        </row>
        <row r="57">
          <cell r="A57" t="str">
            <v/>
          </cell>
          <cell r="I57" t="str">
            <v>PERALATAN</v>
          </cell>
          <cell r="J57">
            <v>8195250</v>
          </cell>
        </row>
        <row r="58">
          <cell r="I58" t="str">
            <v>TOTAL   (Rp)</v>
          </cell>
          <cell r="J58">
            <v>13495050</v>
          </cell>
        </row>
        <row r="59">
          <cell r="G59" t="str">
            <v/>
          </cell>
        </row>
        <row r="60">
          <cell r="C60" t="str">
            <v>VOLUME  :</v>
          </cell>
          <cell r="D60">
            <v>160</v>
          </cell>
          <cell r="E60" t="str">
            <v>Satuan  :</v>
          </cell>
          <cell r="F60" t="str">
            <v>m3</v>
          </cell>
          <cell r="G60" t="str">
            <v>Harga  Satuan</v>
          </cell>
          <cell r="H60" t="str">
            <v>Rp</v>
          </cell>
          <cell r="I60">
            <v>84344.0625</v>
          </cell>
          <cell r="J60" t="str">
            <v>Per   m3</v>
          </cell>
        </row>
        <row r="70">
          <cell r="A70" t="str">
            <v>DIREKTORAT JENDERAL BINA MARGA</v>
          </cell>
        </row>
        <row r="71">
          <cell r="A71" t="str">
            <v>DIREKTORAT BINA PROGRAM JALAN</v>
          </cell>
          <cell r="D71" t="str">
            <v>A N A L I S A   H A R G A   P E K E R J A A N</v>
          </cell>
          <cell r="J71" t="str">
            <v>KODE</v>
          </cell>
        </row>
        <row r="72">
          <cell r="A72" t="str">
            <v>SUB.DIT.PERENCANAAN JALAN LOKAL</v>
          </cell>
          <cell r="D72" t="str">
            <v>PENYEDIAN  KERIKIL SUNGAI (TAK DISARING)</v>
          </cell>
        </row>
        <row r="73">
          <cell r="A73" t="str">
            <v>KABUPATEN</v>
          </cell>
          <cell r="D73" t="str">
            <v xml:space="preserve"> (MENGGUNAKAN PEKERJA)</v>
          </cell>
          <cell r="J73" t="str">
            <v>K. 013</v>
          </cell>
        </row>
        <row r="75">
          <cell r="A75" t="str">
            <v>PROPINSI   :                                 KODE</v>
          </cell>
          <cell r="D75" t="str">
            <v>KABUPATEN/KOTA   :</v>
          </cell>
          <cell r="G75" t="str">
            <v>KODE</v>
          </cell>
          <cell r="H75" t="str">
            <v>DISIAPKAN  OLEH  :</v>
          </cell>
          <cell r="J75" t="str">
            <v>TANGGAL  :</v>
          </cell>
        </row>
        <row r="76">
          <cell r="A76" t="str">
            <v>NANGGROE ACEH DARUSSALAM           ( 11 )</v>
          </cell>
          <cell r="D76" t="str">
            <v>BIREUEN</v>
          </cell>
          <cell r="G76" t="str">
            <v>( 08 )</v>
          </cell>
        </row>
        <row r="77">
          <cell r="A77" t="str">
            <v>PROSES  :</v>
          </cell>
          <cell r="D77" t="str">
            <v>ANGGAPAN   :</v>
          </cell>
          <cell r="G77" t="str">
            <v/>
          </cell>
        </row>
        <row r="78">
          <cell r="A78" t="str">
            <v xml:space="preserve">  1.  Truck di isi dengan tenaga manusia</v>
          </cell>
          <cell r="D78" t="str">
            <v xml:space="preserve">  1.  Menggunakan tenaga manusia (60 m3/hari)</v>
          </cell>
        </row>
        <row r="79">
          <cell r="A79" t="str">
            <v xml:space="preserve">       di sungai</v>
          </cell>
          <cell r="D79" t="str">
            <v xml:space="preserve">  2.  Muatan 5 truck per jam  ( 1 m3/orang/hari)</v>
          </cell>
        </row>
        <row r="80">
          <cell r="A80" t="str">
            <v xml:space="preserve">  2.  Truck mengangkut kerikil kelokasi</v>
          </cell>
          <cell r="D80" t="str">
            <v xml:space="preserve">  3.  Material dikirim ke lokasi pekerjaan atau penimbunan</v>
          </cell>
        </row>
        <row r="81">
          <cell r="A81" t="str">
            <v xml:space="preserve">       pekerjaan atau penimbunan</v>
          </cell>
          <cell r="D81" t="str">
            <v xml:space="preserve">  4.  Jarak angkut 10 km, 72 menit per trip, 5 trip/hari/truck</v>
          </cell>
        </row>
        <row r="82">
          <cell r="A82" t="str">
            <v xml:space="preserve">  3.  Muatan dibongkar dengan tenaga</v>
          </cell>
          <cell r="D82" t="str">
            <v xml:space="preserve">  5.  Pengambilan material dengan dipungut pembayaran ganti rugi royalti yang berlaku</v>
          </cell>
        </row>
        <row r="83">
          <cell r="A83" t="str">
            <v xml:space="preserve">       manusia</v>
          </cell>
          <cell r="D83" t="str">
            <v xml:space="preserve">  6.  Volume yang diukur berdasarkan 3 ton/truck  (lepas  BJ = 1,5)</v>
          </cell>
        </row>
        <row r="84">
          <cell r="A84" t="str">
            <v/>
          </cell>
          <cell r="D84" t="str">
            <v xml:space="preserve">  7.  Penggunaan alat bantu rata-rata 1 set untuk orang per bulan</v>
          </cell>
        </row>
        <row r="86">
          <cell r="C86" t="str">
            <v/>
          </cell>
          <cell r="D86" t="str">
            <v>JUMLAH</v>
          </cell>
          <cell r="E86" t="str">
            <v>HARI</v>
          </cell>
          <cell r="F86" t="str">
            <v/>
          </cell>
          <cell r="G86" t="str">
            <v>JUMLAH</v>
          </cell>
          <cell r="H86" t="str">
            <v>UPAH</v>
          </cell>
          <cell r="I86" t="str">
            <v>BIAYA</v>
          </cell>
          <cell r="J86" t="str">
            <v>SUB TOTAL</v>
          </cell>
        </row>
        <row r="87">
          <cell r="C87" t="str">
            <v>PEKERJA</v>
          </cell>
          <cell r="F87" t="str">
            <v>KODE</v>
          </cell>
        </row>
        <row r="88">
          <cell r="A88" t="str">
            <v>P</v>
          </cell>
          <cell r="D88" t="str">
            <v>ORANG</v>
          </cell>
          <cell r="G88" t="str">
            <v>Hari-Orang</v>
          </cell>
          <cell r="H88" t="str">
            <v>(Rp./Org/Hr)</v>
          </cell>
          <cell r="I88" t="str">
            <v>(Rp)</v>
          </cell>
          <cell r="J88" t="str">
            <v>(Rp)</v>
          </cell>
        </row>
        <row r="89">
          <cell r="A89" t="str">
            <v>E</v>
          </cell>
          <cell r="C89" t="str">
            <v>M a n d o r</v>
          </cell>
          <cell r="D89">
            <v>2</v>
          </cell>
          <cell r="E89">
            <v>1</v>
          </cell>
          <cell r="F89" t="str">
            <v>L061</v>
          </cell>
          <cell r="G89">
            <v>2</v>
          </cell>
          <cell r="H89">
            <v>42000</v>
          </cell>
          <cell r="I89">
            <v>84000</v>
          </cell>
        </row>
        <row r="90">
          <cell r="A90" t="str">
            <v>K</v>
          </cell>
          <cell r="C90" t="str">
            <v>Pekerja Tak Terlatih</v>
          </cell>
          <cell r="D90">
            <v>60</v>
          </cell>
          <cell r="E90">
            <v>1</v>
          </cell>
          <cell r="F90" t="str">
            <v>L101</v>
          </cell>
          <cell r="G90">
            <v>60</v>
          </cell>
          <cell r="H90">
            <v>35000</v>
          </cell>
          <cell r="I90">
            <v>2100000</v>
          </cell>
        </row>
        <row r="91">
          <cell r="A91" t="str">
            <v>E</v>
          </cell>
          <cell r="C91" t="str">
            <v xml:space="preserve">S u p i r </v>
          </cell>
          <cell r="D91">
            <v>6</v>
          </cell>
          <cell r="E91">
            <v>1</v>
          </cell>
          <cell r="F91" t="str">
            <v>L091</v>
          </cell>
          <cell r="G91">
            <v>6</v>
          </cell>
          <cell r="H91">
            <v>40000</v>
          </cell>
          <cell r="I91">
            <v>240000</v>
          </cell>
        </row>
        <row r="92">
          <cell r="A92" t="str">
            <v>R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>J</v>
          </cell>
          <cell r="C93" t="str">
            <v/>
          </cell>
        </row>
        <row r="94">
          <cell r="A94" t="str">
            <v>A</v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I96" t="str">
            <v xml:space="preserve">PEKERJA </v>
          </cell>
          <cell r="J96">
            <v>2424000</v>
          </cell>
        </row>
        <row r="97">
          <cell r="D97" t="str">
            <v/>
          </cell>
          <cell r="E97" t="str">
            <v>VOLUME</v>
          </cell>
          <cell r="H97" t="str">
            <v>HARGA</v>
          </cell>
          <cell r="I97" t="str">
            <v>BIAYA</v>
          </cell>
          <cell r="J97" t="str">
            <v>SUB TOTAL</v>
          </cell>
        </row>
        <row r="98">
          <cell r="C98" t="str">
            <v>MATERIAL</v>
          </cell>
          <cell r="D98" t="str">
            <v>JUMLAH</v>
          </cell>
          <cell r="E98" t="str">
            <v/>
          </cell>
          <cell r="F98" t="str">
            <v>KODE</v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</row>
        <row r="99">
          <cell r="A99" t="str">
            <v>M</v>
          </cell>
          <cell r="D99" t="str">
            <v/>
          </cell>
          <cell r="E99" t="str">
            <v>SATUAN</v>
          </cell>
          <cell r="H99" t="str">
            <v>(Rp./UNIT)</v>
          </cell>
          <cell r="I99" t="str">
            <v>(Rp)</v>
          </cell>
          <cell r="J99" t="str">
            <v>(Rp)</v>
          </cell>
        </row>
        <row r="100">
          <cell r="A100" t="str">
            <v>A</v>
          </cell>
          <cell r="C100" t="str">
            <v>Sirtu  Royalty</v>
          </cell>
          <cell r="D100">
            <v>60</v>
          </cell>
          <cell r="E100" t="str">
            <v>m3</v>
          </cell>
          <cell r="F100" t="str">
            <v>MR.042</v>
          </cell>
          <cell r="H100">
            <v>29400</v>
          </cell>
          <cell r="I100">
            <v>1764000</v>
          </cell>
        </row>
        <row r="101">
          <cell r="A101" t="str">
            <v>T</v>
          </cell>
          <cell r="C101" t="str">
            <v>Alat  bantu</v>
          </cell>
          <cell r="D101">
            <v>2.5</v>
          </cell>
          <cell r="E101" t="str">
            <v>set</v>
          </cell>
          <cell r="F101" t="str">
            <v>M170</v>
          </cell>
          <cell r="G101" t="str">
            <v/>
          </cell>
          <cell r="H101">
            <v>147000</v>
          </cell>
          <cell r="I101">
            <v>367500</v>
          </cell>
        </row>
        <row r="102">
          <cell r="A102" t="str">
            <v>E</v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</row>
        <row r="103">
          <cell r="A103" t="str">
            <v>R</v>
          </cell>
        </row>
        <row r="104">
          <cell r="A104" t="str">
            <v>I</v>
          </cell>
        </row>
        <row r="105">
          <cell r="A105" t="str">
            <v>A</v>
          </cell>
        </row>
        <row r="106">
          <cell r="A106" t="str">
            <v>L</v>
          </cell>
        </row>
        <row r="107">
          <cell r="A107" t="str">
            <v/>
          </cell>
        </row>
        <row r="108">
          <cell r="I108" t="str">
            <v xml:space="preserve">MATERIAL </v>
          </cell>
          <cell r="J108">
            <v>2131500</v>
          </cell>
        </row>
        <row r="109">
          <cell r="D109" t="str">
            <v>JUMLAH</v>
          </cell>
          <cell r="E109" t="str">
            <v>HARI</v>
          </cell>
          <cell r="G109" t="str">
            <v>JAM</v>
          </cell>
          <cell r="H109" t="str">
            <v>HARGA</v>
          </cell>
          <cell r="I109" t="str">
            <v>BIAYA</v>
          </cell>
          <cell r="J109" t="str">
            <v>SUB TOTAL</v>
          </cell>
        </row>
        <row r="110">
          <cell r="C110" t="str">
            <v>PERALATAN</v>
          </cell>
          <cell r="D110" t="str">
            <v/>
          </cell>
          <cell r="E110" t="str">
            <v/>
          </cell>
          <cell r="F110" t="str">
            <v>KODE</v>
          </cell>
          <cell r="G110" t="str">
            <v>KERJA</v>
          </cell>
          <cell r="H110" t="str">
            <v>(Rp./Jam)</v>
          </cell>
          <cell r="I110" t="str">
            <v/>
          </cell>
          <cell r="J110" t="str">
            <v/>
          </cell>
        </row>
        <row r="111">
          <cell r="A111" t="str">
            <v>P</v>
          </cell>
          <cell r="D111" t="str">
            <v>ALAT</v>
          </cell>
          <cell r="E111" t="str">
            <v>KERJA</v>
          </cell>
          <cell r="H111" t="str">
            <v/>
          </cell>
          <cell r="I111" t="str">
            <v>(Rp)</v>
          </cell>
          <cell r="J111" t="str">
            <v>(Rp)</v>
          </cell>
        </row>
        <row r="112">
          <cell r="A112" t="str">
            <v>E</v>
          </cell>
          <cell r="C112" t="str">
            <v>Dump Truck  (3,5 t) /  106  HP</v>
          </cell>
          <cell r="D112">
            <v>6</v>
          </cell>
          <cell r="E112">
            <v>1</v>
          </cell>
          <cell r="F112" t="str">
            <v>E211</v>
          </cell>
          <cell r="G112">
            <v>36</v>
          </cell>
          <cell r="H112">
            <v>95550</v>
          </cell>
          <cell r="I112">
            <v>3439800</v>
          </cell>
        </row>
        <row r="113">
          <cell r="A113" t="str">
            <v>R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>A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>L</v>
          </cell>
        </row>
        <row r="116">
          <cell r="A116" t="str">
            <v>A</v>
          </cell>
        </row>
        <row r="117">
          <cell r="A117" t="str">
            <v>T</v>
          </cell>
        </row>
        <row r="118">
          <cell r="A118" t="str">
            <v>A</v>
          </cell>
        </row>
        <row r="119">
          <cell r="A119" t="str">
            <v>N</v>
          </cell>
        </row>
        <row r="120">
          <cell r="A120" t="str">
            <v/>
          </cell>
        </row>
        <row r="121">
          <cell r="A121" t="str">
            <v/>
          </cell>
          <cell r="I121" t="str">
            <v>PERALATAN</v>
          </cell>
          <cell r="J121">
            <v>3439800</v>
          </cell>
        </row>
        <row r="122">
          <cell r="I122" t="str">
            <v>TOTAL   (Rp)</v>
          </cell>
          <cell r="J122">
            <v>7995300</v>
          </cell>
        </row>
        <row r="123">
          <cell r="G123" t="str">
            <v/>
          </cell>
        </row>
        <row r="124">
          <cell r="C124" t="str">
            <v>VOLUME  :</v>
          </cell>
          <cell r="D124">
            <v>60</v>
          </cell>
          <cell r="E124" t="str">
            <v>Satuan  :</v>
          </cell>
          <cell r="F124" t="str">
            <v>m3</v>
          </cell>
          <cell r="G124" t="str">
            <v>Harga  Satuan</v>
          </cell>
          <cell r="H124" t="str">
            <v>Rp</v>
          </cell>
          <cell r="I124">
            <v>133255</v>
          </cell>
          <cell r="J124" t="str">
            <v>Per   m3</v>
          </cell>
        </row>
        <row r="134">
          <cell r="A134" t="str">
            <v>DIREKTORAT JENDERAL BINA MARGA</v>
          </cell>
        </row>
        <row r="135">
          <cell r="A135" t="str">
            <v>DIREKTORAT BINA PROGRAM JALAN</v>
          </cell>
          <cell r="D135" t="str">
            <v>A N A L I S A   H A R G A   P E K E R J A A N</v>
          </cell>
          <cell r="J135" t="str">
            <v>KODE</v>
          </cell>
        </row>
        <row r="136">
          <cell r="A136" t="str">
            <v>SUB.DIT.PERENCANAAN JALAN LOKAL</v>
          </cell>
          <cell r="D136" t="str">
            <v xml:space="preserve">PRODUKSI BATU KERIKIL SUNGAI TERSARING </v>
          </cell>
        </row>
        <row r="137">
          <cell r="A137" t="str">
            <v>KABUPATEN</v>
          </cell>
          <cell r="D137" t="str">
            <v xml:space="preserve"> (MENGGUNAKAN ALAT)</v>
          </cell>
          <cell r="J137" t="str">
            <v>K. 016</v>
          </cell>
        </row>
        <row r="139">
          <cell r="A139" t="str">
            <v>PROPINSI   :                                 KODE</v>
          </cell>
          <cell r="D139" t="str">
            <v>KABUPATEN/KOTA   :</v>
          </cell>
          <cell r="G139" t="str">
            <v>KODE</v>
          </cell>
          <cell r="H139" t="str">
            <v>DISIAPKAN  OLEH  :</v>
          </cell>
          <cell r="J139" t="str">
            <v>TANGGAL  :</v>
          </cell>
        </row>
        <row r="140">
          <cell r="A140" t="str">
            <v>NANGGROE ACEH DARUSSALAM           ( 11 )</v>
          </cell>
          <cell r="D140" t="str">
            <v>BIREUEN</v>
          </cell>
          <cell r="G140" t="str">
            <v>( 11 )</v>
          </cell>
        </row>
        <row r="141">
          <cell r="A141" t="str">
            <v>PROSES  :</v>
          </cell>
          <cell r="D141" t="str">
            <v>ANGGAPAN   :</v>
          </cell>
          <cell r="G141" t="str">
            <v/>
          </cell>
        </row>
        <row r="142">
          <cell r="A142" t="str">
            <v xml:space="preserve">  1.  Bulldozer menimbun stok di sungai</v>
          </cell>
          <cell r="D142" t="str">
            <v xml:space="preserve">  1.  Menggunakan alat berat (60 m3/hari)</v>
          </cell>
        </row>
        <row r="143">
          <cell r="A143" t="str">
            <v xml:space="preserve">  2.  Loader mengangkat muatan truck</v>
          </cell>
          <cell r="D143" t="str">
            <v xml:space="preserve">  2.  Kapasitas Wheel Loader 60 m3/jam</v>
          </cell>
        </row>
        <row r="144">
          <cell r="A144" t="str">
            <v xml:space="preserve">  3.  Kerikil disaring ditempat penyaringan</v>
          </cell>
          <cell r="D144" t="str">
            <v xml:space="preserve">  3.  Wheel Loader memuati 18 dump truck/jam  (8 jam kerja per hari)</v>
          </cell>
        </row>
        <row r="145">
          <cell r="A145" t="str">
            <v xml:space="preserve">       dengan ukuran yang dikehendaki </v>
          </cell>
          <cell r="D145" t="str">
            <v xml:space="preserve">  4.  Sumber material tersedia bebas / dengan ganti rugi royalti yang berlaku</v>
          </cell>
        </row>
        <row r="146">
          <cell r="A146" t="str">
            <v xml:space="preserve">       yang disaring ke lokasi pekerjaan /</v>
          </cell>
          <cell r="D146" t="str">
            <v xml:space="preserve">  5.  Pengadaan/Penimbunan material  1 trip / jam, 10 km dari sumber</v>
          </cell>
        </row>
        <row r="147">
          <cell r="A147" t="str">
            <v xml:space="preserve">       penimbunan</v>
          </cell>
          <cell r="D147" t="str">
            <v xml:space="preserve">  6.  Volume yang diukur berdasarkan  ton  lepas/truck  ( BJ = 1,5)</v>
          </cell>
        </row>
        <row r="148">
          <cell r="A148" t="str">
            <v/>
          </cell>
          <cell r="D148" t="str">
            <v xml:space="preserve">  7.  Umur  alat bantu rata-rata 1 bulan/orang/set </v>
          </cell>
        </row>
        <row r="150">
          <cell r="C150" t="str">
            <v/>
          </cell>
          <cell r="D150" t="str">
            <v>JUMLAH</v>
          </cell>
          <cell r="E150" t="str">
            <v>HARI</v>
          </cell>
          <cell r="F150" t="str">
            <v/>
          </cell>
          <cell r="G150" t="str">
            <v>JUMLAH</v>
          </cell>
          <cell r="H150" t="str">
            <v>UPAH</v>
          </cell>
          <cell r="I150" t="str">
            <v>BIAYA</v>
          </cell>
          <cell r="J150" t="str">
            <v>SUB TOTAL</v>
          </cell>
        </row>
        <row r="151">
          <cell r="C151" t="str">
            <v>PEKERJA</v>
          </cell>
          <cell r="F151" t="str">
            <v>KODE</v>
          </cell>
        </row>
        <row r="152">
          <cell r="A152" t="str">
            <v>P</v>
          </cell>
          <cell r="D152" t="str">
            <v>ORANG</v>
          </cell>
          <cell r="G152" t="str">
            <v>Hari-Orang</v>
          </cell>
          <cell r="H152" t="str">
            <v>(Rp./Org/Hr)</v>
          </cell>
          <cell r="I152" t="str">
            <v>(Rp)</v>
          </cell>
          <cell r="J152" t="str">
            <v>(Rp)</v>
          </cell>
        </row>
        <row r="153">
          <cell r="A153" t="str">
            <v>E</v>
          </cell>
          <cell r="C153" t="str">
            <v>M a n d o r</v>
          </cell>
          <cell r="D153">
            <v>1</v>
          </cell>
          <cell r="E153">
            <v>1</v>
          </cell>
          <cell r="F153" t="str">
            <v>L061</v>
          </cell>
          <cell r="G153">
            <v>1</v>
          </cell>
          <cell r="H153">
            <v>42000</v>
          </cell>
          <cell r="I153">
            <v>42000</v>
          </cell>
        </row>
        <row r="154">
          <cell r="A154" t="str">
            <v>K</v>
          </cell>
          <cell r="C154" t="str">
            <v>Operator terlatih</v>
          </cell>
          <cell r="D154">
            <v>3</v>
          </cell>
          <cell r="E154">
            <v>1</v>
          </cell>
          <cell r="F154" t="str">
            <v>L081</v>
          </cell>
          <cell r="G154">
            <v>3</v>
          </cell>
          <cell r="H154">
            <v>70000</v>
          </cell>
          <cell r="I154">
            <v>210000</v>
          </cell>
        </row>
        <row r="155">
          <cell r="A155" t="str">
            <v>E</v>
          </cell>
          <cell r="C155" t="str">
            <v>Operator semi terlatih</v>
          </cell>
          <cell r="D155">
            <v>1</v>
          </cell>
          <cell r="E155">
            <v>1</v>
          </cell>
          <cell r="F155" t="str">
            <v>L082</v>
          </cell>
          <cell r="G155">
            <v>1</v>
          </cell>
          <cell r="H155">
            <v>55000</v>
          </cell>
          <cell r="I155">
            <v>55000</v>
          </cell>
        </row>
        <row r="156">
          <cell r="A156" t="str">
            <v>R</v>
          </cell>
          <cell r="C156" t="str">
            <v>S u p i r</v>
          </cell>
          <cell r="D156">
            <v>4</v>
          </cell>
          <cell r="E156">
            <v>1</v>
          </cell>
          <cell r="F156" t="str">
            <v>L091</v>
          </cell>
          <cell r="G156">
            <v>4</v>
          </cell>
          <cell r="H156">
            <v>40000</v>
          </cell>
          <cell r="I156">
            <v>160000</v>
          </cell>
        </row>
        <row r="157">
          <cell r="A157" t="str">
            <v>J</v>
          </cell>
          <cell r="C157" t="str">
            <v>Pekerja Tak Terlatih</v>
          </cell>
          <cell r="D157">
            <v>4</v>
          </cell>
          <cell r="E157">
            <v>1</v>
          </cell>
          <cell r="F157" t="str">
            <v>L101</v>
          </cell>
          <cell r="G157">
            <v>4</v>
          </cell>
          <cell r="H157">
            <v>35000</v>
          </cell>
          <cell r="I157">
            <v>140000</v>
          </cell>
        </row>
        <row r="158">
          <cell r="A158" t="str">
            <v>A</v>
          </cell>
          <cell r="C158" t="str">
            <v>Pekerja Semi Terlatih</v>
          </cell>
          <cell r="D158">
            <v>4</v>
          </cell>
          <cell r="E158">
            <v>1</v>
          </cell>
          <cell r="F158" t="str">
            <v>L103</v>
          </cell>
          <cell r="G158">
            <v>4</v>
          </cell>
          <cell r="H158">
            <v>35500</v>
          </cell>
          <cell r="I158">
            <v>142000</v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I160" t="str">
            <v xml:space="preserve">PEKERJA </v>
          </cell>
          <cell r="J160">
            <v>749000</v>
          </cell>
        </row>
        <row r="161">
          <cell r="D161" t="str">
            <v/>
          </cell>
          <cell r="E161" t="str">
            <v>VOLUME</v>
          </cell>
          <cell r="H161" t="str">
            <v>HARGA</v>
          </cell>
          <cell r="I161" t="str">
            <v>BIAYA</v>
          </cell>
          <cell r="J161" t="str">
            <v>SUB TOTAL</v>
          </cell>
        </row>
        <row r="162">
          <cell r="C162" t="str">
            <v>MATERIAL</v>
          </cell>
          <cell r="D162" t="str">
            <v>JUMLAH</v>
          </cell>
          <cell r="E162" t="str">
            <v/>
          </cell>
          <cell r="F162" t="str">
            <v>KODE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A163" t="str">
            <v>M</v>
          </cell>
          <cell r="D163" t="str">
            <v/>
          </cell>
          <cell r="E163" t="str">
            <v>SATUAN</v>
          </cell>
          <cell r="H163" t="str">
            <v>(Rp./UNIT)</v>
          </cell>
          <cell r="I163" t="str">
            <v>(Rp)</v>
          </cell>
          <cell r="J163" t="str">
            <v>(Rp)</v>
          </cell>
        </row>
        <row r="164">
          <cell r="A164" t="str">
            <v>A</v>
          </cell>
          <cell r="C164" t="str">
            <v>Sirtu  Royalty</v>
          </cell>
          <cell r="D164">
            <v>22.5</v>
          </cell>
          <cell r="E164" t="str">
            <v>m3</v>
          </cell>
          <cell r="F164" t="str">
            <v>MR.042</v>
          </cell>
          <cell r="H164">
            <v>29400</v>
          </cell>
          <cell r="I164">
            <v>661500</v>
          </cell>
        </row>
        <row r="165">
          <cell r="A165" t="str">
            <v>T</v>
          </cell>
          <cell r="C165" t="str">
            <v>Alat  bantu</v>
          </cell>
          <cell r="D165">
            <v>0.2</v>
          </cell>
          <cell r="E165" t="str">
            <v>set</v>
          </cell>
          <cell r="F165" t="str">
            <v>M170</v>
          </cell>
          <cell r="G165" t="str">
            <v/>
          </cell>
          <cell r="H165">
            <v>147000</v>
          </cell>
          <cell r="I165">
            <v>29400</v>
          </cell>
        </row>
        <row r="166">
          <cell r="A166" t="str">
            <v>E</v>
          </cell>
          <cell r="C166" t="str">
            <v>Kerikil Sungai Royalti</v>
          </cell>
          <cell r="D166">
            <v>67.5</v>
          </cell>
          <cell r="E166" t="str">
            <v>m3</v>
          </cell>
          <cell r="F166" t="str">
            <v>MR.012</v>
          </cell>
          <cell r="G166" t="str">
            <v/>
          </cell>
          <cell r="H166">
            <v>25970</v>
          </cell>
          <cell r="I166">
            <v>1752975</v>
          </cell>
        </row>
        <row r="167">
          <cell r="A167" t="str">
            <v>R</v>
          </cell>
        </row>
        <row r="168">
          <cell r="A168" t="str">
            <v>I</v>
          </cell>
        </row>
        <row r="169">
          <cell r="A169" t="str">
            <v>A</v>
          </cell>
        </row>
        <row r="170">
          <cell r="A170" t="str">
            <v>L</v>
          </cell>
        </row>
        <row r="171">
          <cell r="A171" t="str">
            <v/>
          </cell>
        </row>
        <row r="172">
          <cell r="I172" t="str">
            <v xml:space="preserve">MATERIAL </v>
          </cell>
          <cell r="J172">
            <v>2443875</v>
          </cell>
        </row>
        <row r="173">
          <cell r="D173" t="str">
            <v>JUMLAH</v>
          </cell>
          <cell r="E173" t="str">
            <v>HARI</v>
          </cell>
          <cell r="G173" t="str">
            <v>JAM</v>
          </cell>
          <cell r="H173" t="str">
            <v>HARGA</v>
          </cell>
          <cell r="I173" t="str">
            <v>BIAYA</v>
          </cell>
          <cell r="J173" t="str">
            <v>SUB TOTAL</v>
          </cell>
        </row>
        <row r="174">
          <cell r="C174" t="str">
            <v>PERALATAN</v>
          </cell>
          <cell r="D174" t="str">
            <v/>
          </cell>
          <cell r="E174" t="str">
            <v/>
          </cell>
          <cell r="F174" t="str">
            <v>KODE</v>
          </cell>
          <cell r="G174" t="str">
            <v>KERJA</v>
          </cell>
          <cell r="H174" t="str">
            <v>(Rp./Jam)</v>
          </cell>
          <cell r="I174" t="str">
            <v/>
          </cell>
          <cell r="J174" t="str">
            <v/>
          </cell>
        </row>
        <row r="175">
          <cell r="A175" t="str">
            <v>P</v>
          </cell>
          <cell r="D175" t="str">
            <v>ALAT</v>
          </cell>
          <cell r="E175" t="str">
            <v>KERJA</v>
          </cell>
          <cell r="H175" t="str">
            <v/>
          </cell>
          <cell r="I175" t="str">
            <v>(Rp)</v>
          </cell>
          <cell r="J175" t="str">
            <v>(Rp)</v>
          </cell>
        </row>
        <row r="176">
          <cell r="A176" t="str">
            <v>E</v>
          </cell>
          <cell r="C176" t="str">
            <v>Bulldozer   110  HP</v>
          </cell>
          <cell r="D176">
            <v>1</v>
          </cell>
          <cell r="E176">
            <v>1</v>
          </cell>
          <cell r="F176" t="str">
            <v>E001</v>
          </cell>
          <cell r="G176">
            <v>3</v>
          </cell>
          <cell r="H176">
            <v>404250</v>
          </cell>
          <cell r="I176">
            <v>1212750</v>
          </cell>
        </row>
        <row r="177">
          <cell r="A177" t="str">
            <v>R</v>
          </cell>
          <cell r="C177" t="str">
            <v>Mesin Penyaring   8  HP</v>
          </cell>
          <cell r="D177">
            <v>1</v>
          </cell>
          <cell r="E177">
            <v>1</v>
          </cell>
          <cell r="F177" t="str">
            <v>E040</v>
          </cell>
          <cell r="G177">
            <v>5</v>
          </cell>
          <cell r="H177">
            <v>107800</v>
          </cell>
          <cell r="I177">
            <v>539000</v>
          </cell>
        </row>
        <row r="178">
          <cell r="A178" t="str">
            <v>A</v>
          </cell>
          <cell r="C178" t="str">
            <v>Wheel Loader   115  HP</v>
          </cell>
          <cell r="D178">
            <v>1</v>
          </cell>
          <cell r="E178">
            <v>1</v>
          </cell>
          <cell r="F178" t="str">
            <v>E052</v>
          </cell>
          <cell r="G178">
            <v>5</v>
          </cell>
          <cell r="H178">
            <v>259700</v>
          </cell>
          <cell r="I178">
            <v>1298500</v>
          </cell>
        </row>
        <row r="179">
          <cell r="A179" t="str">
            <v>L</v>
          </cell>
          <cell r="C179" t="str">
            <v>Dump truck  5 t - 145 HP</v>
          </cell>
          <cell r="D179">
            <v>4</v>
          </cell>
          <cell r="E179">
            <v>1</v>
          </cell>
          <cell r="F179" t="str">
            <v>E212</v>
          </cell>
          <cell r="G179">
            <v>24</v>
          </cell>
          <cell r="H179">
            <v>142100</v>
          </cell>
          <cell r="I179">
            <v>3410400</v>
          </cell>
        </row>
        <row r="180">
          <cell r="A180" t="str">
            <v>A</v>
          </cell>
        </row>
        <row r="181">
          <cell r="A181" t="str">
            <v>T</v>
          </cell>
        </row>
        <row r="182">
          <cell r="A182" t="str">
            <v>A</v>
          </cell>
        </row>
        <row r="183">
          <cell r="A183" t="str">
            <v>N</v>
          </cell>
        </row>
        <row r="184">
          <cell r="A184" t="str">
            <v/>
          </cell>
        </row>
        <row r="185">
          <cell r="A185" t="str">
            <v/>
          </cell>
          <cell r="I185" t="str">
            <v>PERALATAN</v>
          </cell>
          <cell r="J185">
            <v>6460650</v>
          </cell>
        </row>
        <row r="186">
          <cell r="I186" t="str">
            <v>TOTAL   (Rp)</v>
          </cell>
          <cell r="J186">
            <v>9653525</v>
          </cell>
        </row>
        <row r="187">
          <cell r="G187" t="str">
            <v/>
          </cell>
        </row>
        <row r="188">
          <cell r="C188" t="str">
            <v>VOLUME  :</v>
          </cell>
          <cell r="D188">
            <v>60</v>
          </cell>
          <cell r="E188" t="str">
            <v>Satuan  :</v>
          </cell>
          <cell r="F188" t="str">
            <v>m3</v>
          </cell>
          <cell r="G188" t="str">
            <v>Harga  Satuan</v>
          </cell>
          <cell r="H188" t="str">
            <v>Rp</v>
          </cell>
          <cell r="I188">
            <v>160892.08333333334</v>
          </cell>
          <cell r="J188" t="str">
            <v>Per   m3</v>
          </cell>
        </row>
        <row r="263">
          <cell r="A263" t="str">
            <v>DIREKTORAT JENDERAL BINA MARGA</v>
          </cell>
        </row>
        <row r="264">
          <cell r="A264" t="str">
            <v>DIREKTORAT BINA PROGRAM JALAN</v>
          </cell>
          <cell r="D264" t="str">
            <v>A N A L I S A   H A R G A   P E K E R J A A N</v>
          </cell>
          <cell r="J264" t="str">
            <v>KODE</v>
          </cell>
        </row>
        <row r="265">
          <cell r="A265" t="str">
            <v>SUB.DIT.PERENCANAAN JALAN LOKAL</v>
          </cell>
          <cell r="D265" t="str">
            <v>PRODUKSI KERIKIL PECAH TERSARING  (ALAT)</v>
          </cell>
        </row>
        <row r="266">
          <cell r="A266" t="str">
            <v>KABUPATEN</v>
          </cell>
          <cell r="D266" t="str">
            <v>MEMPERGUNAKAN BATU QUARRY (MENGGUNAKAN ALAT)</v>
          </cell>
          <cell r="J266" t="str">
            <v>K. 018</v>
          </cell>
        </row>
        <row r="268">
          <cell r="A268" t="str">
            <v>PROPINSI   :                                 KODE</v>
          </cell>
          <cell r="D268" t="str">
            <v>KABUPATEN/KOTA   :</v>
          </cell>
          <cell r="G268" t="str">
            <v>KODE</v>
          </cell>
          <cell r="H268" t="str">
            <v>DISIAPKAN  OLEH  :</v>
          </cell>
          <cell r="J268" t="str">
            <v>TANGGAL  :</v>
          </cell>
        </row>
        <row r="269">
          <cell r="A269" t="str">
            <v>NANGGROE ACEH DARUSSALAM           ( 11 )</v>
          </cell>
          <cell r="D269" t="str">
            <v>BIREUEN</v>
          </cell>
          <cell r="G269" t="str">
            <v>( 08 )</v>
          </cell>
        </row>
        <row r="270">
          <cell r="A270" t="str">
            <v>PROSES  :</v>
          </cell>
          <cell r="D270" t="str">
            <v>ANGGAPAN / ASUMSI  :</v>
          </cell>
          <cell r="G270" t="str">
            <v/>
          </cell>
        </row>
        <row r="271">
          <cell r="A271" t="str">
            <v xml:space="preserve">  1.  Bulldozer megupas lapangan penutup</v>
          </cell>
          <cell r="D271" t="str">
            <v xml:space="preserve">  1.  Memakai alat berat (60 m3/hari), material diolah dua kali</v>
          </cell>
        </row>
        <row r="272">
          <cell r="A272" t="str">
            <v xml:space="preserve">       dan membuat timbunan</v>
          </cell>
          <cell r="D272" t="str">
            <v xml:space="preserve">  2.  Pemecah dalam dua  produksi akhir  18 t / jam</v>
          </cell>
        </row>
        <row r="273">
          <cell r="A273" t="str">
            <v xml:space="preserve">  2.  Wheel Loader memuat ke truck dan</v>
          </cell>
          <cell r="D273" t="str">
            <v xml:space="preserve">  3.  Pemakaian  ulang 3 ton / jam dan 8 % hilang</v>
          </cell>
        </row>
        <row r="274">
          <cell r="A274" t="str">
            <v xml:space="preserve">       membongkar di tempat saringan</v>
          </cell>
          <cell r="D274" t="str">
            <v xml:space="preserve">  4.  Volume diukur atas dasar 5 ton / truck lepas  ( BJ - 1,5 )</v>
          </cell>
        </row>
        <row r="275">
          <cell r="A275" t="str">
            <v xml:space="preserve">  3.  Pemecah batu memecah batu over size </v>
          </cell>
          <cell r="D275" t="str">
            <v xml:space="preserve">  5.  1  rit pp / jam / truck</v>
          </cell>
        </row>
        <row r="276">
          <cell r="A276" t="str">
            <v xml:space="preserve">  4.  Penimbunan batu  pecah batu tersaring</v>
          </cell>
          <cell r="D276" t="str">
            <v xml:space="preserve">  6.  Jauh pengiriman 10 km dari sumber bahan</v>
          </cell>
        </row>
        <row r="277">
          <cell r="A277" t="str">
            <v xml:space="preserve">  5.  Penimbunan batu  pecah tersaring dalam</v>
          </cell>
          <cell r="D277" t="str">
            <v xml:space="preserve">  7.  Rata-rata umur  alat bantu  1 bulan orang per set </v>
          </cell>
        </row>
        <row r="278">
          <cell r="A278" t="str">
            <v xml:space="preserve">       timbunan yang terpisah</v>
          </cell>
        </row>
        <row r="279">
          <cell r="A279" t="str">
            <v/>
          </cell>
        </row>
        <row r="280">
          <cell r="C280" t="str">
            <v/>
          </cell>
          <cell r="D280" t="str">
            <v>JUMLAH</v>
          </cell>
          <cell r="E280" t="str">
            <v>HARI</v>
          </cell>
          <cell r="F280" t="str">
            <v/>
          </cell>
          <cell r="G280" t="str">
            <v>JUMLAH</v>
          </cell>
          <cell r="H280" t="str">
            <v>UPAH</v>
          </cell>
          <cell r="I280" t="str">
            <v>BIAYA</v>
          </cell>
          <cell r="J280" t="str">
            <v>SUB TOTAL</v>
          </cell>
        </row>
        <row r="281">
          <cell r="C281" t="str">
            <v>PEKERJA</v>
          </cell>
          <cell r="F281" t="str">
            <v>KODE</v>
          </cell>
        </row>
        <row r="282">
          <cell r="A282" t="str">
            <v>P</v>
          </cell>
          <cell r="D282" t="str">
            <v>ORANG</v>
          </cell>
          <cell r="G282" t="str">
            <v>Hari-Orang</v>
          </cell>
          <cell r="H282" t="str">
            <v>(Rp./Org/Hr)</v>
          </cell>
          <cell r="I282" t="str">
            <v>(Rp)</v>
          </cell>
          <cell r="J282" t="str">
            <v>(Rp)</v>
          </cell>
        </row>
        <row r="283">
          <cell r="A283" t="str">
            <v>E</v>
          </cell>
          <cell r="C283" t="str">
            <v>M a n d o r</v>
          </cell>
          <cell r="D283">
            <v>3</v>
          </cell>
          <cell r="E283">
            <v>1</v>
          </cell>
          <cell r="F283" t="str">
            <v>L061</v>
          </cell>
          <cell r="G283">
            <v>3</v>
          </cell>
          <cell r="H283">
            <v>42000</v>
          </cell>
          <cell r="I283">
            <v>126000</v>
          </cell>
        </row>
        <row r="284">
          <cell r="A284" t="str">
            <v>K</v>
          </cell>
          <cell r="C284" t="str">
            <v>Operator terlatih</v>
          </cell>
          <cell r="D284">
            <v>3</v>
          </cell>
          <cell r="E284">
            <v>1</v>
          </cell>
          <cell r="F284" t="str">
            <v>L081</v>
          </cell>
          <cell r="G284">
            <v>3</v>
          </cell>
          <cell r="H284">
            <v>70000</v>
          </cell>
          <cell r="I284">
            <v>210000</v>
          </cell>
        </row>
        <row r="285">
          <cell r="A285" t="str">
            <v>E</v>
          </cell>
          <cell r="C285" t="str">
            <v>Operator semi terlatih</v>
          </cell>
          <cell r="D285">
            <v>2</v>
          </cell>
          <cell r="E285">
            <v>1</v>
          </cell>
          <cell r="F285" t="str">
            <v>L082</v>
          </cell>
          <cell r="G285">
            <v>2</v>
          </cell>
          <cell r="H285">
            <v>55000</v>
          </cell>
          <cell r="I285">
            <v>110000</v>
          </cell>
        </row>
        <row r="286">
          <cell r="A286" t="str">
            <v>R</v>
          </cell>
          <cell r="C286" t="str">
            <v>S u p i r</v>
          </cell>
          <cell r="D286">
            <v>4</v>
          </cell>
          <cell r="E286">
            <v>1</v>
          </cell>
          <cell r="F286" t="str">
            <v>L091</v>
          </cell>
          <cell r="G286">
            <v>4</v>
          </cell>
          <cell r="H286">
            <v>40000</v>
          </cell>
          <cell r="I286">
            <v>160000</v>
          </cell>
        </row>
        <row r="287">
          <cell r="A287" t="str">
            <v>J</v>
          </cell>
          <cell r="C287" t="str">
            <v>Pekerja Tak Terlatih</v>
          </cell>
          <cell r="D287">
            <v>4</v>
          </cell>
          <cell r="E287">
            <v>1</v>
          </cell>
          <cell r="F287" t="str">
            <v>L101</v>
          </cell>
          <cell r="G287">
            <v>4</v>
          </cell>
          <cell r="H287">
            <v>35000</v>
          </cell>
          <cell r="I287">
            <v>140000</v>
          </cell>
        </row>
        <row r="288">
          <cell r="A288" t="str">
            <v>A</v>
          </cell>
          <cell r="C288" t="str">
            <v>Pekerja Semi Terlatih</v>
          </cell>
          <cell r="D288">
            <v>90</v>
          </cell>
          <cell r="E288">
            <v>1</v>
          </cell>
          <cell r="F288" t="str">
            <v>L103</v>
          </cell>
          <cell r="G288">
            <v>90</v>
          </cell>
          <cell r="H288">
            <v>35500</v>
          </cell>
          <cell r="I288">
            <v>3195000</v>
          </cell>
        </row>
        <row r="289">
          <cell r="A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</row>
        <row r="290">
          <cell r="I290" t="str">
            <v xml:space="preserve">PEKERJA </v>
          </cell>
          <cell r="J290">
            <v>3941000</v>
          </cell>
        </row>
        <row r="291">
          <cell r="D291" t="str">
            <v/>
          </cell>
          <cell r="E291" t="str">
            <v>VOLUME</v>
          </cell>
          <cell r="H291" t="str">
            <v>HARGA</v>
          </cell>
          <cell r="I291" t="str">
            <v>BIAYA</v>
          </cell>
          <cell r="J291" t="str">
            <v>SUB TOTAL</v>
          </cell>
        </row>
        <row r="292">
          <cell r="C292" t="str">
            <v>MATERIAL</v>
          </cell>
          <cell r="D292" t="str">
            <v>JUMLAH</v>
          </cell>
          <cell r="E292" t="str">
            <v/>
          </cell>
          <cell r="F292" t="str">
            <v>KODE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</row>
        <row r="293">
          <cell r="A293" t="str">
            <v>M</v>
          </cell>
          <cell r="D293" t="str">
            <v/>
          </cell>
          <cell r="E293" t="str">
            <v>SATUAN</v>
          </cell>
          <cell r="H293" t="str">
            <v>(Rp./UNIT)</v>
          </cell>
          <cell r="I293" t="str">
            <v>(Rp)</v>
          </cell>
          <cell r="J293" t="str">
            <v>(Rp)</v>
          </cell>
        </row>
        <row r="294">
          <cell r="A294" t="str">
            <v>A</v>
          </cell>
          <cell r="C294" t="str">
            <v>Batu Kali royalty</v>
          </cell>
          <cell r="D294">
            <v>65</v>
          </cell>
          <cell r="E294" t="str">
            <v>m3</v>
          </cell>
          <cell r="F294" t="str">
            <v>M011</v>
          </cell>
          <cell r="H294">
            <v>83300</v>
          </cell>
          <cell r="I294">
            <v>5414500</v>
          </cell>
        </row>
        <row r="295">
          <cell r="A295" t="str">
            <v>T</v>
          </cell>
          <cell r="C295" t="str">
            <v>Alat  bantu</v>
          </cell>
          <cell r="D295">
            <v>3.6</v>
          </cell>
          <cell r="E295" t="str">
            <v>set</v>
          </cell>
          <cell r="F295" t="str">
            <v>M170</v>
          </cell>
          <cell r="G295" t="str">
            <v/>
          </cell>
          <cell r="H295">
            <v>147000</v>
          </cell>
          <cell r="I295">
            <v>529200</v>
          </cell>
        </row>
        <row r="296">
          <cell r="A296" t="str">
            <v>E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</row>
        <row r="297">
          <cell r="A297" t="str">
            <v>R</v>
          </cell>
        </row>
        <row r="298">
          <cell r="A298" t="str">
            <v>I</v>
          </cell>
        </row>
        <row r="299">
          <cell r="A299" t="str">
            <v>A</v>
          </cell>
        </row>
        <row r="300">
          <cell r="A300" t="str">
            <v>L</v>
          </cell>
        </row>
        <row r="301">
          <cell r="A301" t="str">
            <v/>
          </cell>
        </row>
        <row r="302">
          <cell r="I302" t="str">
            <v xml:space="preserve">MATERIAL </v>
          </cell>
          <cell r="J302">
            <v>5943700</v>
          </cell>
        </row>
        <row r="303">
          <cell r="D303" t="str">
            <v>JUMLAH</v>
          </cell>
          <cell r="E303" t="str">
            <v>HARI</v>
          </cell>
          <cell r="G303" t="str">
            <v>JAM</v>
          </cell>
          <cell r="H303" t="str">
            <v>HARGA</v>
          </cell>
          <cell r="I303" t="str">
            <v>BIAYA</v>
          </cell>
          <cell r="J303" t="str">
            <v>SUB TOTAL</v>
          </cell>
        </row>
        <row r="304">
          <cell r="C304" t="str">
            <v>PERALATAN</v>
          </cell>
          <cell r="D304" t="str">
            <v/>
          </cell>
          <cell r="E304" t="str">
            <v/>
          </cell>
          <cell r="F304" t="str">
            <v>KODE</v>
          </cell>
          <cell r="G304" t="str">
            <v>KERJA</v>
          </cell>
          <cell r="H304" t="str">
            <v>(Rp./Jam)</v>
          </cell>
          <cell r="I304" t="str">
            <v/>
          </cell>
          <cell r="J304" t="str">
            <v/>
          </cell>
        </row>
        <row r="305">
          <cell r="A305" t="str">
            <v>P</v>
          </cell>
          <cell r="D305" t="str">
            <v>ALAT</v>
          </cell>
          <cell r="E305" t="str">
            <v>KERJA</v>
          </cell>
          <cell r="H305" t="str">
            <v/>
          </cell>
          <cell r="I305" t="str">
            <v>(Rp)</v>
          </cell>
          <cell r="J305" t="str">
            <v>(Rp)</v>
          </cell>
        </row>
        <row r="306">
          <cell r="A306" t="str">
            <v>E</v>
          </cell>
          <cell r="C306" t="str">
            <v>Bulldozer   110  HP</v>
          </cell>
          <cell r="D306">
            <v>1</v>
          </cell>
          <cell r="E306">
            <v>1</v>
          </cell>
          <cell r="F306" t="str">
            <v>E001</v>
          </cell>
          <cell r="G306">
            <v>6</v>
          </cell>
          <cell r="H306">
            <v>404250</v>
          </cell>
          <cell r="I306">
            <v>2425500</v>
          </cell>
        </row>
        <row r="307">
          <cell r="A307" t="str">
            <v>R</v>
          </cell>
          <cell r="C307" t="str">
            <v>Mesi Pemecah Batu 140 HP</v>
          </cell>
          <cell r="D307">
            <v>1</v>
          </cell>
          <cell r="E307">
            <v>1</v>
          </cell>
          <cell r="F307" t="str">
            <v>E031</v>
          </cell>
          <cell r="G307">
            <v>6</v>
          </cell>
          <cell r="H307">
            <v>539000</v>
          </cell>
          <cell r="I307">
            <v>3234000</v>
          </cell>
        </row>
        <row r="308">
          <cell r="A308" t="str">
            <v>A</v>
          </cell>
          <cell r="C308" t="str">
            <v>Wheel Loader   115  HP</v>
          </cell>
          <cell r="D308">
            <v>1</v>
          </cell>
          <cell r="E308">
            <v>1</v>
          </cell>
          <cell r="F308" t="str">
            <v>E052</v>
          </cell>
          <cell r="G308">
            <v>6</v>
          </cell>
          <cell r="H308">
            <v>259700</v>
          </cell>
          <cell r="I308">
            <v>1558200</v>
          </cell>
        </row>
        <row r="309">
          <cell r="A309" t="str">
            <v>L</v>
          </cell>
          <cell r="C309" t="str">
            <v>Dump truck  5 t - 145 HP</v>
          </cell>
          <cell r="D309">
            <v>4</v>
          </cell>
          <cell r="E309">
            <v>1</v>
          </cell>
          <cell r="F309" t="str">
            <v>E212</v>
          </cell>
          <cell r="G309">
            <v>24</v>
          </cell>
          <cell r="H309">
            <v>142100</v>
          </cell>
          <cell r="I309">
            <v>3410400</v>
          </cell>
        </row>
        <row r="310">
          <cell r="A310" t="str">
            <v>A</v>
          </cell>
        </row>
        <row r="311">
          <cell r="A311" t="str">
            <v>T</v>
          </cell>
        </row>
        <row r="312">
          <cell r="A312" t="str">
            <v>A</v>
          </cell>
        </row>
        <row r="313">
          <cell r="A313" t="str">
            <v>N</v>
          </cell>
        </row>
        <row r="314">
          <cell r="A314" t="str">
            <v/>
          </cell>
        </row>
        <row r="315">
          <cell r="A315" t="str">
            <v/>
          </cell>
          <cell r="I315" t="str">
            <v>PERALATAN</v>
          </cell>
          <cell r="J315">
            <v>10628100</v>
          </cell>
        </row>
        <row r="316">
          <cell r="I316" t="str">
            <v>TOTAL   (Rp)</v>
          </cell>
          <cell r="J316">
            <v>20512800</v>
          </cell>
        </row>
        <row r="317">
          <cell r="G317" t="str">
            <v/>
          </cell>
        </row>
        <row r="318">
          <cell r="C318" t="str">
            <v>VOLUME  :</v>
          </cell>
          <cell r="D318">
            <v>60</v>
          </cell>
          <cell r="E318" t="str">
            <v>Satuan  :</v>
          </cell>
          <cell r="F318" t="str">
            <v>m3</v>
          </cell>
          <cell r="G318" t="str">
            <v>Harga  Satuan</v>
          </cell>
          <cell r="H318" t="str">
            <v>Rp</v>
          </cell>
          <cell r="I318">
            <v>341880</v>
          </cell>
          <cell r="J318" t="str">
            <v>Per   m3</v>
          </cell>
        </row>
        <row r="328">
          <cell r="A328" t="str">
            <v>DIREKTORAT JENDERAL BINA MARGA</v>
          </cell>
        </row>
        <row r="329">
          <cell r="A329" t="str">
            <v>DIREKTORAT BINA PROGRAM JALAN</v>
          </cell>
          <cell r="D329" t="str">
            <v>A N A L I S A   H A R G A   P E K E R J A A N</v>
          </cell>
          <cell r="J329" t="str">
            <v>KODE</v>
          </cell>
        </row>
        <row r="330">
          <cell r="A330" t="str">
            <v>SUB.DIT.PERENCANAAN JALAN LOKAL</v>
          </cell>
          <cell r="D330" t="str">
            <v>PRODUKSI CAMPURAN LATASIR</v>
          </cell>
        </row>
        <row r="331">
          <cell r="A331" t="str">
            <v>KABUPATEN</v>
          </cell>
          <cell r="D331" t="str">
            <v xml:space="preserve"> (MENGGUNAKAN ALAT)</v>
          </cell>
          <cell r="J331" t="str">
            <v>K. 020</v>
          </cell>
        </row>
        <row r="333">
          <cell r="A333" t="str">
            <v>PROPINSI   :                                 KODE</v>
          </cell>
          <cell r="D333" t="str">
            <v>KABUPATEN/KOTA   :</v>
          </cell>
          <cell r="G333" t="str">
            <v>KODE</v>
          </cell>
          <cell r="H333" t="str">
            <v>DISIAPKAN  OLEH  :</v>
          </cell>
          <cell r="J333" t="str">
            <v>TANGGAL  :</v>
          </cell>
        </row>
        <row r="334">
          <cell r="A334" t="str">
            <v>NANGGROE ACEH DARUSSALAM           ( 11 )</v>
          </cell>
          <cell r="D334" t="str">
            <v>BIREUEN</v>
          </cell>
          <cell r="G334" t="str">
            <v>( 08 )</v>
          </cell>
        </row>
        <row r="335">
          <cell r="A335" t="str">
            <v>PROSES  :</v>
          </cell>
          <cell r="D335" t="str">
            <v>ANGGAPAN / ASUMSI  :</v>
          </cell>
          <cell r="G335" t="str">
            <v/>
          </cell>
        </row>
        <row r="336">
          <cell r="A336" t="str">
            <v xml:space="preserve">  1.  Semua material dikirim oleh supplier</v>
          </cell>
          <cell r="D336" t="str">
            <v xml:space="preserve">  1.  Agregat dan aspal masing-masing dipanaskan sebelum dicampur</v>
          </cell>
        </row>
        <row r="337">
          <cell r="A337" t="str">
            <v xml:space="preserve">  2.  Produksi 100 t/hari</v>
          </cell>
          <cell r="D337" t="str">
            <v xml:space="preserve">  2.  Pengisian ke bin dengan shovel tangan (skop)</v>
          </cell>
        </row>
        <row r="338">
          <cell r="A338" t="str">
            <v xml:space="preserve">  3.  Hasil produksi diangkut dengan truck</v>
          </cell>
          <cell r="D338" t="str">
            <v xml:space="preserve">  3.  Kapasitas campuran 6 t / jam, bekerja 5 / hari</v>
          </cell>
        </row>
        <row r="339">
          <cell r="A339" t="str">
            <v xml:space="preserve">       bak terbuka ke lokasi penghamparan</v>
          </cell>
          <cell r="D339" t="str">
            <v xml:space="preserve">  4.  Material ditimbun dekat mixer dan ditutup dari hujan</v>
          </cell>
        </row>
        <row r="340">
          <cell r="D340" t="str">
            <v xml:space="preserve">  5.  Produksi dimuat dengan tenaga orang ke dalam truck muat 3 ton dikirim sejauh 10 km</v>
          </cell>
        </row>
        <row r="341">
          <cell r="D341" t="str">
            <v xml:space="preserve">  6.  Produksi dibongkar dengan tangan di tempat pekerjaan</v>
          </cell>
        </row>
        <row r="342">
          <cell r="A342" t="str">
            <v/>
          </cell>
          <cell r="D342" t="str">
            <v/>
          </cell>
        </row>
        <row r="343">
          <cell r="A343" t="str">
            <v/>
          </cell>
          <cell r="D343" t="str">
            <v/>
          </cell>
        </row>
        <row r="344">
          <cell r="A344" t="str">
            <v/>
          </cell>
        </row>
        <row r="345">
          <cell r="C345" t="str">
            <v/>
          </cell>
          <cell r="D345" t="str">
            <v>JUMLAH</v>
          </cell>
          <cell r="E345" t="str">
            <v>HARI</v>
          </cell>
          <cell r="F345" t="str">
            <v/>
          </cell>
          <cell r="G345" t="str">
            <v>JUMLAH</v>
          </cell>
          <cell r="H345" t="str">
            <v>UPAH</v>
          </cell>
          <cell r="I345" t="str">
            <v>BIAYA</v>
          </cell>
          <cell r="J345" t="str">
            <v>SUB TOTAL</v>
          </cell>
        </row>
        <row r="346">
          <cell r="C346" t="str">
            <v>PEKERJA</v>
          </cell>
          <cell r="F346" t="str">
            <v>KODE</v>
          </cell>
        </row>
        <row r="347">
          <cell r="A347" t="str">
            <v>P</v>
          </cell>
          <cell r="D347" t="str">
            <v>ORANG</v>
          </cell>
          <cell r="G347" t="str">
            <v>Hari-Orang</v>
          </cell>
          <cell r="H347" t="str">
            <v>(Rp./Org/Hr)</v>
          </cell>
          <cell r="I347" t="str">
            <v>(Rp)</v>
          </cell>
          <cell r="J347" t="str">
            <v>(Rp)</v>
          </cell>
        </row>
        <row r="348">
          <cell r="A348" t="str">
            <v>E</v>
          </cell>
          <cell r="C348" t="str">
            <v>M a n d o r</v>
          </cell>
          <cell r="D348">
            <v>1</v>
          </cell>
          <cell r="E348">
            <v>1</v>
          </cell>
          <cell r="F348" t="str">
            <v>L061</v>
          </cell>
          <cell r="G348">
            <v>1</v>
          </cell>
          <cell r="H348">
            <v>42000</v>
          </cell>
          <cell r="I348">
            <v>42000</v>
          </cell>
        </row>
        <row r="349">
          <cell r="A349" t="str">
            <v>K</v>
          </cell>
          <cell r="C349" t="str">
            <v>Pekerja Tak Terlatih</v>
          </cell>
          <cell r="D349">
            <v>4</v>
          </cell>
          <cell r="E349">
            <v>1</v>
          </cell>
          <cell r="F349" t="str">
            <v>L101</v>
          </cell>
          <cell r="G349">
            <v>4</v>
          </cell>
          <cell r="H349">
            <v>35000</v>
          </cell>
          <cell r="I349">
            <v>140000</v>
          </cell>
        </row>
        <row r="350">
          <cell r="A350" t="str">
            <v>E</v>
          </cell>
          <cell r="C350" t="str">
            <v>Pekerja Semi Terlatih</v>
          </cell>
          <cell r="D350">
            <v>5</v>
          </cell>
          <cell r="E350">
            <v>1</v>
          </cell>
          <cell r="F350" t="str">
            <v>L103</v>
          </cell>
          <cell r="G350">
            <v>5</v>
          </cell>
          <cell r="H350">
            <v>35500</v>
          </cell>
          <cell r="I350">
            <v>177500</v>
          </cell>
        </row>
        <row r="351">
          <cell r="A351" t="str">
            <v>R</v>
          </cell>
          <cell r="C351" t="str">
            <v>S u p i r</v>
          </cell>
          <cell r="D351">
            <v>4</v>
          </cell>
          <cell r="E351">
            <v>1</v>
          </cell>
          <cell r="F351" t="str">
            <v>L091</v>
          </cell>
          <cell r="G351">
            <v>4</v>
          </cell>
          <cell r="H351">
            <v>40000</v>
          </cell>
          <cell r="I351">
            <v>160000</v>
          </cell>
        </row>
        <row r="352">
          <cell r="A352" t="str">
            <v>J</v>
          </cell>
          <cell r="C352" t="str">
            <v>Supir Angkut orang</v>
          </cell>
          <cell r="D352">
            <v>2</v>
          </cell>
          <cell r="E352">
            <v>1</v>
          </cell>
          <cell r="F352" t="str">
            <v>L092</v>
          </cell>
          <cell r="G352">
            <v>2</v>
          </cell>
          <cell r="H352">
            <v>40000</v>
          </cell>
          <cell r="I352">
            <v>80000</v>
          </cell>
        </row>
        <row r="353">
          <cell r="A353" t="str">
            <v>A</v>
          </cell>
          <cell r="C353" t="str">
            <v>Mekanik Terlatih</v>
          </cell>
          <cell r="D353">
            <v>1</v>
          </cell>
          <cell r="E353">
            <v>1</v>
          </cell>
          <cell r="F353" t="str">
            <v>L071</v>
          </cell>
          <cell r="G353">
            <v>1</v>
          </cell>
          <cell r="H353">
            <v>50000</v>
          </cell>
          <cell r="I353">
            <v>50000</v>
          </cell>
        </row>
        <row r="354">
          <cell r="C354" t="str">
            <v>Operator Terlatih</v>
          </cell>
          <cell r="D354">
            <v>2</v>
          </cell>
          <cell r="E354">
            <v>1</v>
          </cell>
          <cell r="F354" t="str">
            <v>L081</v>
          </cell>
          <cell r="G354">
            <v>2</v>
          </cell>
          <cell r="H354">
            <v>70000</v>
          </cell>
          <cell r="I354">
            <v>140000</v>
          </cell>
        </row>
        <row r="355">
          <cell r="A355" t="str">
            <v/>
          </cell>
        </row>
        <row r="356">
          <cell r="I356" t="str">
            <v xml:space="preserve">PEKERJA </v>
          </cell>
          <cell r="J356">
            <v>789500</v>
          </cell>
        </row>
        <row r="357">
          <cell r="D357" t="str">
            <v/>
          </cell>
          <cell r="E357" t="str">
            <v>VOLUME</v>
          </cell>
          <cell r="H357" t="str">
            <v>HARGA</v>
          </cell>
          <cell r="I357" t="str">
            <v>BIAYA</v>
          </cell>
          <cell r="J357" t="str">
            <v>SUB TOTAL</v>
          </cell>
        </row>
        <row r="358">
          <cell r="C358" t="str">
            <v>MATERIAL</v>
          </cell>
          <cell r="D358" t="str">
            <v>JUMLAH</v>
          </cell>
          <cell r="E358" t="str">
            <v/>
          </cell>
          <cell r="F358" t="str">
            <v>KODE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59">
          <cell r="A359" t="str">
            <v>M</v>
          </cell>
          <cell r="D359" t="str">
            <v/>
          </cell>
          <cell r="E359" t="str">
            <v>SATUAN</v>
          </cell>
          <cell r="H359" t="str">
            <v>(Rp./UNIT)</v>
          </cell>
          <cell r="I359" t="str">
            <v>(Rp)</v>
          </cell>
          <cell r="J359" t="str">
            <v>(Rp)</v>
          </cell>
        </row>
        <row r="360">
          <cell r="A360" t="str">
            <v>A</v>
          </cell>
          <cell r="C360" t="str">
            <v>Pasir Beton</v>
          </cell>
          <cell r="D360">
            <v>45</v>
          </cell>
          <cell r="E360" t="str">
            <v>m3</v>
          </cell>
          <cell r="F360" t="str">
            <v>M. 041</v>
          </cell>
          <cell r="H360">
            <v>104125</v>
          </cell>
          <cell r="I360">
            <v>4685625</v>
          </cell>
        </row>
        <row r="361">
          <cell r="A361" t="str">
            <v>T</v>
          </cell>
          <cell r="C361" t="str">
            <v>A s p a l</v>
          </cell>
          <cell r="D361">
            <v>9000</v>
          </cell>
          <cell r="E361" t="str">
            <v>kg</v>
          </cell>
          <cell r="F361" t="str">
            <v>M. 061</v>
          </cell>
          <cell r="G361" t="str">
            <v/>
          </cell>
          <cell r="H361">
            <v>6664</v>
          </cell>
          <cell r="I361">
            <v>59976000</v>
          </cell>
        </row>
        <row r="362">
          <cell r="A362" t="str">
            <v>E</v>
          </cell>
          <cell r="C362" t="str">
            <v>S e m e n   ( P C )</v>
          </cell>
          <cell r="D362">
            <v>88</v>
          </cell>
          <cell r="E362" t="str">
            <v>40 kg</v>
          </cell>
          <cell r="F362" t="str">
            <v>M. 080</v>
          </cell>
          <cell r="G362" t="str">
            <v/>
          </cell>
          <cell r="H362">
            <v>38220</v>
          </cell>
          <cell r="I362">
            <v>3363360</v>
          </cell>
        </row>
        <row r="363">
          <cell r="A363" t="str">
            <v>R</v>
          </cell>
          <cell r="C363" t="str">
            <v>Alat  bantu</v>
          </cell>
          <cell r="D363">
            <v>1</v>
          </cell>
          <cell r="E363" t="str">
            <v>set</v>
          </cell>
          <cell r="F363" t="str">
            <v>M170</v>
          </cell>
          <cell r="H363">
            <v>147000</v>
          </cell>
          <cell r="I363">
            <v>147000</v>
          </cell>
        </row>
        <row r="364">
          <cell r="A364" t="str">
            <v>I</v>
          </cell>
          <cell r="C364" t="str">
            <v>Kapur</v>
          </cell>
          <cell r="D364">
            <v>7.5</v>
          </cell>
          <cell r="E364" t="str">
            <v>m3</v>
          </cell>
          <cell r="F364" t="str">
            <v>M081</v>
          </cell>
          <cell r="H364">
            <v>548800</v>
          </cell>
          <cell r="I364">
            <v>4116000</v>
          </cell>
        </row>
        <row r="365">
          <cell r="A365" t="str">
            <v>A</v>
          </cell>
        </row>
        <row r="366">
          <cell r="A366" t="str">
            <v>L</v>
          </cell>
        </row>
        <row r="367">
          <cell r="A367" t="str">
            <v/>
          </cell>
        </row>
        <row r="368">
          <cell r="I368" t="str">
            <v xml:space="preserve">MATERIAL </v>
          </cell>
          <cell r="J368">
            <v>72287985</v>
          </cell>
        </row>
        <row r="369">
          <cell r="D369" t="str">
            <v>JUMLAH</v>
          </cell>
          <cell r="E369" t="str">
            <v>HARI</v>
          </cell>
          <cell r="G369" t="str">
            <v>JAM</v>
          </cell>
          <cell r="H369" t="str">
            <v>HARGA</v>
          </cell>
          <cell r="I369" t="str">
            <v>BIAYA</v>
          </cell>
          <cell r="J369" t="str">
            <v>SUB TOTAL</v>
          </cell>
        </row>
        <row r="370">
          <cell r="C370" t="str">
            <v>PERALATAN</v>
          </cell>
          <cell r="D370" t="str">
            <v/>
          </cell>
          <cell r="E370" t="str">
            <v/>
          </cell>
          <cell r="F370" t="str">
            <v>KODE</v>
          </cell>
          <cell r="G370" t="str">
            <v>KERJA</v>
          </cell>
          <cell r="H370" t="str">
            <v>(Rp./Jam)</v>
          </cell>
          <cell r="I370" t="str">
            <v/>
          </cell>
          <cell r="J370" t="str">
            <v/>
          </cell>
        </row>
        <row r="371">
          <cell r="A371" t="str">
            <v>P</v>
          </cell>
          <cell r="D371" t="str">
            <v>ALAT</v>
          </cell>
          <cell r="E371" t="str">
            <v>KERJA</v>
          </cell>
          <cell r="H371" t="str">
            <v/>
          </cell>
          <cell r="I371" t="str">
            <v>(Rp)</v>
          </cell>
          <cell r="J371" t="str">
            <v>(Rp)</v>
          </cell>
        </row>
        <row r="372">
          <cell r="A372" t="str">
            <v>E</v>
          </cell>
        </row>
        <row r="373">
          <cell r="A373" t="str">
            <v>R</v>
          </cell>
          <cell r="C373" t="str">
            <v>Truck Bak Terbuka  3 t - 80 HP</v>
          </cell>
          <cell r="D373">
            <v>4</v>
          </cell>
          <cell r="E373">
            <v>1</v>
          </cell>
          <cell r="F373" t="str">
            <v>E221</v>
          </cell>
          <cell r="G373">
            <v>12</v>
          </cell>
          <cell r="H373">
            <v>110250</v>
          </cell>
          <cell r="I373">
            <v>1323000</v>
          </cell>
        </row>
        <row r="374">
          <cell r="A374" t="str">
            <v>A</v>
          </cell>
        </row>
        <row r="375">
          <cell r="A375" t="str">
            <v>L</v>
          </cell>
        </row>
        <row r="376">
          <cell r="A376" t="str">
            <v>A</v>
          </cell>
        </row>
        <row r="377">
          <cell r="A377" t="str">
            <v>T</v>
          </cell>
        </row>
        <row r="378">
          <cell r="A378" t="str">
            <v>A</v>
          </cell>
        </row>
        <row r="379">
          <cell r="A379" t="str">
            <v>N</v>
          </cell>
        </row>
        <row r="380">
          <cell r="A380" t="str">
            <v/>
          </cell>
        </row>
        <row r="381">
          <cell r="A381" t="str">
            <v/>
          </cell>
          <cell r="I381" t="str">
            <v>PERALATAN</v>
          </cell>
          <cell r="J381">
            <v>1323000</v>
          </cell>
        </row>
        <row r="382">
          <cell r="I382" t="str">
            <v>TOTAL   (Rp)</v>
          </cell>
          <cell r="J382">
            <v>74400485</v>
          </cell>
        </row>
        <row r="383">
          <cell r="G383" t="str">
            <v/>
          </cell>
        </row>
        <row r="384">
          <cell r="C384" t="str">
            <v>VOLUME  :</v>
          </cell>
          <cell r="D384">
            <v>100</v>
          </cell>
          <cell r="E384" t="str">
            <v>Satuan  :</v>
          </cell>
          <cell r="F384" t="str">
            <v>ton</v>
          </cell>
          <cell r="G384" t="str">
            <v>Harga  Satuan</v>
          </cell>
          <cell r="H384" t="str">
            <v>Rp</v>
          </cell>
          <cell r="I384">
            <v>744004.85</v>
          </cell>
          <cell r="J384" t="str">
            <v>Per   ton</v>
          </cell>
        </row>
        <row r="394">
          <cell r="A394" t="str">
            <v>DIREKTORAT JENDERAL BINA MARGA</v>
          </cell>
        </row>
        <row r="395">
          <cell r="A395" t="str">
            <v>DIREKTORAT BINA PROGRAM JALAN</v>
          </cell>
          <cell r="D395" t="str">
            <v>A N A L I S A   H A R G A   P E K E R J A A N</v>
          </cell>
          <cell r="J395" t="str">
            <v>KODE</v>
          </cell>
        </row>
        <row r="396">
          <cell r="A396" t="str">
            <v>SUB.DIT.PERENCANAAN JALAN LOKAL</v>
          </cell>
          <cell r="D396" t="str">
            <v>PRODUKSI DAN MENGANGKUT LATASIR</v>
          </cell>
        </row>
        <row r="397">
          <cell r="A397" t="str">
            <v>KABUPATEN</v>
          </cell>
          <cell r="D397" t="str">
            <v xml:space="preserve"> (MENGGUNAKAN PEKERJA)</v>
          </cell>
          <cell r="J397" t="str">
            <v>K. 023</v>
          </cell>
        </row>
        <row r="399">
          <cell r="A399" t="str">
            <v>PROPINSI   :                                 KODE</v>
          </cell>
          <cell r="D399" t="str">
            <v>KABUPATEN/KOTA   :</v>
          </cell>
          <cell r="G399" t="str">
            <v>KODE</v>
          </cell>
          <cell r="H399" t="str">
            <v>DISIAPKAN  OLEH  :</v>
          </cell>
          <cell r="J399" t="str">
            <v>TANGGAL  :</v>
          </cell>
        </row>
        <row r="400">
          <cell r="A400" t="str">
            <v>NANGGROE ACEH DARUSSALAM           ( 11 )</v>
          </cell>
          <cell r="D400" t="str">
            <v>BIREUEN</v>
          </cell>
          <cell r="G400" t="str">
            <v>( 08 )</v>
          </cell>
        </row>
        <row r="401">
          <cell r="A401" t="str">
            <v>PROSES  :</v>
          </cell>
          <cell r="D401" t="str">
            <v>ANGGAPAN / ASUMSI  :</v>
          </cell>
          <cell r="G401" t="str">
            <v/>
          </cell>
        </row>
        <row r="402">
          <cell r="A402" t="str">
            <v xml:space="preserve">  1.  Semua material dikirim oleh leveransir</v>
          </cell>
          <cell r="D402" t="str">
            <v xml:space="preserve">  1.  Agregat dan aspal masing-masing dipanaskan sebelum dicampur</v>
          </cell>
        </row>
        <row r="403">
          <cell r="A403" t="str">
            <v xml:space="preserve">  2.  Menggunakan tenaga manusia produksi</v>
          </cell>
          <cell r="D403" t="str">
            <v xml:space="preserve">  2.  Pengisian ke bin dengan shovel tangan (skop)</v>
          </cell>
        </row>
        <row r="404">
          <cell r="A404" t="str">
            <v xml:space="preserve">       campuran 30 t / hari</v>
          </cell>
          <cell r="D404" t="str">
            <v xml:space="preserve">  3.  Kapasitas campuran 6 t / jam, bekerja 5 / hari</v>
          </cell>
        </row>
        <row r="405">
          <cell r="D405" t="str">
            <v xml:space="preserve">  4.  Material ditimbun dekat mixer dan ditutup dari hujan</v>
          </cell>
        </row>
        <row r="406">
          <cell r="D406" t="str">
            <v xml:space="preserve">  5.  Produksi dimuat dengan tenaga orang ke dalam truck muat 3 ton dikirim sejauh 10 km</v>
          </cell>
        </row>
        <row r="407">
          <cell r="D407" t="str">
            <v xml:space="preserve">  6.  Produksi dibongkar dengan tangan di tempat pekerjaan</v>
          </cell>
        </row>
        <row r="408">
          <cell r="A408" t="str">
            <v/>
          </cell>
          <cell r="D408" t="str">
            <v/>
          </cell>
        </row>
        <row r="409">
          <cell r="A409" t="str">
            <v/>
          </cell>
          <cell r="D409" t="str">
            <v/>
          </cell>
        </row>
        <row r="410">
          <cell r="A410" t="str">
            <v/>
          </cell>
        </row>
        <row r="411">
          <cell r="C411" t="str">
            <v/>
          </cell>
          <cell r="D411" t="str">
            <v>JUMLAH</v>
          </cell>
          <cell r="E411" t="str">
            <v>HARI</v>
          </cell>
          <cell r="F411" t="str">
            <v/>
          </cell>
          <cell r="G411" t="str">
            <v>JUMLAH</v>
          </cell>
          <cell r="H411" t="str">
            <v>UPAH</v>
          </cell>
          <cell r="I411" t="str">
            <v>BIAYA</v>
          </cell>
          <cell r="J411" t="str">
            <v>SUB TOTAL</v>
          </cell>
        </row>
        <row r="412">
          <cell r="C412" t="str">
            <v>PEKERJA</v>
          </cell>
          <cell r="F412" t="str">
            <v>KODE</v>
          </cell>
        </row>
        <row r="413">
          <cell r="A413" t="str">
            <v>P</v>
          </cell>
          <cell r="D413" t="str">
            <v>ORANG</v>
          </cell>
          <cell r="G413" t="str">
            <v>Hari-Orang</v>
          </cell>
          <cell r="H413" t="str">
            <v>(Rp./Org/Hr)</v>
          </cell>
          <cell r="I413" t="str">
            <v>(Rp)</v>
          </cell>
          <cell r="J413" t="str">
            <v>(Rp)</v>
          </cell>
        </row>
        <row r="414">
          <cell r="A414" t="str">
            <v>E</v>
          </cell>
          <cell r="C414" t="str">
            <v>M a n d o r</v>
          </cell>
          <cell r="D414">
            <v>1</v>
          </cell>
          <cell r="E414">
            <v>1</v>
          </cell>
          <cell r="F414" t="str">
            <v>L061</v>
          </cell>
          <cell r="G414">
            <v>1</v>
          </cell>
          <cell r="H414">
            <v>42000</v>
          </cell>
          <cell r="I414">
            <v>42000</v>
          </cell>
        </row>
        <row r="415">
          <cell r="A415" t="str">
            <v>K</v>
          </cell>
          <cell r="C415" t="str">
            <v>Operator Semi Terlatih</v>
          </cell>
          <cell r="D415">
            <v>2</v>
          </cell>
          <cell r="E415">
            <v>1</v>
          </cell>
          <cell r="F415" t="str">
            <v>L082</v>
          </cell>
          <cell r="G415">
            <v>2</v>
          </cell>
          <cell r="H415">
            <v>55000</v>
          </cell>
          <cell r="I415">
            <v>110000</v>
          </cell>
        </row>
        <row r="416">
          <cell r="A416" t="str">
            <v>E</v>
          </cell>
          <cell r="C416" t="str">
            <v>Pekerja Tak Terlatih</v>
          </cell>
          <cell r="D416">
            <v>25</v>
          </cell>
          <cell r="E416">
            <v>1</v>
          </cell>
          <cell r="F416" t="str">
            <v>L101</v>
          </cell>
          <cell r="G416">
            <v>25</v>
          </cell>
          <cell r="H416">
            <v>35000</v>
          </cell>
          <cell r="I416">
            <v>875000</v>
          </cell>
        </row>
        <row r="417">
          <cell r="A417" t="str">
            <v>R</v>
          </cell>
          <cell r="C417" t="str">
            <v>Pekerja Semi Terlatih</v>
          </cell>
          <cell r="D417">
            <v>2</v>
          </cell>
          <cell r="E417">
            <v>1</v>
          </cell>
          <cell r="F417" t="str">
            <v>L103</v>
          </cell>
          <cell r="G417">
            <v>2</v>
          </cell>
          <cell r="H417">
            <v>35500</v>
          </cell>
          <cell r="I417">
            <v>71000</v>
          </cell>
        </row>
        <row r="418">
          <cell r="A418" t="str">
            <v>J</v>
          </cell>
          <cell r="C418" t="str">
            <v xml:space="preserve">S u p i r </v>
          </cell>
          <cell r="D418">
            <v>2</v>
          </cell>
          <cell r="E418">
            <v>1</v>
          </cell>
          <cell r="F418" t="str">
            <v>L091</v>
          </cell>
          <cell r="G418">
            <v>2</v>
          </cell>
          <cell r="H418">
            <v>40000</v>
          </cell>
          <cell r="I418">
            <v>80000</v>
          </cell>
        </row>
        <row r="419">
          <cell r="A419" t="str">
            <v>A</v>
          </cell>
        </row>
        <row r="421">
          <cell r="A421" t="str">
            <v/>
          </cell>
        </row>
        <row r="422">
          <cell r="I422" t="str">
            <v xml:space="preserve">PEKERJA </v>
          </cell>
          <cell r="J422">
            <v>1178000</v>
          </cell>
        </row>
        <row r="423">
          <cell r="D423" t="str">
            <v/>
          </cell>
          <cell r="E423" t="str">
            <v>VOLUME</v>
          </cell>
          <cell r="H423" t="str">
            <v>HARGA</v>
          </cell>
          <cell r="I423" t="str">
            <v>BIAYA</v>
          </cell>
          <cell r="J423" t="str">
            <v>SUB TOTAL</v>
          </cell>
        </row>
        <row r="424">
          <cell r="C424" t="str">
            <v>MATERIAL</v>
          </cell>
          <cell r="D424" t="str">
            <v>JUMLAH</v>
          </cell>
          <cell r="E424" t="str">
            <v/>
          </cell>
          <cell r="F424" t="str">
            <v>KODE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</row>
        <row r="425">
          <cell r="A425" t="str">
            <v>M</v>
          </cell>
          <cell r="D425" t="str">
            <v/>
          </cell>
          <cell r="E425" t="str">
            <v>SATUAN</v>
          </cell>
          <cell r="H425" t="str">
            <v>(Rp./UNIT)</v>
          </cell>
          <cell r="I425" t="str">
            <v>(Rp)</v>
          </cell>
          <cell r="J425" t="str">
            <v>(Rp)</v>
          </cell>
        </row>
        <row r="426">
          <cell r="A426" t="str">
            <v>A</v>
          </cell>
          <cell r="C426" t="str">
            <v>Alat  bantu</v>
          </cell>
          <cell r="D426">
            <v>1</v>
          </cell>
          <cell r="E426" t="str">
            <v>set</v>
          </cell>
          <cell r="F426" t="str">
            <v>M170</v>
          </cell>
          <cell r="H426">
            <v>147000</v>
          </cell>
          <cell r="I426">
            <v>147000</v>
          </cell>
        </row>
        <row r="427">
          <cell r="A427" t="str">
            <v>T</v>
          </cell>
          <cell r="C427" t="str">
            <v>Pasir Beton</v>
          </cell>
          <cell r="D427">
            <v>14</v>
          </cell>
          <cell r="E427" t="str">
            <v>m3</v>
          </cell>
          <cell r="F427" t="str">
            <v>M041</v>
          </cell>
          <cell r="G427" t="str">
            <v/>
          </cell>
          <cell r="H427">
            <v>104125</v>
          </cell>
          <cell r="I427">
            <v>1457750</v>
          </cell>
        </row>
        <row r="428">
          <cell r="A428" t="str">
            <v>E</v>
          </cell>
          <cell r="C428" t="str">
            <v>A s p a l</v>
          </cell>
          <cell r="D428">
            <v>2750</v>
          </cell>
          <cell r="E428" t="str">
            <v>kg</v>
          </cell>
          <cell r="F428" t="str">
            <v>M061</v>
          </cell>
          <cell r="G428" t="str">
            <v/>
          </cell>
          <cell r="H428">
            <v>6664</v>
          </cell>
          <cell r="I428">
            <v>18326000</v>
          </cell>
        </row>
        <row r="429">
          <cell r="A429" t="str">
            <v>R</v>
          </cell>
          <cell r="C429" t="str">
            <v>Minyak Bakar</v>
          </cell>
          <cell r="D429">
            <v>485</v>
          </cell>
          <cell r="E429" t="str">
            <v>ltr</v>
          </cell>
          <cell r="F429" t="str">
            <v>M065</v>
          </cell>
          <cell r="H429">
            <v>3381</v>
          </cell>
          <cell r="I429">
            <v>1639785</v>
          </cell>
        </row>
        <row r="430">
          <cell r="A430" t="str">
            <v>I</v>
          </cell>
          <cell r="C430" t="str">
            <v>Minyak Aspal</v>
          </cell>
          <cell r="D430">
            <v>750</v>
          </cell>
          <cell r="E430" t="str">
            <v>ltr</v>
          </cell>
          <cell r="F430" t="str">
            <v>M064</v>
          </cell>
          <cell r="H430">
            <v>3234</v>
          </cell>
          <cell r="I430">
            <v>2425500</v>
          </cell>
        </row>
        <row r="431">
          <cell r="A431" t="str">
            <v>A</v>
          </cell>
        </row>
        <row r="432">
          <cell r="A432" t="str">
            <v>L</v>
          </cell>
        </row>
        <row r="433">
          <cell r="A433" t="str">
            <v/>
          </cell>
        </row>
        <row r="434">
          <cell r="I434" t="str">
            <v xml:space="preserve">MATERIAL </v>
          </cell>
          <cell r="J434">
            <v>23996035</v>
          </cell>
        </row>
        <row r="435">
          <cell r="D435" t="str">
            <v>JUMLAH</v>
          </cell>
          <cell r="E435" t="str">
            <v>HARI</v>
          </cell>
          <cell r="G435" t="str">
            <v>JAM</v>
          </cell>
          <cell r="H435" t="str">
            <v>HARGA</v>
          </cell>
          <cell r="I435" t="str">
            <v>BIAYA</v>
          </cell>
          <cell r="J435" t="str">
            <v>SUB TOTAL</v>
          </cell>
        </row>
        <row r="436">
          <cell r="C436" t="str">
            <v>PERALATAN</v>
          </cell>
          <cell r="D436" t="str">
            <v/>
          </cell>
          <cell r="E436" t="str">
            <v/>
          </cell>
          <cell r="F436" t="str">
            <v>KODE</v>
          </cell>
          <cell r="G436" t="str">
            <v>KERJA</v>
          </cell>
          <cell r="H436" t="str">
            <v>(Rp./Jam)</v>
          </cell>
          <cell r="I436" t="str">
            <v/>
          </cell>
          <cell r="J436" t="str">
            <v/>
          </cell>
        </row>
        <row r="437">
          <cell r="A437" t="str">
            <v>P</v>
          </cell>
          <cell r="D437" t="str">
            <v>ALAT</v>
          </cell>
          <cell r="E437" t="str">
            <v>KERJA</v>
          </cell>
          <cell r="H437" t="str">
            <v/>
          </cell>
          <cell r="I437" t="str">
            <v>(Rp)</v>
          </cell>
          <cell r="J437" t="str">
            <v>(Rp)</v>
          </cell>
        </row>
        <row r="438">
          <cell r="A438" t="str">
            <v>E</v>
          </cell>
          <cell r="C438" t="str">
            <v>Truck Bak Terbuka  3 t - 80 HP</v>
          </cell>
          <cell r="D438">
            <v>2</v>
          </cell>
          <cell r="E438">
            <v>1</v>
          </cell>
          <cell r="F438" t="str">
            <v>E221</v>
          </cell>
          <cell r="G438">
            <v>12</v>
          </cell>
          <cell r="H438">
            <v>110250</v>
          </cell>
          <cell r="I438">
            <v>1323000</v>
          </cell>
        </row>
        <row r="439">
          <cell r="A439" t="str">
            <v>R</v>
          </cell>
          <cell r="C439" t="str">
            <v>Concret Mixer  0,25 m3</v>
          </cell>
          <cell r="D439">
            <v>1</v>
          </cell>
          <cell r="E439">
            <v>1</v>
          </cell>
          <cell r="F439" t="str">
            <v>E252</v>
          </cell>
          <cell r="G439">
            <v>5</v>
          </cell>
          <cell r="H439">
            <v>36750</v>
          </cell>
          <cell r="I439">
            <v>183750</v>
          </cell>
        </row>
        <row r="440">
          <cell r="A440" t="str">
            <v>A</v>
          </cell>
        </row>
        <row r="441">
          <cell r="A441" t="str">
            <v>L</v>
          </cell>
        </row>
        <row r="442">
          <cell r="A442" t="str">
            <v>A</v>
          </cell>
        </row>
        <row r="443">
          <cell r="A443" t="str">
            <v>T</v>
          </cell>
        </row>
        <row r="444">
          <cell r="A444" t="str">
            <v>A</v>
          </cell>
        </row>
        <row r="445">
          <cell r="A445" t="str">
            <v>N</v>
          </cell>
        </row>
        <row r="446">
          <cell r="A446" t="str">
            <v/>
          </cell>
        </row>
        <row r="447">
          <cell r="A447" t="str">
            <v/>
          </cell>
          <cell r="I447" t="str">
            <v>PERALATAN</v>
          </cell>
          <cell r="J447">
            <v>1506750</v>
          </cell>
        </row>
        <row r="448">
          <cell r="I448" t="str">
            <v>TOTAL   (Rp)</v>
          </cell>
          <cell r="J448">
            <v>26680785</v>
          </cell>
        </row>
        <row r="449">
          <cell r="G449" t="str">
            <v/>
          </cell>
        </row>
        <row r="450">
          <cell r="C450" t="str">
            <v>VOLUME  :</v>
          </cell>
          <cell r="D450">
            <v>30</v>
          </cell>
          <cell r="E450" t="str">
            <v>Satuan  :</v>
          </cell>
          <cell r="F450" t="str">
            <v>Ton</v>
          </cell>
          <cell r="G450" t="str">
            <v>Harga  Satuan</v>
          </cell>
          <cell r="H450" t="str">
            <v>Rp</v>
          </cell>
          <cell r="I450">
            <v>889359.5</v>
          </cell>
          <cell r="J450" t="str">
            <v>Per   ton</v>
          </cell>
        </row>
        <row r="460">
          <cell r="A460" t="str">
            <v>DIREKTORAT JENDERAL BINA MARGA</v>
          </cell>
        </row>
        <row r="461">
          <cell r="A461" t="str">
            <v>DIREKTORAT BINA PROGRAM JALAN</v>
          </cell>
          <cell r="D461" t="str">
            <v>A N A L I S A   H A R G A   P E K E R J A A N</v>
          </cell>
          <cell r="J461" t="str">
            <v>KODE</v>
          </cell>
        </row>
        <row r="462">
          <cell r="A462" t="str">
            <v>SUB.DIT.PERENCANAAN JALAN LOKAL</v>
          </cell>
          <cell r="D462" t="str">
            <v>MEMPRODUKSI DAN MENGANGKUT LATASTON</v>
          </cell>
        </row>
        <row r="463">
          <cell r="A463" t="str">
            <v>KABUPATEN</v>
          </cell>
          <cell r="D463" t="str">
            <v xml:space="preserve"> (MENGGUNAKAN ALAT)</v>
          </cell>
          <cell r="J463" t="str">
            <v>K. 035</v>
          </cell>
        </row>
        <row r="465">
          <cell r="A465" t="str">
            <v>PROPINSI   :                                 KODE</v>
          </cell>
          <cell r="D465" t="str">
            <v>KABUPATEN/KOTA   :</v>
          </cell>
          <cell r="G465" t="str">
            <v>KODE</v>
          </cell>
          <cell r="H465" t="str">
            <v>DISIAPKAN  OLEH  :</v>
          </cell>
          <cell r="J465" t="str">
            <v>TANGGAL  :</v>
          </cell>
        </row>
        <row r="466">
          <cell r="A466" t="str">
            <v>NANGGROE ACEH DARUSSALAM           ( 11 )</v>
          </cell>
          <cell r="D466" t="str">
            <v>BIREUEN</v>
          </cell>
          <cell r="G466" t="str">
            <v>( 08 )</v>
          </cell>
        </row>
        <row r="467">
          <cell r="A467" t="str">
            <v>PROSES  :</v>
          </cell>
          <cell r="D467" t="str">
            <v>ANGGAPAN / ASUMSI  :</v>
          </cell>
          <cell r="G467" t="str">
            <v/>
          </cell>
        </row>
        <row r="468">
          <cell r="A468" t="str">
            <v xml:space="preserve">  1.  Semua material dikirim oleh leveransir</v>
          </cell>
          <cell r="D468" t="str">
            <v xml:space="preserve">  1.  HRS dari AMP dengan produksi 100 t/hari</v>
          </cell>
        </row>
        <row r="469">
          <cell r="A469" t="str">
            <v xml:space="preserve">  2.  Loader menjaga agar bin tetap penuh</v>
          </cell>
          <cell r="D469" t="str">
            <v xml:space="preserve">  2.  Dipakai agregat pecah tersaring</v>
          </cell>
        </row>
        <row r="470">
          <cell r="A470" t="str">
            <v xml:space="preserve">  3.  Hasil Produksi 100 ton/hari</v>
          </cell>
          <cell r="D470" t="str">
            <v xml:space="preserve">  3.  Aspal dipanaskan duluan agar siap pada waktunya</v>
          </cell>
        </row>
        <row r="471">
          <cell r="A471" t="str">
            <v xml:space="preserve">  4.  Pengankutan dengan dump truck</v>
          </cell>
          <cell r="D471" t="str">
            <v xml:space="preserve">  4.  Biaya produksi termasuk pengangkutan sejauh 10 km dari AMP</v>
          </cell>
        </row>
        <row r="472">
          <cell r="A472" t="str">
            <v xml:space="preserve">       tertutup dengan terpal</v>
          </cell>
          <cell r="D472" t="str">
            <v xml:space="preserve">  5.  Produksi dimuat dengan truck 5 ton, diantar ke tempat pekerjaan</v>
          </cell>
        </row>
        <row r="473">
          <cell r="A473" t="str">
            <v/>
          </cell>
          <cell r="D473" t="str">
            <v xml:space="preserve">  6.  Rata-rata umur alat bantu 1 bulan 1 orang / set</v>
          </cell>
        </row>
        <row r="474">
          <cell r="A474" t="str">
            <v/>
          </cell>
          <cell r="D474" t="str">
            <v xml:space="preserve">  7.  Spec SM No. 12 / PT 1983 (tabel 3.3)</v>
          </cell>
        </row>
        <row r="475">
          <cell r="A475" t="str">
            <v/>
          </cell>
          <cell r="D475" t="str">
            <v/>
          </cell>
        </row>
        <row r="476">
          <cell r="A476" t="str">
            <v/>
          </cell>
        </row>
        <row r="477">
          <cell r="C477" t="str">
            <v/>
          </cell>
          <cell r="D477" t="str">
            <v>JUMLAH</v>
          </cell>
          <cell r="E477" t="str">
            <v>HARI</v>
          </cell>
          <cell r="F477" t="str">
            <v/>
          </cell>
          <cell r="G477" t="str">
            <v>JUMLAH</v>
          </cell>
          <cell r="H477" t="str">
            <v>UPAH</v>
          </cell>
          <cell r="I477" t="str">
            <v>BIAYA</v>
          </cell>
          <cell r="J477" t="str">
            <v>SUB TOTAL</v>
          </cell>
        </row>
        <row r="478">
          <cell r="C478" t="str">
            <v>PEKERJA</v>
          </cell>
          <cell r="F478" t="str">
            <v>KODE</v>
          </cell>
        </row>
        <row r="479">
          <cell r="A479" t="str">
            <v>P</v>
          </cell>
          <cell r="D479" t="str">
            <v>ORANG</v>
          </cell>
          <cell r="G479" t="str">
            <v>Hari-Orang</v>
          </cell>
          <cell r="H479" t="str">
            <v>(Rp./Org/Hr)</v>
          </cell>
          <cell r="I479" t="str">
            <v>(Rp)</v>
          </cell>
          <cell r="J479" t="str">
            <v>(Rp)</v>
          </cell>
        </row>
        <row r="480">
          <cell r="A480" t="str">
            <v>E</v>
          </cell>
          <cell r="C480" t="str">
            <v>M a n d o r</v>
          </cell>
          <cell r="D480">
            <v>1</v>
          </cell>
          <cell r="E480">
            <v>1</v>
          </cell>
          <cell r="F480" t="str">
            <v>L061</v>
          </cell>
          <cell r="G480">
            <v>1</v>
          </cell>
          <cell r="H480">
            <v>42000</v>
          </cell>
          <cell r="I480">
            <v>42000</v>
          </cell>
        </row>
        <row r="481">
          <cell r="A481" t="str">
            <v>K</v>
          </cell>
          <cell r="C481" t="str">
            <v>Mekanik Terlatih</v>
          </cell>
          <cell r="D481">
            <v>1</v>
          </cell>
          <cell r="E481">
            <v>1</v>
          </cell>
          <cell r="F481" t="str">
            <v>L071</v>
          </cell>
          <cell r="G481">
            <v>1</v>
          </cell>
          <cell r="H481">
            <v>50000</v>
          </cell>
          <cell r="I481">
            <v>50000</v>
          </cell>
        </row>
        <row r="482">
          <cell r="A482" t="str">
            <v>E</v>
          </cell>
          <cell r="C482" t="str">
            <v>Operator Terlatih</v>
          </cell>
          <cell r="D482">
            <v>3</v>
          </cell>
          <cell r="E482">
            <v>1</v>
          </cell>
          <cell r="F482" t="str">
            <v>L081</v>
          </cell>
          <cell r="G482">
            <v>3</v>
          </cell>
          <cell r="H482">
            <v>70000</v>
          </cell>
          <cell r="I482">
            <v>210000</v>
          </cell>
        </row>
        <row r="483">
          <cell r="A483" t="str">
            <v>R</v>
          </cell>
          <cell r="C483" t="str">
            <v>Operator Semi Terlatih</v>
          </cell>
          <cell r="D483">
            <v>2</v>
          </cell>
          <cell r="E483">
            <v>1</v>
          </cell>
          <cell r="F483" t="str">
            <v>L082</v>
          </cell>
          <cell r="G483">
            <v>2</v>
          </cell>
          <cell r="H483">
            <v>55000</v>
          </cell>
          <cell r="I483">
            <v>110000</v>
          </cell>
        </row>
        <row r="484">
          <cell r="A484" t="str">
            <v>J</v>
          </cell>
          <cell r="C484" t="str">
            <v>S u p i r</v>
          </cell>
          <cell r="D484">
            <v>5</v>
          </cell>
          <cell r="E484">
            <v>1</v>
          </cell>
          <cell r="F484" t="str">
            <v>L091</v>
          </cell>
          <cell r="G484">
            <v>5</v>
          </cell>
          <cell r="H484">
            <v>40000</v>
          </cell>
          <cell r="I484">
            <v>200000</v>
          </cell>
        </row>
        <row r="485">
          <cell r="A485" t="str">
            <v>A</v>
          </cell>
          <cell r="C485" t="str">
            <v>Pekerja Tak Terlatih</v>
          </cell>
          <cell r="D485">
            <v>5</v>
          </cell>
          <cell r="E485">
            <v>1</v>
          </cell>
          <cell r="F485" t="str">
            <v>L101</v>
          </cell>
          <cell r="G485">
            <v>5</v>
          </cell>
          <cell r="H485">
            <v>35000</v>
          </cell>
          <cell r="I485">
            <v>175000</v>
          </cell>
        </row>
        <row r="486">
          <cell r="A486" t="str">
            <v/>
          </cell>
          <cell r="C486" t="str">
            <v>Pekerja Semi Terlatih</v>
          </cell>
          <cell r="D486">
            <v>6</v>
          </cell>
          <cell r="E486">
            <v>1</v>
          </cell>
          <cell r="F486" t="str">
            <v>L103</v>
          </cell>
          <cell r="G486">
            <v>6</v>
          </cell>
          <cell r="H486">
            <v>35500</v>
          </cell>
          <cell r="I486">
            <v>213000</v>
          </cell>
        </row>
        <row r="487">
          <cell r="I487" t="str">
            <v xml:space="preserve">PEKERJA </v>
          </cell>
          <cell r="J487">
            <v>1000000</v>
          </cell>
        </row>
        <row r="488">
          <cell r="D488" t="str">
            <v/>
          </cell>
          <cell r="E488" t="str">
            <v>VOLUME</v>
          </cell>
          <cell r="H488" t="str">
            <v>HARGA</v>
          </cell>
          <cell r="I488" t="str">
            <v>BIAYA</v>
          </cell>
          <cell r="J488" t="str">
            <v>SUB TOTAL</v>
          </cell>
        </row>
        <row r="489">
          <cell r="C489" t="str">
            <v>MATERIAL</v>
          </cell>
          <cell r="D489" t="str">
            <v>JUMLAH</v>
          </cell>
          <cell r="E489" t="str">
            <v/>
          </cell>
          <cell r="F489" t="str">
            <v>KODE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</row>
        <row r="490">
          <cell r="A490" t="str">
            <v>M</v>
          </cell>
          <cell r="D490" t="str">
            <v/>
          </cell>
          <cell r="E490" t="str">
            <v>SATUAN</v>
          </cell>
          <cell r="H490" t="str">
            <v>(Rp./UNIT)</v>
          </cell>
          <cell r="I490" t="str">
            <v>(Rp)</v>
          </cell>
          <cell r="J490" t="str">
            <v>(Rp)</v>
          </cell>
        </row>
        <row r="491">
          <cell r="A491" t="str">
            <v>A</v>
          </cell>
          <cell r="C491" t="str">
            <v>Pasir Beton</v>
          </cell>
          <cell r="D491">
            <v>38</v>
          </cell>
          <cell r="E491" t="str">
            <v>m3</v>
          </cell>
          <cell r="F491" t="str">
            <v>M. 041</v>
          </cell>
          <cell r="H491">
            <v>104125</v>
          </cell>
          <cell r="I491">
            <v>3956750</v>
          </cell>
        </row>
        <row r="492">
          <cell r="A492" t="str">
            <v>T</v>
          </cell>
          <cell r="C492" t="str">
            <v>A s p a l</v>
          </cell>
          <cell r="D492">
            <v>9000</v>
          </cell>
          <cell r="E492" t="str">
            <v>kg</v>
          </cell>
          <cell r="F492" t="str">
            <v>M. 061</v>
          </cell>
          <cell r="G492" t="str">
            <v/>
          </cell>
          <cell r="H492">
            <v>6664</v>
          </cell>
          <cell r="I492">
            <v>59976000</v>
          </cell>
        </row>
        <row r="493">
          <cell r="A493" t="str">
            <v>E</v>
          </cell>
          <cell r="C493" t="str">
            <v>S e m e n   ( P C )</v>
          </cell>
          <cell r="D493">
            <v>100</v>
          </cell>
          <cell r="E493" t="str">
            <v>40 kg</v>
          </cell>
          <cell r="F493" t="str">
            <v>M. 080</v>
          </cell>
          <cell r="G493" t="str">
            <v/>
          </cell>
          <cell r="H493">
            <v>38220</v>
          </cell>
          <cell r="I493">
            <v>3822000</v>
          </cell>
        </row>
        <row r="494">
          <cell r="A494" t="str">
            <v>R</v>
          </cell>
          <cell r="C494" t="str">
            <v>Alat  bantu</v>
          </cell>
          <cell r="D494">
            <v>0.2</v>
          </cell>
          <cell r="E494" t="str">
            <v>set</v>
          </cell>
          <cell r="F494" t="str">
            <v>M.170</v>
          </cell>
          <cell r="H494">
            <v>147000</v>
          </cell>
          <cell r="I494">
            <v>29400</v>
          </cell>
        </row>
        <row r="495">
          <cell r="A495" t="str">
            <v>I</v>
          </cell>
          <cell r="C495" t="str">
            <v>Kerikil  Sungai Pecah Tersaring</v>
          </cell>
          <cell r="D495">
            <v>14</v>
          </cell>
          <cell r="E495" t="str">
            <v>m3</v>
          </cell>
          <cell r="F495" t="str">
            <v>K. 017</v>
          </cell>
          <cell r="H495">
            <v>225651.66666666666</v>
          </cell>
          <cell r="I495">
            <v>3159123.333333333</v>
          </cell>
        </row>
        <row r="496">
          <cell r="A496" t="str">
            <v>A</v>
          </cell>
        </row>
        <row r="497">
          <cell r="A497" t="str">
            <v>L</v>
          </cell>
        </row>
        <row r="498">
          <cell r="A498" t="str">
            <v/>
          </cell>
        </row>
        <row r="499">
          <cell r="I499" t="str">
            <v xml:space="preserve">MATERIAL </v>
          </cell>
          <cell r="J499">
            <v>70943273.333333328</v>
          </cell>
        </row>
        <row r="500">
          <cell r="D500" t="str">
            <v>JUMLAH</v>
          </cell>
          <cell r="E500" t="str">
            <v>HARI</v>
          </cell>
          <cell r="G500" t="str">
            <v>JAM</v>
          </cell>
          <cell r="H500" t="str">
            <v>HARGA</v>
          </cell>
          <cell r="I500" t="str">
            <v>BIAYA</v>
          </cell>
          <cell r="J500" t="str">
            <v>SUB TOTAL</v>
          </cell>
        </row>
        <row r="501">
          <cell r="C501" t="str">
            <v>PERALATAN</v>
          </cell>
          <cell r="D501" t="str">
            <v/>
          </cell>
          <cell r="E501" t="str">
            <v/>
          </cell>
          <cell r="F501" t="str">
            <v>KODE</v>
          </cell>
          <cell r="G501" t="str">
            <v>KERJA</v>
          </cell>
          <cell r="H501" t="str">
            <v>(Rp./Jam)</v>
          </cell>
          <cell r="I501" t="str">
            <v/>
          </cell>
          <cell r="J501" t="str">
            <v/>
          </cell>
        </row>
        <row r="502">
          <cell r="A502" t="str">
            <v>P</v>
          </cell>
          <cell r="D502" t="str">
            <v>ALAT</v>
          </cell>
          <cell r="E502" t="str">
            <v>KERJA</v>
          </cell>
          <cell r="H502" t="str">
            <v/>
          </cell>
          <cell r="I502" t="str">
            <v>(Rp)</v>
          </cell>
          <cell r="J502" t="str">
            <v>(Rp)</v>
          </cell>
        </row>
        <row r="503">
          <cell r="A503" t="str">
            <v>E</v>
          </cell>
          <cell r="C503" t="str">
            <v>Bulldozer</v>
          </cell>
          <cell r="D503">
            <v>1</v>
          </cell>
          <cell r="E503">
            <v>1</v>
          </cell>
          <cell r="F503" t="str">
            <v>E001</v>
          </cell>
          <cell r="G503">
            <v>5</v>
          </cell>
          <cell r="H503">
            <v>404250</v>
          </cell>
          <cell r="I503">
            <v>2021250</v>
          </cell>
        </row>
        <row r="504">
          <cell r="A504" t="str">
            <v>R</v>
          </cell>
          <cell r="C504" t="str">
            <v>Pemecah Batu  30 t/j</v>
          </cell>
          <cell r="D504">
            <v>1</v>
          </cell>
          <cell r="E504">
            <v>1</v>
          </cell>
          <cell r="F504" t="str">
            <v>E031</v>
          </cell>
          <cell r="G504">
            <v>5</v>
          </cell>
          <cell r="H504">
            <v>539000</v>
          </cell>
          <cell r="I504">
            <v>2695000</v>
          </cell>
        </row>
        <row r="505">
          <cell r="A505" t="str">
            <v>A</v>
          </cell>
          <cell r="C505" t="str">
            <v>Wheel Loader</v>
          </cell>
          <cell r="D505">
            <v>1</v>
          </cell>
          <cell r="E505">
            <v>1</v>
          </cell>
          <cell r="F505" t="str">
            <v>E052</v>
          </cell>
          <cell r="G505">
            <v>5</v>
          </cell>
          <cell r="H505">
            <v>259700</v>
          </cell>
          <cell r="I505">
            <v>1298500</v>
          </cell>
        </row>
        <row r="506">
          <cell r="A506" t="str">
            <v>L</v>
          </cell>
          <cell r="C506" t="str">
            <v>Dump Truck   5 ton</v>
          </cell>
          <cell r="D506">
            <v>5</v>
          </cell>
          <cell r="E506">
            <v>1</v>
          </cell>
          <cell r="F506" t="str">
            <v>E212</v>
          </cell>
          <cell r="G506">
            <v>30</v>
          </cell>
          <cell r="H506">
            <v>142100</v>
          </cell>
          <cell r="I506">
            <v>4263000</v>
          </cell>
        </row>
        <row r="507">
          <cell r="A507" t="str">
            <v>A</v>
          </cell>
          <cell r="C507" t="str">
            <v>Mesin Pencampur Aspal  30 t / j</v>
          </cell>
          <cell r="D507">
            <v>1</v>
          </cell>
          <cell r="E507">
            <v>1</v>
          </cell>
          <cell r="F507" t="str">
            <v>E155</v>
          </cell>
          <cell r="G507">
            <v>5</v>
          </cell>
          <cell r="H507">
            <v>882000</v>
          </cell>
          <cell r="I507">
            <v>4410000</v>
          </cell>
        </row>
        <row r="508">
          <cell r="A508" t="str">
            <v>T</v>
          </cell>
        </row>
        <row r="509">
          <cell r="A509" t="str">
            <v>A</v>
          </cell>
        </row>
        <row r="510">
          <cell r="A510" t="str">
            <v>N</v>
          </cell>
        </row>
        <row r="511">
          <cell r="A511" t="str">
            <v/>
          </cell>
        </row>
        <row r="512">
          <cell r="A512" t="str">
            <v/>
          </cell>
          <cell r="I512" t="str">
            <v>PERALATAN</v>
          </cell>
          <cell r="J512">
            <v>14687750</v>
          </cell>
        </row>
        <row r="513">
          <cell r="I513" t="str">
            <v>TOTAL   (Rp)</v>
          </cell>
          <cell r="J513">
            <v>86631023.333333328</v>
          </cell>
        </row>
        <row r="514">
          <cell r="G514" t="str">
            <v/>
          </cell>
        </row>
        <row r="515">
          <cell r="C515" t="str">
            <v>VOLUME  :</v>
          </cell>
          <cell r="D515">
            <v>100</v>
          </cell>
          <cell r="E515" t="str">
            <v>Satuan  :</v>
          </cell>
          <cell r="F515" t="str">
            <v>Ton</v>
          </cell>
          <cell r="G515" t="str">
            <v>Harga  Satuan</v>
          </cell>
          <cell r="H515" t="str">
            <v>Rp</v>
          </cell>
          <cell r="I515">
            <v>866310.23333333328</v>
          </cell>
          <cell r="J515" t="str">
            <v>Per   ton</v>
          </cell>
        </row>
        <row r="525">
          <cell r="A525" t="str">
            <v>DIREKTORAT JENDERAL BINA MARGA</v>
          </cell>
        </row>
        <row r="526">
          <cell r="A526" t="str">
            <v>DIREKTORAT BINA PROGRAM JALAN</v>
          </cell>
          <cell r="D526" t="str">
            <v>A N A L I S A   H A R G A   P E K E R J A A N</v>
          </cell>
          <cell r="J526" t="str">
            <v>KODE</v>
          </cell>
        </row>
        <row r="527">
          <cell r="A527" t="str">
            <v>SUB.DIT.PERENCANAAN JALAN LOKAL</v>
          </cell>
          <cell r="D527" t="str">
            <v>MEMPRODUKSI DAN MENGANGKUT ASPAL BETON</v>
          </cell>
        </row>
        <row r="528">
          <cell r="A528" t="str">
            <v>KABUPATEN</v>
          </cell>
          <cell r="D528" t="str">
            <v xml:space="preserve"> (MENGGUNAKAN ALAT/AMP)</v>
          </cell>
          <cell r="J528" t="str">
            <v>K. 040</v>
          </cell>
        </row>
        <row r="530">
          <cell r="A530" t="str">
            <v>PROPINSI   :                                 KODE</v>
          </cell>
          <cell r="D530" t="str">
            <v>KABUPATEN/KOTA   :</v>
          </cell>
          <cell r="G530" t="str">
            <v>KODE</v>
          </cell>
          <cell r="H530" t="str">
            <v>DISIAPKAN  OLEH  :</v>
          </cell>
          <cell r="J530" t="str">
            <v>TANGGAL  :</v>
          </cell>
        </row>
        <row r="531">
          <cell r="A531" t="str">
            <v>NANGGROE ACEH DARUSSALAM           ( 11 )</v>
          </cell>
          <cell r="D531" t="str">
            <v>BIREUEN</v>
          </cell>
          <cell r="G531" t="str">
            <v>( 08 )</v>
          </cell>
        </row>
        <row r="532">
          <cell r="A532" t="str">
            <v>PROSES  :</v>
          </cell>
          <cell r="D532" t="str">
            <v>ANGGAPAN / ASUMSI  :</v>
          </cell>
          <cell r="G532" t="str">
            <v/>
          </cell>
        </row>
        <row r="533">
          <cell r="A533" t="str">
            <v xml:space="preserve">  1.  Semua material dikirim oleh leveransir</v>
          </cell>
          <cell r="D533" t="str">
            <v xml:space="preserve">  1.  Memakai alat berat ( 100 t/hari)</v>
          </cell>
        </row>
        <row r="534">
          <cell r="A534" t="str">
            <v xml:space="preserve">  2.  Loader menjaga agar bin tetap penuh</v>
          </cell>
          <cell r="D534" t="str">
            <v xml:space="preserve">  2.  Memakai agregat pecah tersaring</v>
          </cell>
        </row>
        <row r="535">
          <cell r="A535" t="str">
            <v xml:space="preserve">  3.  Hasil Produksi 20 ton/jam - 5 jam / hari</v>
          </cell>
          <cell r="D535" t="str">
            <v xml:space="preserve">  3.  AMP  didirikan didekat penimbunan material</v>
          </cell>
        </row>
        <row r="536">
          <cell r="A536" t="str">
            <v xml:space="preserve">  4.  Dump truck memuat dan membongkar </v>
          </cell>
          <cell r="D536" t="str">
            <v xml:space="preserve">  4.  Aspal dipanaskan lebih dulu agar aspal sudah siap saat dimulai</v>
          </cell>
        </row>
        <row r="537">
          <cell r="A537" t="str">
            <v xml:space="preserve">       sampai screeder</v>
          </cell>
          <cell r="D537" t="str">
            <v xml:space="preserve">  5.  Hasil angkut dengan truck 5 t dan dikirim sampai spreader</v>
          </cell>
        </row>
        <row r="538">
          <cell r="A538" t="str">
            <v/>
          </cell>
          <cell r="D538" t="str">
            <v xml:space="preserve">  6.  Harga produksi termasuk pengiriman sejauh 10 km</v>
          </cell>
        </row>
        <row r="539">
          <cell r="A539" t="str">
            <v/>
          </cell>
          <cell r="D539" t="str">
            <v xml:space="preserve">  7.  Rata - rata umur alat bantu  1 bulan / orang / set</v>
          </cell>
        </row>
        <row r="540">
          <cell r="A540" t="str">
            <v/>
          </cell>
          <cell r="D540" t="str">
            <v xml:space="preserve">  8.  Spec BM No. 13 / PT/B 1983 </v>
          </cell>
        </row>
        <row r="541">
          <cell r="A541" t="str">
            <v/>
          </cell>
        </row>
        <row r="542">
          <cell r="C542" t="str">
            <v/>
          </cell>
          <cell r="D542" t="str">
            <v>JUMLAH</v>
          </cell>
          <cell r="E542" t="str">
            <v>HARI</v>
          </cell>
          <cell r="F542" t="str">
            <v/>
          </cell>
          <cell r="G542" t="str">
            <v>JUMLAH</v>
          </cell>
          <cell r="H542" t="str">
            <v>UPAH</v>
          </cell>
          <cell r="I542" t="str">
            <v>BIAYA</v>
          </cell>
          <cell r="J542" t="str">
            <v>SUB TOTAL</v>
          </cell>
        </row>
        <row r="543">
          <cell r="C543" t="str">
            <v>PEKERJA</v>
          </cell>
          <cell r="F543" t="str">
            <v>KODE</v>
          </cell>
        </row>
        <row r="544">
          <cell r="A544" t="str">
            <v>P</v>
          </cell>
          <cell r="D544" t="str">
            <v>ORANG</v>
          </cell>
          <cell r="G544" t="str">
            <v>Hari-Orang</v>
          </cell>
          <cell r="H544" t="str">
            <v>(Rp./Org/Hr)</v>
          </cell>
          <cell r="I544" t="str">
            <v>(Rp)</v>
          </cell>
          <cell r="J544" t="str">
            <v>(Rp)</v>
          </cell>
        </row>
        <row r="545">
          <cell r="A545" t="str">
            <v>E</v>
          </cell>
          <cell r="C545" t="str">
            <v>M a n d o r</v>
          </cell>
          <cell r="D545">
            <v>2</v>
          </cell>
          <cell r="E545">
            <v>1</v>
          </cell>
          <cell r="F545" t="str">
            <v>L061</v>
          </cell>
          <cell r="G545">
            <v>2</v>
          </cell>
          <cell r="H545">
            <v>42000</v>
          </cell>
          <cell r="I545">
            <v>84000</v>
          </cell>
        </row>
        <row r="546">
          <cell r="A546" t="str">
            <v>K</v>
          </cell>
          <cell r="C546" t="str">
            <v>Mekanik Terlatih</v>
          </cell>
          <cell r="D546">
            <v>1</v>
          </cell>
          <cell r="E546">
            <v>1</v>
          </cell>
          <cell r="F546" t="str">
            <v>L071</v>
          </cell>
          <cell r="G546">
            <v>1</v>
          </cell>
          <cell r="H546">
            <v>50000</v>
          </cell>
          <cell r="I546">
            <v>50000</v>
          </cell>
        </row>
        <row r="547">
          <cell r="A547" t="str">
            <v>E</v>
          </cell>
          <cell r="C547" t="str">
            <v>Operator Terlatih</v>
          </cell>
          <cell r="D547">
            <v>3</v>
          </cell>
          <cell r="E547">
            <v>1</v>
          </cell>
          <cell r="F547" t="str">
            <v>L081</v>
          </cell>
          <cell r="G547">
            <v>3</v>
          </cell>
          <cell r="H547">
            <v>70000</v>
          </cell>
          <cell r="I547">
            <v>210000</v>
          </cell>
        </row>
        <row r="548">
          <cell r="A548" t="str">
            <v>R</v>
          </cell>
          <cell r="C548" t="str">
            <v>Operator Semi Terlatih</v>
          </cell>
          <cell r="D548">
            <v>3</v>
          </cell>
          <cell r="E548">
            <v>1</v>
          </cell>
          <cell r="F548" t="str">
            <v>L082</v>
          </cell>
          <cell r="G548">
            <v>3</v>
          </cell>
          <cell r="H548">
            <v>55000</v>
          </cell>
          <cell r="I548">
            <v>165000</v>
          </cell>
        </row>
        <row r="549">
          <cell r="A549" t="str">
            <v>J</v>
          </cell>
          <cell r="C549" t="str">
            <v>S u p i r</v>
          </cell>
          <cell r="D549">
            <v>6</v>
          </cell>
          <cell r="E549">
            <v>1</v>
          </cell>
          <cell r="F549" t="str">
            <v>L091</v>
          </cell>
          <cell r="G549">
            <v>6</v>
          </cell>
          <cell r="H549">
            <v>40000</v>
          </cell>
          <cell r="I549">
            <v>240000</v>
          </cell>
        </row>
        <row r="550">
          <cell r="A550" t="str">
            <v>A</v>
          </cell>
          <cell r="C550" t="str">
            <v>Pekerja Tak Terlatih</v>
          </cell>
          <cell r="D550">
            <v>6</v>
          </cell>
          <cell r="E550">
            <v>1</v>
          </cell>
          <cell r="F550" t="str">
            <v>L101</v>
          </cell>
          <cell r="G550">
            <v>6</v>
          </cell>
          <cell r="H550">
            <v>35000</v>
          </cell>
          <cell r="I550">
            <v>210000</v>
          </cell>
        </row>
        <row r="551">
          <cell r="A551" t="str">
            <v/>
          </cell>
          <cell r="C551" t="str">
            <v>Pekerja Semi Terlatih</v>
          </cell>
          <cell r="D551">
            <v>7</v>
          </cell>
          <cell r="E551">
            <v>1</v>
          </cell>
          <cell r="F551" t="str">
            <v>L103</v>
          </cell>
          <cell r="G551">
            <v>7</v>
          </cell>
          <cell r="H551">
            <v>35500</v>
          </cell>
          <cell r="I551">
            <v>248500</v>
          </cell>
        </row>
        <row r="552">
          <cell r="I552" t="str">
            <v xml:space="preserve">PEKERJA </v>
          </cell>
          <cell r="J552">
            <v>1207500</v>
          </cell>
        </row>
        <row r="553">
          <cell r="D553" t="str">
            <v/>
          </cell>
          <cell r="E553" t="str">
            <v>VOLUME</v>
          </cell>
          <cell r="H553" t="str">
            <v>HARGA</v>
          </cell>
          <cell r="I553" t="str">
            <v>BIAYA</v>
          </cell>
          <cell r="J553" t="str">
            <v>SUB TOTAL</v>
          </cell>
        </row>
        <row r="554">
          <cell r="C554" t="str">
            <v>MATERIAL</v>
          </cell>
          <cell r="D554" t="str">
            <v>JUMLAH</v>
          </cell>
          <cell r="E554" t="str">
            <v/>
          </cell>
          <cell r="F554" t="str">
            <v>KODE</v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</row>
        <row r="555">
          <cell r="A555" t="str">
            <v>M</v>
          </cell>
          <cell r="D555" t="str">
            <v/>
          </cell>
          <cell r="E555" t="str">
            <v>SATUAN</v>
          </cell>
          <cell r="H555" t="str">
            <v>(Rp./UNIT)</v>
          </cell>
          <cell r="I555" t="str">
            <v>(Rp)</v>
          </cell>
          <cell r="J555" t="str">
            <v>(Rp)</v>
          </cell>
        </row>
        <row r="556">
          <cell r="A556" t="str">
            <v>A</v>
          </cell>
          <cell r="C556" t="str">
            <v>Pasir Beton</v>
          </cell>
          <cell r="D556">
            <v>30</v>
          </cell>
          <cell r="E556" t="str">
            <v>m3</v>
          </cell>
          <cell r="F556" t="str">
            <v>M. 041</v>
          </cell>
          <cell r="H556">
            <v>104125</v>
          </cell>
          <cell r="I556">
            <v>3123750</v>
          </cell>
        </row>
        <row r="557">
          <cell r="A557" t="str">
            <v>T</v>
          </cell>
          <cell r="C557" t="str">
            <v>A s p a l</v>
          </cell>
          <cell r="D557">
            <v>9000</v>
          </cell>
          <cell r="E557" t="str">
            <v>kg</v>
          </cell>
          <cell r="F557" t="str">
            <v>M. 061</v>
          </cell>
          <cell r="G557" t="str">
            <v/>
          </cell>
          <cell r="H557">
            <v>6664</v>
          </cell>
          <cell r="I557">
            <v>59976000</v>
          </cell>
        </row>
        <row r="558">
          <cell r="A558" t="str">
            <v>E</v>
          </cell>
          <cell r="C558" t="str">
            <v>S e m e n   ( P C )</v>
          </cell>
          <cell r="D558">
            <v>100</v>
          </cell>
          <cell r="E558" t="str">
            <v>40 kg</v>
          </cell>
          <cell r="F558" t="str">
            <v>M. 080</v>
          </cell>
          <cell r="G558" t="str">
            <v/>
          </cell>
          <cell r="H558">
            <v>38220</v>
          </cell>
          <cell r="I558">
            <v>3822000</v>
          </cell>
        </row>
        <row r="559">
          <cell r="A559" t="str">
            <v>R</v>
          </cell>
          <cell r="C559" t="str">
            <v>Alat  bantu</v>
          </cell>
          <cell r="D559">
            <v>0.2</v>
          </cell>
          <cell r="E559" t="str">
            <v>set</v>
          </cell>
          <cell r="F559" t="str">
            <v>M.170</v>
          </cell>
          <cell r="H559">
            <v>147000</v>
          </cell>
          <cell r="I559">
            <v>29400</v>
          </cell>
        </row>
        <row r="560">
          <cell r="A560" t="str">
            <v>I</v>
          </cell>
          <cell r="C560" t="str">
            <v>Kerikil  Sungai Pecah Tersaring</v>
          </cell>
          <cell r="D560">
            <v>33.5</v>
          </cell>
          <cell r="E560" t="str">
            <v>m3</v>
          </cell>
          <cell r="F560" t="str">
            <v>K. 017</v>
          </cell>
          <cell r="H560">
            <v>225651.66666666666</v>
          </cell>
          <cell r="I560">
            <v>7559330.833333333</v>
          </cell>
        </row>
        <row r="561">
          <cell r="A561" t="str">
            <v>A</v>
          </cell>
        </row>
        <row r="562">
          <cell r="A562" t="str">
            <v>L</v>
          </cell>
        </row>
        <row r="563">
          <cell r="A563" t="str">
            <v/>
          </cell>
        </row>
        <row r="564">
          <cell r="I564" t="str">
            <v xml:space="preserve">MATERIAL </v>
          </cell>
          <cell r="J564">
            <v>74510480.833333328</v>
          </cell>
        </row>
        <row r="565">
          <cell r="D565" t="str">
            <v>JUMLAH</v>
          </cell>
          <cell r="E565" t="str">
            <v>HARI</v>
          </cell>
          <cell r="G565" t="str">
            <v>JAM</v>
          </cell>
          <cell r="H565" t="str">
            <v>HARGA</v>
          </cell>
          <cell r="I565" t="str">
            <v>BIAYA</v>
          </cell>
          <cell r="J565" t="str">
            <v>SUB TOTAL</v>
          </cell>
        </row>
        <row r="566">
          <cell r="C566" t="str">
            <v>PERALATAN</v>
          </cell>
          <cell r="D566" t="str">
            <v/>
          </cell>
          <cell r="E566" t="str">
            <v/>
          </cell>
          <cell r="F566" t="str">
            <v>KODE</v>
          </cell>
          <cell r="G566" t="str">
            <v>KERJA</v>
          </cell>
          <cell r="H566" t="str">
            <v>(Rp./Jam)</v>
          </cell>
          <cell r="I566" t="str">
            <v/>
          </cell>
          <cell r="J566" t="str">
            <v/>
          </cell>
        </row>
        <row r="567">
          <cell r="A567" t="str">
            <v>P</v>
          </cell>
          <cell r="D567" t="str">
            <v>ALAT</v>
          </cell>
          <cell r="E567" t="str">
            <v>KERJA</v>
          </cell>
          <cell r="H567" t="str">
            <v/>
          </cell>
          <cell r="I567" t="str">
            <v>(Rp)</v>
          </cell>
          <cell r="J567" t="str">
            <v>(Rp)</v>
          </cell>
        </row>
        <row r="568">
          <cell r="A568" t="str">
            <v>E</v>
          </cell>
          <cell r="C568" t="str">
            <v>Wheel Loader  80 HP</v>
          </cell>
          <cell r="D568">
            <v>1</v>
          </cell>
          <cell r="E568">
            <v>1</v>
          </cell>
          <cell r="F568" t="str">
            <v>E052</v>
          </cell>
          <cell r="G568">
            <v>7</v>
          </cell>
          <cell r="H568">
            <v>259700</v>
          </cell>
          <cell r="I568">
            <v>1817900</v>
          </cell>
        </row>
        <row r="569">
          <cell r="A569" t="str">
            <v>R</v>
          </cell>
          <cell r="C569" t="str">
            <v>Mesin Pencampur Aspal  30 t / j</v>
          </cell>
          <cell r="D569">
            <v>1</v>
          </cell>
          <cell r="E569">
            <v>1</v>
          </cell>
          <cell r="F569" t="str">
            <v>E155</v>
          </cell>
          <cell r="G569">
            <v>5</v>
          </cell>
          <cell r="H569">
            <v>882000</v>
          </cell>
          <cell r="I569">
            <v>4410000</v>
          </cell>
        </row>
        <row r="570">
          <cell r="A570" t="str">
            <v>A</v>
          </cell>
          <cell r="C570" t="str">
            <v>Dump Truck   5 ton - 68 HP</v>
          </cell>
          <cell r="D570">
            <v>6</v>
          </cell>
          <cell r="E570">
            <v>1</v>
          </cell>
          <cell r="F570" t="str">
            <v>E212</v>
          </cell>
          <cell r="G570">
            <v>36</v>
          </cell>
          <cell r="H570">
            <v>142100</v>
          </cell>
          <cell r="I570">
            <v>5115600</v>
          </cell>
        </row>
        <row r="571">
          <cell r="A571" t="str">
            <v>L</v>
          </cell>
          <cell r="C571" t="str">
            <v>Bulldozer  110 hp</v>
          </cell>
          <cell r="D571">
            <v>1</v>
          </cell>
          <cell r="E571">
            <v>1</v>
          </cell>
          <cell r="F571" t="str">
            <v>E001</v>
          </cell>
          <cell r="G571">
            <v>2</v>
          </cell>
          <cell r="H571">
            <v>404250</v>
          </cell>
          <cell r="I571">
            <v>808500</v>
          </cell>
        </row>
        <row r="572">
          <cell r="A572" t="str">
            <v>A</v>
          </cell>
          <cell r="C572" t="str">
            <v>Pemecah Batu  200 HP</v>
          </cell>
          <cell r="D572">
            <v>1</v>
          </cell>
          <cell r="E572">
            <v>1</v>
          </cell>
          <cell r="F572" t="str">
            <v>E031</v>
          </cell>
          <cell r="G572">
            <v>2</v>
          </cell>
          <cell r="H572">
            <v>539000</v>
          </cell>
          <cell r="I572">
            <v>1078000</v>
          </cell>
        </row>
        <row r="573">
          <cell r="A573" t="str">
            <v>T</v>
          </cell>
        </row>
        <row r="574">
          <cell r="A574" t="str">
            <v>A</v>
          </cell>
        </row>
        <row r="575">
          <cell r="A575" t="str">
            <v>N</v>
          </cell>
        </row>
        <row r="576">
          <cell r="A576" t="str">
            <v/>
          </cell>
        </row>
        <row r="577">
          <cell r="A577" t="str">
            <v/>
          </cell>
          <cell r="I577" t="str">
            <v>PERALATAN</v>
          </cell>
          <cell r="J577">
            <v>13230000</v>
          </cell>
        </row>
        <row r="578">
          <cell r="I578" t="str">
            <v>TOTAL   (Rp)</v>
          </cell>
          <cell r="J578">
            <v>88947980.833333328</v>
          </cell>
        </row>
        <row r="579">
          <cell r="G579" t="str">
            <v/>
          </cell>
        </row>
        <row r="580">
          <cell r="C580" t="str">
            <v>VOLUME  :</v>
          </cell>
          <cell r="D580">
            <v>100</v>
          </cell>
          <cell r="E580" t="str">
            <v>Satuan  :</v>
          </cell>
          <cell r="F580" t="str">
            <v>ton</v>
          </cell>
          <cell r="G580" t="str">
            <v>Harga  Satuan</v>
          </cell>
          <cell r="H580" t="str">
            <v>Rp</v>
          </cell>
          <cell r="I580">
            <v>889479.80833333323</v>
          </cell>
          <cell r="J580" t="str">
            <v>Per   ton</v>
          </cell>
        </row>
        <row r="590">
          <cell r="A590" t="str">
            <v>DIREKTORAT JENDERAL BINA MARGA</v>
          </cell>
        </row>
        <row r="591">
          <cell r="A591" t="str">
            <v>DIREKTORAT BINA PROGRAM JALAN</v>
          </cell>
          <cell r="D591" t="str">
            <v>A N A L I S A   H A R G A   P E K E R J A A N</v>
          </cell>
          <cell r="J591" t="str">
            <v>KODE</v>
          </cell>
        </row>
        <row r="592">
          <cell r="A592" t="str">
            <v>SUB.DIT.PERENCANAAN JALAN LOKAL</v>
          </cell>
          <cell r="D592" t="str">
            <v>MEMBUAT  PARIT  GALIAN  TANAH</v>
          </cell>
        </row>
        <row r="593">
          <cell r="A593" t="str">
            <v>KABUPATEN</v>
          </cell>
          <cell r="D593" t="str">
            <v xml:space="preserve"> (MENGGUNAKAN PEKERJA)</v>
          </cell>
          <cell r="J593" t="str">
            <v>K. 110</v>
          </cell>
        </row>
        <row r="595">
          <cell r="A595" t="str">
            <v>PROPINSI   :                                 KODE</v>
          </cell>
          <cell r="D595" t="str">
            <v>KABUPATEN/KOTA   :</v>
          </cell>
          <cell r="G595" t="str">
            <v>KODE</v>
          </cell>
          <cell r="H595" t="str">
            <v>DISIAPKAN  OLEH  :</v>
          </cell>
          <cell r="J595" t="str">
            <v>TANGGAL  :</v>
          </cell>
        </row>
        <row r="596">
          <cell r="A596" t="str">
            <v>NANGGROE ACEH DARUSSALAM           ( 11 )</v>
          </cell>
          <cell r="D596" t="str">
            <v>BIREUEN</v>
          </cell>
          <cell r="G596" t="str">
            <v>( 08 )</v>
          </cell>
        </row>
        <row r="597">
          <cell r="A597" t="str">
            <v>PROSES  :</v>
          </cell>
          <cell r="D597" t="str">
            <v>ANGGAPAN / ASUMSI  :</v>
          </cell>
          <cell r="G597" t="str">
            <v/>
          </cell>
        </row>
        <row r="598">
          <cell r="A598" t="str">
            <v xml:space="preserve">  1.  Galian parit</v>
          </cell>
          <cell r="D598" t="str">
            <v xml:space="preserve">  1.  Menggunakan tenaga manusia 100 meter / hari</v>
          </cell>
        </row>
        <row r="599">
          <cell r="A599" t="str">
            <v xml:space="preserve">  2.  Pembuangan hasil galian menggunakan</v>
          </cell>
          <cell r="D599" t="str">
            <v xml:space="preserve">  2.  Dimensi saluran  :  lebar bawah  =  0,50 meter</v>
          </cell>
        </row>
        <row r="600">
          <cell r="A600" t="str">
            <v xml:space="preserve">       truck ke lokasi penghamparan</v>
          </cell>
          <cell r="D600" t="str">
            <v xml:space="preserve">  3.  25 % hasil galian dibuang setempat</v>
          </cell>
        </row>
        <row r="601">
          <cell r="A601" t="str">
            <v/>
          </cell>
          <cell r="D601" t="str">
            <v xml:space="preserve">  4.  Hasil galian dibuang sejauh 2 km</v>
          </cell>
        </row>
        <row r="602">
          <cell r="A602" t="str">
            <v/>
          </cell>
          <cell r="D602" t="str">
            <v xml:space="preserve">  5.  Menggali dan membuang dihitung 1,5 m3 / hari / orang</v>
          </cell>
        </row>
        <row r="603">
          <cell r="A603" t="str">
            <v/>
          </cell>
          <cell r="D603" t="str">
            <v xml:space="preserve">  6.  Penggunaan alat bantu 1 bulan / orang</v>
          </cell>
        </row>
        <row r="604">
          <cell r="A604" t="str">
            <v/>
          </cell>
          <cell r="D604" t="str">
            <v/>
          </cell>
        </row>
        <row r="605">
          <cell r="A605" t="str">
            <v/>
          </cell>
          <cell r="D605" t="str">
            <v/>
          </cell>
        </row>
        <row r="606">
          <cell r="A606" t="str">
            <v/>
          </cell>
        </row>
        <row r="607">
          <cell r="C607" t="str">
            <v/>
          </cell>
          <cell r="D607" t="str">
            <v>JUMLAH</v>
          </cell>
          <cell r="E607" t="str">
            <v>HARI</v>
          </cell>
          <cell r="F607" t="str">
            <v/>
          </cell>
          <cell r="G607" t="str">
            <v>JUMLAH</v>
          </cell>
          <cell r="H607" t="str">
            <v>UPAH</v>
          </cell>
          <cell r="I607" t="str">
            <v>BIAYA</v>
          </cell>
          <cell r="J607" t="str">
            <v>SUB TOTAL</v>
          </cell>
        </row>
        <row r="608">
          <cell r="C608" t="str">
            <v>PEKERJA</v>
          </cell>
          <cell r="F608" t="str">
            <v>KODE</v>
          </cell>
        </row>
        <row r="609">
          <cell r="A609" t="str">
            <v>P</v>
          </cell>
          <cell r="D609" t="str">
            <v>ORANG</v>
          </cell>
          <cell r="G609" t="str">
            <v>Hari-Orang</v>
          </cell>
          <cell r="H609" t="str">
            <v>(Rp./Org/Hr)</v>
          </cell>
          <cell r="I609" t="str">
            <v>(Rp)</v>
          </cell>
          <cell r="J609" t="str">
            <v>(Rp)</v>
          </cell>
        </row>
        <row r="610">
          <cell r="A610" t="str">
            <v>E</v>
          </cell>
          <cell r="C610" t="str">
            <v>M a n d o r</v>
          </cell>
          <cell r="D610">
            <v>1</v>
          </cell>
          <cell r="E610">
            <v>1</v>
          </cell>
          <cell r="F610" t="str">
            <v>L061</v>
          </cell>
          <cell r="G610">
            <v>1</v>
          </cell>
          <cell r="H610">
            <v>42000</v>
          </cell>
          <cell r="I610">
            <v>42000</v>
          </cell>
        </row>
        <row r="611">
          <cell r="A611" t="str">
            <v>K</v>
          </cell>
          <cell r="C611" t="str">
            <v>S u p i r</v>
          </cell>
          <cell r="D611">
            <v>2</v>
          </cell>
          <cell r="E611">
            <v>1</v>
          </cell>
          <cell r="F611" t="str">
            <v>L091</v>
          </cell>
          <cell r="G611">
            <v>2</v>
          </cell>
          <cell r="H611">
            <v>40000</v>
          </cell>
          <cell r="I611">
            <v>80000</v>
          </cell>
        </row>
        <row r="612">
          <cell r="A612" t="str">
            <v>E</v>
          </cell>
          <cell r="C612" t="str">
            <v>Pekerja Tak Terlatih</v>
          </cell>
          <cell r="D612">
            <v>36</v>
          </cell>
          <cell r="E612">
            <v>1</v>
          </cell>
          <cell r="F612" t="str">
            <v>L101</v>
          </cell>
          <cell r="G612">
            <v>36</v>
          </cell>
          <cell r="H612">
            <v>35000</v>
          </cell>
          <cell r="I612">
            <v>1260000</v>
          </cell>
        </row>
        <row r="613">
          <cell r="A613" t="str">
            <v>R</v>
          </cell>
          <cell r="C613" t="str">
            <v/>
          </cell>
          <cell r="D613" t="str">
            <v/>
          </cell>
          <cell r="G613" t="str">
            <v/>
          </cell>
        </row>
        <row r="614">
          <cell r="A614" t="str">
            <v>J</v>
          </cell>
          <cell r="C614" t="str">
            <v/>
          </cell>
          <cell r="D614" t="str">
            <v/>
          </cell>
          <cell r="G614" t="str">
            <v/>
          </cell>
        </row>
        <row r="615">
          <cell r="A615" t="str">
            <v>A</v>
          </cell>
          <cell r="C615" t="str">
            <v/>
          </cell>
          <cell r="D615" t="str">
            <v/>
          </cell>
          <cell r="G615" t="str">
            <v/>
          </cell>
        </row>
        <row r="616">
          <cell r="I616" t="str">
            <v xml:space="preserve">PEKERJA </v>
          </cell>
          <cell r="J616">
            <v>1382000</v>
          </cell>
        </row>
        <row r="617">
          <cell r="D617" t="str">
            <v/>
          </cell>
          <cell r="E617" t="str">
            <v>VOLUME</v>
          </cell>
          <cell r="H617" t="str">
            <v>HARGA</v>
          </cell>
          <cell r="I617" t="str">
            <v>BIAYA</v>
          </cell>
          <cell r="J617" t="str">
            <v>SUB TOTAL</v>
          </cell>
        </row>
        <row r="618">
          <cell r="C618" t="str">
            <v>MATERIAL</v>
          </cell>
          <cell r="D618" t="str">
            <v>JUMLAH</v>
          </cell>
          <cell r="E618" t="str">
            <v/>
          </cell>
          <cell r="F618" t="str">
            <v>KODE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</row>
        <row r="619">
          <cell r="A619" t="str">
            <v>M</v>
          </cell>
          <cell r="D619" t="str">
            <v/>
          </cell>
          <cell r="E619" t="str">
            <v>SATUAN</v>
          </cell>
          <cell r="H619" t="str">
            <v>(Rp./UNIT)</v>
          </cell>
          <cell r="I619" t="str">
            <v>(Rp)</v>
          </cell>
          <cell r="J619" t="str">
            <v>(Rp)</v>
          </cell>
        </row>
        <row r="620">
          <cell r="A620" t="str">
            <v>A</v>
          </cell>
          <cell r="C620" t="str">
            <v>Alat  bantu</v>
          </cell>
          <cell r="D620">
            <v>1.5</v>
          </cell>
          <cell r="E620" t="str">
            <v>set</v>
          </cell>
          <cell r="F620" t="str">
            <v>M170</v>
          </cell>
          <cell r="H620">
            <v>147000</v>
          </cell>
          <cell r="I620">
            <v>220500</v>
          </cell>
        </row>
        <row r="621">
          <cell r="A621" t="str">
            <v>T</v>
          </cell>
          <cell r="G621" t="str">
            <v/>
          </cell>
        </row>
        <row r="622">
          <cell r="A622" t="str">
            <v>E</v>
          </cell>
          <cell r="G622" t="str">
            <v/>
          </cell>
        </row>
        <row r="623">
          <cell r="A623" t="str">
            <v>R</v>
          </cell>
        </row>
        <row r="624">
          <cell r="A624" t="str">
            <v>I</v>
          </cell>
        </row>
        <row r="625">
          <cell r="A625" t="str">
            <v>A</v>
          </cell>
        </row>
        <row r="626">
          <cell r="A626" t="str">
            <v>L</v>
          </cell>
        </row>
        <row r="627">
          <cell r="A627" t="str">
            <v/>
          </cell>
        </row>
        <row r="628">
          <cell r="I628" t="str">
            <v xml:space="preserve">MATERIAL </v>
          </cell>
          <cell r="J628">
            <v>220500</v>
          </cell>
        </row>
        <row r="629">
          <cell r="D629" t="str">
            <v>JUMLAH</v>
          </cell>
          <cell r="E629" t="str">
            <v>HARI</v>
          </cell>
          <cell r="G629" t="str">
            <v>JAM</v>
          </cell>
          <cell r="H629" t="str">
            <v>HARGA</v>
          </cell>
          <cell r="I629" t="str">
            <v>BIAYA</v>
          </cell>
          <cell r="J629" t="str">
            <v>SUB TOTAL</v>
          </cell>
        </row>
        <row r="630">
          <cell r="C630" t="str">
            <v>PERALATAN</v>
          </cell>
          <cell r="D630" t="str">
            <v/>
          </cell>
          <cell r="E630" t="str">
            <v/>
          </cell>
          <cell r="F630" t="str">
            <v>KODE</v>
          </cell>
          <cell r="G630" t="str">
            <v>KERJA</v>
          </cell>
          <cell r="H630" t="str">
            <v>(Rp./Jam)</v>
          </cell>
          <cell r="I630" t="str">
            <v/>
          </cell>
          <cell r="J630" t="str">
            <v/>
          </cell>
        </row>
        <row r="631">
          <cell r="A631" t="str">
            <v>P</v>
          </cell>
          <cell r="D631" t="str">
            <v>ALAT</v>
          </cell>
          <cell r="E631" t="str">
            <v>KERJA</v>
          </cell>
          <cell r="H631" t="str">
            <v/>
          </cell>
          <cell r="I631" t="str">
            <v>(Rp)</v>
          </cell>
          <cell r="J631" t="str">
            <v>(Rp)</v>
          </cell>
        </row>
        <row r="632">
          <cell r="A632" t="str">
            <v>E</v>
          </cell>
          <cell r="C632" t="str">
            <v>Dump truck  3,5 ton</v>
          </cell>
          <cell r="D632">
            <v>2</v>
          </cell>
          <cell r="E632">
            <v>1</v>
          </cell>
          <cell r="F632" t="str">
            <v>E211</v>
          </cell>
          <cell r="G632">
            <v>10</v>
          </cell>
          <cell r="H632">
            <v>95550</v>
          </cell>
          <cell r="I632">
            <v>955500</v>
          </cell>
        </row>
        <row r="633">
          <cell r="A633" t="str">
            <v>R</v>
          </cell>
        </row>
        <row r="634">
          <cell r="A634" t="str">
            <v>A</v>
          </cell>
        </row>
        <row r="635">
          <cell r="A635" t="str">
            <v>L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</row>
        <row r="636">
          <cell r="A636" t="str">
            <v>A</v>
          </cell>
        </row>
        <row r="637">
          <cell r="A637" t="str">
            <v>T</v>
          </cell>
        </row>
        <row r="638">
          <cell r="A638" t="str">
            <v>A</v>
          </cell>
        </row>
        <row r="639">
          <cell r="A639" t="str">
            <v>N</v>
          </cell>
        </row>
        <row r="640">
          <cell r="A640" t="str">
            <v/>
          </cell>
        </row>
        <row r="641">
          <cell r="A641" t="str">
            <v/>
          </cell>
          <cell r="I641" t="str">
            <v>PERALATAN</v>
          </cell>
          <cell r="J641">
            <v>955500</v>
          </cell>
        </row>
        <row r="642">
          <cell r="I642" t="str">
            <v>TOTAL   (Rp)</v>
          </cell>
          <cell r="J642">
            <v>2558000</v>
          </cell>
        </row>
        <row r="643">
          <cell r="G643" t="str">
            <v/>
          </cell>
        </row>
        <row r="644">
          <cell r="C644" t="str">
            <v>VOLUME  :</v>
          </cell>
          <cell r="D644">
            <v>54</v>
          </cell>
          <cell r="E644" t="str">
            <v>Satuan  :</v>
          </cell>
          <cell r="F644" t="str">
            <v>m3</v>
          </cell>
          <cell r="G644" t="str">
            <v>Harga  Satuan</v>
          </cell>
          <cell r="H644" t="str">
            <v>Rp</v>
          </cell>
          <cell r="I644">
            <v>47370.370370370372</v>
          </cell>
          <cell r="J644" t="str">
            <v>Per   m3</v>
          </cell>
        </row>
        <row r="655">
          <cell r="A655" t="str">
            <v>DIREKTORAT JENDERAL BINA MARGA</v>
          </cell>
        </row>
        <row r="656">
          <cell r="A656" t="str">
            <v>DIREKTORAT BINA PROGRAM JALAN</v>
          </cell>
          <cell r="D656" t="str">
            <v>A N A L I S A   H A R G A   P E K E R J A A N</v>
          </cell>
          <cell r="J656" t="str">
            <v>KODE</v>
          </cell>
        </row>
        <row r="657">
          <cell r="A657" t="str">
            <v>SUB.DIT.PERENCANAAN JALAN LOKAL</v>
          </cell>
          <cell r="D657" t="str">
            <v>MEMBUAT  PASANGAN BATU PADA PARIT  GALIAN  TANAH</v>
          </cell>
        </row>
        <row r="658">
          <cell r="A658" t="str">
            <v>KABUPATEN</v>
          </cell>
          <cell r="D658" t="str">
            <v xml:space="preserve"> (MENGGUNAKAN PEKERJA)</v>
          </cell>
          <cell r="J658" t="str">
            <v>K. 112</v>
          </cell>
        </row>
        <row r="660">
          <cell r="A660" t="str">
            <v>PROPINSI   :                                 KODE</v>
          </cell>
          <cell r="D660" t="str">
            <v>KABUPATEN/KOTA   :</v>
          </cell>
          <cell r="G660" t="str">
            <v>KODE</v>
          </cell>
          <cell r="H660" t="str">
            <v>DISIAPKAN  OLEH  :</v>
          </cell>
          <cell r="J660" t="str">
            <v>TANGGAL  :</v>
          </cell>
        </row>
        <row r="661">
          <cell r="A661" t="str">
            <v>NANGGROE ACEH DARUSSALAM           ( 11 )</v>
          </cell>
          <cell r="D661" t="str">
            <v>BIREUEN</v>
          </cell>
          <cell r="G661" t="str">
            <v>( 08 )</v>
          </cell>
        </row>
        <row r="662">
          <cell r="A662" t="str">
            <v>PROSES  :</v>
          </cell>
          <cell r="D662" t="str">
            <v>ANGGAPAN / ASUMSI  :</v>
          </cell>
          <cell r="G662" t="str">
            <v/>
          </cell>
        </row>
        <row r="663">
          <cell r="A663" t="str">
            <v xml:space="preserve">  1.  Galian tambahan  (0,55/m)</v>
          </cell>
          <cell r="D663" t="str">
            <v xml:space="preserve">  1.  Galian parit volume  0,43 m3/meter</v>
          </cell>
        </row>
        <row r="664">
          <cell r="A664" t="str">
            <v xml:space="preserve">  2.  Pasangan parit berdekatan dinding </v>
          </cell>
          <cell r="D664" t="str">
            <v xml:space="preserve">  2.  Ukuran parit bagian dalam  : tebal  20 cm, lebar bawah  0,5 meter, </v>
          </cell>
        </row>
        <row r="665">
          <cell r="A665" t="str">
            <v xml:space="preserve">       penahan tanah bila diperlukan</v>
          </cell>
          <cell r="D665" t="str">
            <v xml:space="preserve">       lebar atas 0,9 meter, kedalaman  0,6 meter</v>
          </cell>
        </row>
        <row r="666">
          <cell r="A666" t="str">
            <v xml:space="preserve">  3.  Tebal pasangan 20 cm</v>
          </cell>
          <cell r="D666" t="str">
            <v xml:space="preserve">  3.  40 % pembuangan hasil galian dengan truck biasa, sejauh 1 km</v>
          </cell>
        </row>
        <row r="667">
          <cell r="A667" t="str">
            <v/>
          </cell>
          <cell r="D667" t="str">
            <v xml:space="preserve">  4.  60 % dibuang setempat</v>
          </cell>
        </row>
        <row r="668">
          <cell r="A668" t="str">
            <v/>
          </cell>
          <cell r="D668" t="str">
            <v xml:space="preserve">  5.  Bahan-bahan dikirim ketempat pekerjaan oleh leveransir</v>
          </cell>
        </row>
        <row r="669">
          <cell r="A669" t="str">
            <v/>
          </cell>
          <cell r="D669" t="str">
            <v xml:space="preserve">  6.  Hasil produksi  60 m / hari</v>
          </cell>
        </row>
        <row r="670">
          <cell r="A670" t="str">
            <v/>
          </cell>
          <cell r="D670" t="str">
            <v xml:space="preserve">  7.  Lihat gambar  D 1 ;  1/4  type  B</v>
          </cell>
        </row>
        <row r="671">
          <cell r="A671" t="str">
            <v/>
          </cell>
        </row>
        <row r="672">
          <cell r="C672" t="str">
            <v/>
          </cell>
          <cell r="D672" t="str">
            <v>JUMLAH</v>
          </cell>
          <cell r="E672" t="str">
            <v>HARI</v>
          </cell>
          <cell r="F672" t="str">
            <v/>
          </cell>
          <cell r="G672" t="str">
            <v>JUMLAH</v>
          </cell>
          <cell r="H672" t="str">
            <v>UPAH</v>
          </cell>
          <cell r="I672" t="str">
            <v>BIAYA</v>
          </cell>
          <cell r="J672" t="str">
            <v>SUB TOTAL</v>
          </cell>
        </row>
        <row r="673">
          <cell r="C673" t="str">
            <v>PEKERJA</v>
          </cell>
          <cell r="F673" t="str">
            <v>KODE</v>
          </cell>
        </row>
        <row r="674">
          <cell r="A674" t="str">
            <v>P</v>
          </cell>
          <cell r="D674" t="str">
            <v>ORANG</v>
          </cell>
          <cell r="G674" t="str">
            <v>Hari-Orang</v>
          </cell>
          <cell r="H674" t="str">
            <v>(Rp./Org/Hr)</v>
          </cell>
          <cell r="I674" t="str">
            <v>(Rp)</v>
          </cell>
          <cell r="J674" t="str">
            <v>(Rp)</v>
          </cell>
        </row>
        <row r="675">
          <cell r="A675" t="str">
            <v>E</v>
          </cell>
          <cell r="C675" t="str">
            <v>M a n d o r</v>
          </cell>
          <cell r="D675">
            <v>1</v>
          </cell>
          <cell r="E675">
            <v>6</v>
          </cell>
          <cell r="F675" t="str">
            <v>L061</v>
          </cell>
          <cell r="G675">
            <v>6</v>
          </cell>
          <cell r="H675">
            <v>42000</v>
          </cell>
          <cell r="I675">
            <v>252000</v>
          </cell>
        </row>
        <row r="676">
          <cell r="A676" t="str">
            <v>K</v>
          </cell>
          <cell r="C676" t="str">
            <v>S u p i r</v>
          </cell>
          <cell r="D676">
            <v>1</v>
          </cell>
          <cell r="E676">
            <v>2</v>
          </cell>
          <cell r="F676" t="str">
            <v>L091</v>
          </cell>
          <cell r="G676">
            <v>2</v>
          </cell>
          <cell r="H676">
            <v>40000</v>
          </cell>
          <cell r="I676">
            <v>80000</v>
          </cell>
        </row>
        <row r="677">
          <cell r="A677" t="str">
            <v>E</v>
          </cell>
          <cell r="C677" t="str">
            <v>Pekerja Tak Terlatih</v>
          </cell>
          <cell r="D677">
            <v>6</v>
          </cell>
          <cell r="E677">
            <v>6</v>
          </cell>
          <cell r="F677" t="str">
            <v>L101</v>
          </cell>
          <cell r="G677">
            <v>36</v>
          </cell>
          <cell r="H677">
            <v>35000</v>
          </cell>
          <cell r="I677">
            <v>1260000</v>
          </cell>
        </row>
        <row r="678">
          <cell r="A678" t="str">
            <v>R</v>
          </cell>
          <cell r="C678" t="str">
            <v xml:space="preserve">T u k a n g </v>
          </cell>
          <cell r="D678">
            <v>2</v>
          </cell>
          <cell r="E678">
            <v>6</v>
          </cell>
          <cell r="F678" t="str">
            <v>L079</v>
          </cell>
          <cell r="G678">
            <v>12</v>
          </cell>
          <cell r="H678">
            <v>46500</v>
          </cell>
          <cell r="I678">
            <v>558000</v>
          </cell>
        </row>
        <row r="679">
          <cell r="A679" t="str">
            <v>J</v>
          </cell>
          <cell r="C679" t="str">
            <v>Buruh Lapangan Semi Terlatih</v>
          </cell>
          <cell r="D679">
            <v>2</v>
          </cell>
          <cell r="E679">
            <v>6</v>
          </cell>
          <cell r="F679" t="str">
            <v>L103</v>
          </cell>
          <cell r="G679">
            <v>12</v>
          </cell>
          <cell r="H679">
            <v>35500</v>
          </cell>
          <cell r="I679">
            <v>426000</v>
          </cell>
        </row>
        <row r="680">
          <cell r="A680" t="str">
            <v>A</v>
          </cell>
          <cell r="C680" t="str">
            <v/>
          </cell>
          <cell r="D680" t="str">
            <v/>
          </cell>
          <cell r="G680" t="str">
            <v/>
          </cell>
        </row>
        <row r="681">
          <cell r="I681" t="str">
            <v xml:space="preserve">PEKERJA </v>
          </cell>
          <cell r="J681">
            <v>2576000</v>
          </cell>
        </row>
        <row r="682">
          <cell r="D682" t="str">
            <v/>
          </cell>
          <cell r="E682" t="str">
            <v>VOLUME</v>
          </cell>
          <cell r="H682" t="str">
            <v>HARGA</v>
          </cell>
          <cell r="I682" t="str">
            <v>BIAYA</v>
          </cell>
          <cell r="J682" t="str">
            <v>SUB TOTAL</v>
          </cell>
        </row>
        <row r="683">
          <cell r="C683" t="str">
            <v>MATERIAL</v>
          </cell>
          <cell r="D683" t="str">
            <v>JUMLAH</v>
          </cell>
          <cell r="E683" t="str">
            <v/>
          </cell>
          <cell r="F683" t="str">
            <v>KODE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</row>
        <row r="684">
          <cell r="A684" t="str">
            <v>M</v>
          </cell>
          <cell r="D684" t="str">
            <v/>
          </cell>
          <cell r="E684" t="str">
            <v>SATUAN</v>
          </cell>
          <cell r="H684" t="str">
            <v>(Rp./UNIT)</v>
          </cell>
          <cell r="I684" t="str">
            <v>(Rp)</v>
          </cell>
          <cell r="J684" t="str">
            <v>(Rp)</v>
          </cell>
        </row>
        <row r="685">
          <cell r="A685" t="str">
            <v>A</v>
          </cell>
          <cell r="C685" t="str">
            <v>Batu Kali</v>
          </cell>
          <cell r="D685">
            <v>30</v>
          </cell>
          <cell r="E685" t="str">
            <v>m3</v>
          </cell>
          <cell r="F685" t="str">
            <v>M010</v>
          </cell>
          <cell r="H685">
            <v>129360</v>
          </cell>
          <cell r="I685">
            <v>3880800</v>
          </cell>
        </row>
        <row r="686">
          <cell r="A686" t="str">
            <v>T</v>
          </cell>
          <cell r="C686" t="str">
            <v>Alat  bantu</v>
          </cell>
          <cell r="D686">
            <v>1.5</v>
          </cell>
          <cell r="E686" t="str">
            <v>set</v>
          </cell>
          <cell r="F686" t="str">
            <v>M170</v>
          </cell>
          <cell r="G686" t="str">
            <v/>
          </cell>
          <cell r="H686">
            <v>147000</v>
          </cell>
          <cell r="I686">
            <v>220500</v>
          </cell>
        </row>
        <row r="687">
          <cell r="A687" t="str">
            <v>E</v>
          </cell>
          <cell r="C687" t="str">
            <v>Pasir Beton</v>
          </cell>
          <cell r="D687">
            <v>7.5</v>
          </cell>
          <cell r="E687" t="str">
            <v>m3</v>
          </cell>
          <cell r="F687" t="str">
            <v>M041</v>
          </cell>
          <cell r="G687" t="str">
            <v/>
          </cell>
          <cell r="H687">
            <v>104125</v>
          </cell>
          <cell r="I687">
            <v>780937.5</v>
          </cell>
        </row>
        <row r="688">
          <cell r="A688" t="str">
            <v>R</v>
          </cell>
          <cell r="C688" t="str">
            <v>S e m e n  ( PC )</v>
          </cell>
          <cell r="D688">
            <v>114</v>
          </cell>
          <cell r="E688" t="str">
            <v>40 kg</v>
          </cell>
          <cell r="F688" t="str">
            <v>M080</v>
          </cell>
          <cell r="H688">
            <v>38220</v>
          </cell>
          <cell r="I688">
            <v>4357080</v>
          </cell>
        </row>
        <row r="689">
          <cell r="A689" t="str">
            <v>I</v>
          </cell>
          <cell r="I689" t="str">
            <v/>
          </cell>
        </row>
        <row r="690">
          <cell r="A690" t="str">
            <v>A</v>
          </cell>
        </row>
        <row r="691">
          <cell r="A691" t="str">
            <v>L</v>
          </cell>
        </row>
        <row r="692">
          <cell r="A692" t="str">
            <v/>
          </cell>
        </row>
        <row r="693">
          <cell r="I693" t="str">
            <v xml:space="preserve">MATERIAL </v>
          </cell>
          <cell r="J693">
            <v>9239317.5</v>
          </cell>
        </row>
        <row r="694">
          <cell r="D694" t="str">
            <v>JUMLAH</v>
          </cell>
          <cell r="E694" t="str">
            <v>HARI</v>
          </cell>
          <cell r="G694" t="str">
            <v>JAM</v>
          </cell>
          <cell r="H694" t="str">
            <v>HARGA</v>
          </cell>
          <cell r="I694" t="str">
            <v>BIAYA</v>
          </cell>
          <cell r="J694" t="str">
            <v>SUB TOTAL</v>
          </cell>
        </row>
        <row r="695">
          <cell r="C695" t="str">
            <v>PERALATAN</v>
          </cell>
          <cell r="D695" t="str">
            <v/>
          </cell>
          <cell r="E695" t="str">
            <v/>
          </cell>
          <cell r="F695" t="str">
            <v>KODE</v>
          </cell>
          <cell r="G695" t="str">
            <v>KERJA</v>
          </cell>
          <cell r="H695" t="str">
            <v>(Rp./Jam)</v>
          </cell>
          <cell r="I695" t="str">
            <v/>
          </cell>
          <cell r="J695" t="str">
            <v/>
          </cell>
        </row>
        <row r="696">
          <cell r="A696" t="str">
            <v>P</v>
          </cell>
          <cell r="D696" t="str">
            <v>ALAT</v>
          </cell>
          <cell r="E696" t="str">
            <v>KERJA</v>
          </cell>
          <cell r="H696" t="str">
            <v/>
          </cell>
          <cell r="I696" t="str">
            <v>(Rp)</v>
          </cell>
          <cell r="J696" t="str">
            <v>(Rp)</v>
          </cell>
        </row>
        <row r="697">
          <cell r="A697" t="str">
            <v>E</v>
          </cell>
          <cell r="C697" t="str">
            <v>Dump truck  (3,5 ton) /  106 HP</v>
          </cell>
          <cell r="D697">
            <v>1</v>
          </cell>
          <cell r="E697">
            <v>2</v>
          </cell>
          <cell r="F697" t="str">
            <v>E211</v>
          </cell>
          <cell r="G697">
            <v>10</v>
          </cell>
          <cell r="H697">
            <v>95550</v>
          </cell>
          <cell r="I697">
            <v>955500</v>
          </cell>
        </row>
        <row r="698">
          <cell r="A698" t="str">
            <v>R</v>
          </cell>
        </row>
        <row r="699">
          <cell r="A699" t="str">
            <v>A</v>
          </cell>
        </row>
        <row r="700">
          <cell r="A700" t="str">
            <v>L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</row>
        <row r="701">
          <cell r="A701" t="str">
            <v>A</v>
          </cell>
        </row>
        <row r="702">
          <cell r="A702" t="str">
            <v>T</v>
          </cell>
        </row>
        <row r="703">
          <cell r="A703" t="str">
            <v>A</v>
          </cell>
        </row>
        <row r="704">
          <cell r="A704" t="str">
            <v>N</v>
          </cell>
        </row>
        <row r="705">
          <cell r="A705" t="str">
            <v/>
          </cell>
        </row>
        <row r="706">
          <cell r="A706" t="str">
            <v/>
          </cell>
          <cell r="I706" t="str">
            <v>PERALATAN</v>
          </cell>
          <cell r="J706">
            <v>955500</v>
          </cell>
        </row>
        <row r="707">
          <cell r="I707" t="str">
            <v>TOTAL   (Rp)</v>
          </cell>
          <cell r="J707">
            <v>12770817.5</v>
          </cell>
        </row>
        <row r="708">
          <cell r="G708" t="str">
            <v/>
          </cell>
        </row>
        <row r="709">
          <cell r="C709" t="str">
            <v>VOLUME  :</v>
          </cell>
          <cell r="D709">
            <v>60</v>
          </cell>
          <cell r="E709" t="str">
            <v>Satuan  :</v>
          </cell>
          <cell r="F709" t="str">
            <v>m1</v>
          </cell>
          <cell r="G709" t="str">
            <v>Harga  Satuan</v>
          </cell>
          <cell r="H709" t="str">
            <v>Rp</v>
          </cell>
          <cell r="I709">
            <v>212846.95833333334</v>
          </cell>
          <cell r="J709" t="str">
            <v>Per   m1</v>
          </cell>
        </row>
        <row r="719">
          <cell r="A719" t="str">
            <v>DIREKTORAT JENDERAL BINA MARGA</v>
          </cell>
        </row>
        <row r="720">
          <cell r="A720" t="str">
            <v>DIREKTORAT BINA PROGRAM JALAN</v>
          </cell>
          <cell r="D720" t="str">
            <v>A N A L I S A   H A R G A   P E K E R J A A N</v>
          </cell>
          <cell r="J720" t="str">
            <v>KODE</v>
          </cell>
        </row>
        <row r="721">
          <cell r="A721" t="str">
            <v>SUB.DIT.PERENCANAAN JALAN LOKAL</v>
          </cell>
          <cell r="D721" t="str">
            <v xml:space="preserve">PASANGAN BATU PARIT DENGAN PENUTUP PELAT BETON </v>
          </cell>
        </row>
        <row r="722">
          <cell r="A722" t="str">
            <v>KABUPATEN</v>
          </cell>
          <cell r="D722" t="str">
            <v xml:space="preserve"> BERTULANG (MENGGUNAKAN PEKERJA)</v>
          </cell>
          <cell r="J722" t="str">
            <v>K. 113</v>
          </cell>
        </row>
        <row r="724">
          <cell r="A724" t="str">
            <v>PROPINSI   :                                 KODE</v>
          </cell>
          <cell r="D724" t="str">
            <v>KABUPATEN/KOTA   :</v>
          </cell>
          <cell r="G724" t="str">
            <v>KODE</v>
          </cell>
          <cell r="H724" t="str">
            <v>DISIAPKAN  OLEH  :</v>
          </cell>
          <cell r="J724" t="str">
            <v>TANGGAL  :</v>
          </cell>
        </row>
        <row r="725">
          <cell r="A725" t="str">
            <v>NANGGROE ACEH DARUSSALAM           ( 11 )</v>
          </cell>
          <cell r="D725" t="str">
            <v>BIREUEN</v>
          </cell>
          <cell r="G725" t="str">
            <v>( 08 )</v>
          </cell>
        </row>
        <row r="726">
          <cell r="A726" t="str">
            <v>PROSES  :</v>
          </cell>
          <cell r="D726" t="str">
            <v>ANGGAPAN / ASUMSI  :</v>
          </cell>
          <cell r="G726" t="str">
            <v/>
          </cell>
        </row>
        <row r="727">
          <cell r="A727" t="str">
            <v xml:space="preserve">  1.  Bentuklah saluran dan buanglah</v>
          </cell>
          <cell r="D727" t="str">
            <v xml:space="preserve">  1.  Hasil kerja 20 m selesai dalam satu hari</v>
          </cell>
        </row>
        <row r="728">
          <cell r="A728" t="str">
            <v xml:space="preserve">       material galian</v>
          </cell>
          <cell r="D728" t="str">
            <v xml:space="preserve">  2.  Item material termasuk tenaga, tukang penggetar beton</v>
          </cell>
        </row>
        <row r="729">
          <cell r="A729" t="str">
            <v xml:space="preserve">  2.  Bentuklah dasar pasangan batu</v>
          </cell>
          <cell r="D729" t="str">
            <v xml:space="preserve">  3.  Dasar dan dinding pasangan batu tebal 20 cm</v>
          </cell>
        </row>
        <row r="730">
          <cell r="A730" t="str">
            <v xml:space="preserve">  3.  Di cor plat ( slab )</v>
          </cell>
          <cell r="D730" t="str">
            <v xml:space="preserve">  4.  Slab penutup tebal 15 cm, pembesian 3 %</v>
          </cell>
        </row>
        <row r="731">
          <cell r="A731" t="str">
            <v xml:space="preserve">  4.  Bentuklah didnding, letakkan slab dan</v>
          </cell>
          <cell r="D731" t="str">
            <v xml:space="preserve">  5.  80 % tanah galian dibuang dengan truck sejauh 1 km</v>
          </cell>
        </row>
        <row r="732">
          <cell r="A732" t="str">
            <v xml:space="preserve">       timbunlah</v>
          </cell>
          <cell r="D732" t="str">
            <v xml:space="preserve">  6.  20 % tanah galain dibuang disekitarnya</v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C736" t="str">
            <v/>
          </cell>
          <cell r="D736" t="str">
            <v>JUMLAH</v>
          </cell>
          <cell r="E736" t="str">
            <v>HARI</v>
          </cell>
          <cell r="F736" t="str">
            <v/>
          </cell>
          <cell r="G736" t="str">
            <v>JUMLAH</v>
          </cell>
          <cell r="H736" t="str">
            <v>UPAH</v>
          </cell>
          <cell r="I736" t="str">
            <v>BIAYA</v>
          </cell>
          <cell r="J736" t="str">
            <v>SUB TOTAL</v>
          </cell>
        </row>
        <row r="737">
          <cell r="C737" t="str">
            <v>PEKERJA</v>
          </cell>
          <cell r="F737" t="str">
            <v>KODE</v>
          </cell>
        </row>
        <row r="738">
          <cell r="A738" t="str">
            <v>P</v>
          </cell>
          <cell r="D738" t="str">
            <v>ORANG</v>
          </cell>
          <cell r="G738" t="str">
            <v>Hari-Orang</v>
          </cell>
          <cell r="H738" t="str">
            <v>(Rp./Org/Hr)</v>
          </cell>
          <cell r="I738" t="str">
            <v>(Rp)</v>
          </cell>
          <cell r="J738" t="str">
            <v>(Rp)</v>
          </cell>
        </row>
        <row r="739">
          <cell r="A739" t="str">
            <v>E</v>
          </cell>
          <cell r="C739" t="str">
            <v>M a n d o r</v>
          </cell>
          <cell r="D739">
            <v>1</v>
          </cell>
          <cell r="E739">
            <v>3</v>
          </cell>
          <cell r="F739" t="str">
            <v>L061</v>
          </cell>
          <cell r="G739">
            <v>3</v>
          </cell>
          <cell r="H739">
            <v>42000</v>
          </cell>
          <cell r="I739">
            <v>126000</v>
          </cell>
        </row>
        <row r="740">
          <cell r="A740" t="str">
            <v>K</v>
          </cell>
          <cell r="C740" t="str">
            <v>Pekerja Tak Terlatih</v>
          </cell>
          <cell r="D740">
            <v>12</v>
          </cell>
          <cell r="E740">
            <v>3</v>
          </cell>
          <cell r="F740" t="str">
            <v>L101</v>
          </cell>
          <cell r="G740">
            <v>36</v>
          </cell>
          <cell r="H740">
            <v>35000</v>
          </cell>
          <cell r="I740">
            <v>1260000</v>
          </cell>
        </row>
        <row r="741">
          <cell r="A741" t="str">
            <v>E</v>
          </cell>
          <cell r="C741" t="str">
            <v>S u p i r</v>
          </cell>
          <cell r="D741">
            <v>1</v>
          </cell>
          <cell r="E741">
            <v>3</v>
          </cell>
          <cell r="F741" t="str">
            <v>L091</v>
          </cell>
          <cell r="G741">
            <v>3</v>
          </cell>
          <cell r="H741">
            <v>40000</v>
          </cell>
          <cell r="I741">
            <v>120000</v>
          </cell>
        </row>
        <row r="742">
          <cell r="A742" t="str">
            <v>R</v>
          </cell>
        </row>
        <row r="743">
          <cell r="A743" t="str">
            <v>J</v>
          </cell>
        </row>
        <row r="744">
          <cell r="A744" t="str">
            <v>A</v>
          </cell>
          <cell r="C744" t="str">
            <v/>
          </cell>
          <cell r="D744" t="str">
            <v/>
          </cell>
          <cell r="G744" t="str">
            <v/>
          </cell>
        </row>
        <row r="745">
          <cell r="I745" t="str">
            <v xml:space="preserve">PEKERJA </v>
          </cell>
          <cell r="J745">
            <v>1506000</v>
          </cell>
        </row>
        <row r="746">
          <cell r="D746" t="str">
            <v/>
          </cell>
          <cell r="E746" t="str">
            <v>VOLUME</v>
          </cell>
          <cell r="H746" t="str">
            <v>HARGA</v>
          </cell>
          <cell r="I746" t="str">
            <v>BIAYA</v>
          </cell>
          <cell r="J746" t="str">
            <v>SUB TOTAL</v>
          </cell>
        </row>
        <row r="747">
          <cell r="C747" t="str">
            <v>MATERIAL</v>
          </cell>
          <cell r="D747" t="str">
            <v>JUMLAH</v>
          </cell>
          <cell r="E747" t="str">
            <v/>
          </cell>
          <cell r="F747" t="str">
            <v>KODE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</row>
        <row r="748">
          <cell r="A748" t="str">
            <v>M</v>
          </cell>
          <cell r="D748" t="str">
            <v/>
          </cell>
          <cell r="E748" t="str">
            <v>SATUAN</v>
          </cell>
          <cell r="H748" t="str">
            <v>(Rp./UNIT)</v>
          </cell>
          <cell r="I748" t="str">
            <v>(Rp)</v>
          </cell>
          <cell r="J748" t="str">
            <v>(Rp)</v>
          </cell>
        </row>
        <row r="749">
          <cell r="A749" t="str">
            <v>A</v>
          </cell>
          <cell r="C749" t="str">
            <v>Alat  bantu</v>
          </cell>
          <cell r="D749">
            <v>0.5</v>
          </cell>
          <cell r="E749" t="str">
            <v>set</v>
          </cell>
          <cell r="F749" t="str">
            <v>M170</v>
          </cell>
          <cell r="G749" t="str">
            <v/>
          </cell>
          <cell r="H749">
            <v>147000</v>
          </cell>
          <cell r="I749">
            <v>73500</v>
          </cell>
        </row>
        <row r="750">
          <cell r="A750" t="str">
            <v>T</v>
          </cell>
          <cell r="C750" t="str">
            <v>Pembesian</v>
          </cell>
          <cell r="D750">
            <v>300</v>
          </cell>
          <cell r="E750" t="str">
            <v>kg</v>
          </cell>
          <cell r="F750" t="str">
            <v>K715</v>
          </cell>
          <cell r="G750" t="str">
            <v/>
          </cell>
          <cell r="H750">
            <v>11217</v>
          </cell>
          <cell r="I750">
            <v>3365100</v>
          </cell>
        </row>
        <row r="751">
          <cell r="A751" t="str">
            <v>E</v>
          </cell>
          <cell r="C751" t="str">
            <v>Bekisting</v>
          </cell>
          <cell r="D751">
            <v>17</v>
          </cell>
          <cell r="E751" t="str">
            <v>m2</v>
          </cell>
          <cell r="F751" t="str">
            <v>K710</v>
          </cell>
          <cell r="G751" t="str">
            <v/>
          </cell>
          <cell r="H751">
            <v>101828.2</v>
          </cell>
          <cell r="I751">
            <v>1731079.4</v>
          </cell>
        </row>
        <row r="752">
          <cell r="A752" t="str">
            <v>R</v>
          </cell>
          <cell r="C752" t="str">
            <v>Pasangan Batu</v>
          </cell>
          <cell r="D752">
            <v>11</v>
          </cell>
          <cell r="E752" t="str">
            <v>m3</v>
          </cell>
          <cell r="F752" t="str">
            <v>K810</v>
          </cell>
          <cell r="H752">
            <v>454666</v>
          </cell>
          <cell r="I752">
            <v>5001326</v>
          </cell>
        </row>
        <row r="753">
          <cell r="A753" t="str">
            <v>I</v>
          </cell>
          <cell r="C753" t="str">
            <v>Adukan Beton Klas  A</v>
          </cell>
          <cell r="D753">
            <v>4</v>
          </cell>
          <cell r="E753" t="str">
            <v>m3</v>
          </cell>
          <cell r="F753" t="str">
            <v>K725</v>
          </cell>
          <cell r="H753">
            <v>784297.16666666663</v>
          </cell>
          <cell r="I753">
            <v>3137188.6666666665</v>
          </cell>
        </row>
        <row r="754">
          <cell r="A754" t="str">
            <v>A</v>
          </cell>
        </row>
        <row r="755">
          <cell r="A755" t="str">
            <v>L</v>
          </cell>
        </row>
        <row r="756">
          <cell r="A756" t="str">
            <v/>
          </cell>
        </row>
        <row r="757">
          <cell r="I757" t="str">
            <v xml:space="preserve">MATERIAL </v>
          </cell>
          <cell r="J757">
            <v>13308194.066666666</v>
          </cell>
        </row>
        <row r="758">
          <cell r="D758" t="str">
            <v>JUMLAH</v>
          </cell>
          <cell r="E758" t="str">
            <v>HARI</v>
          </cell>
          <cell r="G758" t="str">
            <v>JAM</v>
          </cell>
          <cell r="H758" t="str">
            <v>HARGA</v>
          </cell>
          <cell r="I758" t="str">
            <v>BIAYA</v>
          </cell>
          <cell r="J758" t="str">
            <v>SUB TOTAL</v>
          </cell>
        </row>
        <row r="759">
          <cell r="C759" t="str">
            <v>PERALATAN</v>
          </cell>
          <cell r="D759" t="str">
            <v/>
          </cell>
          <cell r="E759" t="str">
            <v/>
          </cell>
          <cell r="F759" t="str">
            <v>KODE</v>
          </cell>
          <cell r="G759" t="str">
            <v>KERJA</v>
          </cell>
          <cell r="H759" t="str">
            <v>(Rp./Jam)</v>
          </cell>
          <cell r="I759" t="str">
            <v/>
          </cell>
          <cell r="J759" t="str">
            <v/>
          </cell>
        </row>
        <row r="760">
          <cell r="A760" t="str">
            <v>P</v>
          </cell>
          <cell r="D760" t="str">
            <v>ALAT</v>
          </cell>
          <cell r="E760" t="str">
            <v>KERJA</v>
          </cell>
          <cell r="H760" t="str">
            <v/>
          </cell>
          <cell r="I760" t="str">
            <v>(Rp)</v>
          </cell>
          <cell r="J760" t="str">
            <v>(Rp)</v>
          </cell>
        </row>
        <row r="761">
          <cell r="A761" t="str">
            <v>E</v>
          </cell>
          <cell r="C761" t="str">
            <v>Truck Bak Terbuka  4 t - 80 HP</v>
          </cell>
          <cell r="D761">
            <v>1</v>
          </cell>
          <cell r="E761">
            <v>1</v>
          </cell>
          <cell r="F761" t="str">
            <v>E221</v>
          </cell>
          <cell r="G761">
            <v>5</v>
          </cell>
          <cell r="H761">
            <v>110250</v>
          </cell>
          <cell r="I761">
            <v>551250</v>
          </cell>
        </row>
        <row r="762">
          <cell r="A762" t="str">
            <v>R</v>
          </cell>
        </row>
        <row r="763">
          <cell r="A763" t="str">
            <v>A</v>
          </cell>
        </row>
        <row r="764">
          <cell r="A764" t="str">
            <v>L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</row>
        <row r="765">
          <cell r="A765" t="str">
            <v>A</v>
          </cell>
        </row>
        <row r="766">
          <cell r="A766" t="str">
            <v>T</v>
          </cell>
        </row>
        <row r="767">
          <cell r="A767" t="str">
            <v>A</v>
          </cell>
        </row>
        <row r="768">
          <cell r="A768" t="str">
            <v>N</v>
          </cell>
        </row>
        <row r="769">
          <cell r="A769" t="str">
            <v/>
          </cell>
        </row>
        <row r="770">
          <cell r="A770" t="str">
            <v/>
          </cell>
          <cell r="I770" t="str">
            <v>PERALATAN</v>
          </cell>
          <cell r="J770">
            <v>551250</v>
          </cell>
        </row>
        <row r="771">
          <cell r="I771" t="str">
            <v>TOTAL   (Rp)</v>
          </cell>
          <cell r="J771">
            <v>15365444.066666666</v>
          </cell>
        </row>
        <row r="772">
          <cell r="G772" t="str">
            <v/>
          </cell>
        </row>
        <row r="773">
          <cell r="C773" t="str">
            <v>VOLUME  :</v>
          </cell>
          <cell r="D773">
            <v>20</v>
          </cell>
          <cell r="E773" t="str">
            <v>Satuan  :</v>
          </cell>
          <cell r="F773" t="str">
            <v>m1</v>
          </cell>
          <cell r="G773" t="str">
            <v>Harga  Satuan</v>
          </cell>
          <cell r="H773" t="str">
            <v>Rp</v>
          </cell>
          <cell r="I773">
            <v>768272.20333333337</v>
          </cell>
          <cell r="J773" t="str">
            <v>Per   m1</v>
          </cell>
        </row>
        <row r="783">
          <cell r="A783" t="str">
            <v>DIREKTORAT JENDERAL BINA MARGA</v>
          </cell>
        </row>
        <row r="784">
          <cell r="A784" t="str">
            <v>DIREKTORAT BINA PROGRAM JALAN</v>
          </cell>
          <cell r="D784" t="str">
            <v>A N A L I S A   H A R G A   P E K E R J A A N</v>
          </cell>
          <cell r="J784" t="str">
            <v>KODE</v>
          </cell>
        </row>
        <row r="785">
          <cell r="A785" t="str">
            <v>SUB.DIT.PERENCANAAN JALAN LOKAL</v>
          </cell>
          <cell r="D785" t="str">
            <v xml:space="preserve">PASANGAN GORONG-GORONG PIPA BETON  o 60 CM </v>
          </cell>
        </row>
        <row r="786">
          <cell r="A786" t="str">
            <v>KABUPATEN</v>
          </cell>
          <cell r="D786" t="str">
            <v>(PRACETAK TANPA DDG KEPALA)(MENGGUNAKAN PEKERJA)</v>
          </cell>
          <cell r="J786" t="str">
            <v>K. 121</v>
          </cell>
        </row>
        <row r="788">
          <cell r="A788" t="str">
            <v>PROPINSI   :                                 KODE</v>
          </cell>
          <cell r="D788" t="str">
            <v>KABUPATEN/KOTA   :</v>
          </cell>
          <cell r="G788" t="str">
            <v>KODE</v>
          </cell>
          <cell r="H788" t="str">
            <v>DISIAPKAN  OLEH  :</v>
          </cell>
          <cell r="J788" t="str">
            <v>TANGGAL  :</v>
          </cell>
        </row>
        <row r="789">
          <cell r="A789" t="str">
            <v>NANGGROE ACEH DARUSSALAM           ( 11 )</v>
          </cell>
          <cell r="D789" t="str">
            <v>BIREUEN</v>
          </cell>
          <cell r="G789" t="str">
            <v>( 08 )</v>
          </cell>
        </row>
        <row r="790">
          <cell r="A790" t="str">
            <v>PROSES  :</v>
          </cell>
          <cell r="D790" t="str">
            <v>ANGGAPAN / ASUMSI  :</v>
          </cell>
          <cell r="G790" t="str">
            <v/>
          </cell>
        </row>
        <row r="791">
          <cell r="A791" t="str">
            <v xml:space="preserve">  1.  Gali sepanjang gorong-gorong  L 1 m,</v>
          </cell>
          <cell r="D791" t="str">
            <v xml:space="preserve">  1.  Menggunakan tenaga manusia (tak termasuk dinding ujung)</v>
          </cell>
        </row>
        <row r="792">
          <cell r="A792" t="str">
            <v xml:space="preserve">       dalam 1 m di bawah permukaan tanah </v>
          </cell>
          <cell r="D792" t="str">
            <v xml:space="preserve">  2.  Pipa beton tak bertulang beli setempat</v>
          </cell>
        </row>
        <row r="793">
          <cell r="A793" t="str">
            <v xml:space="preserve">       dasar </v>
          </cell>
          <cell r="D793" t="str">
            <v xml:space="preserve">  3.  Beton kelas C digunakan untuk alas dan penyelubungi pipa beton</v>
          </cell>
        </row>
        <row r="794">
          <cell r="A794" t="str">
            <v xml:space="preserve">  2.  Kirim pipa ke tempat pekerjaan</v>
          </cell>
          <cell r="D794" t="str">
            <v xml:space="preserve">  4.  Pipa-pipa dan bahan beton diangkut ketempat pekerjaan oleh leveransir</v>
          </cell>
        </row>
        <row r="795">
          <cell r="A795" t="str">
            <v xml:space="preserve">  3.  Menempatkan pipa di tempat gorong-</v>
          </cell>
          <cell r="D795" t="str">
            <v xml:space="preserve">  5.  Tidak termasuk penggalian dan pemadatan kembali lapisan perkerasan yang ada</v>
          </cell>
        </row>
        <row r="796">
          <cell r="A796" t="str">
            <v xml:space="preserve">       gorong</v>
          </cell>
          <cell r="D796" t="str">
            <v/>
          </cell>
        </row>
        <row r="797">
          <cell r="A797" t="str">
            <v xml:space="preserve">  4.  Urug kembali &amp; padatkan sekeliling pipa</v>
          </cell>
          <cell r="D797" t="str">
            <v/>
          </cell>
        </row>
        <row r="798">
          <cell r="A798" t="str">
            <v xml:space="preserve">       gorong-gorong sampai permukaan</v>
          </cell>
          <cell r="D798" t="str">
            <v/>
          </cell>
        </row>
        <row r="799">
          <cell r="A799" t="str">
            <v xml:space="preserve">       subgrade</v>
          </cell>
        </row>
        <row r="800">
          <cell r="A800" t="str">
            <v xml:space="preserve">  5.  Jika tambahan / penggantian gorong-</v>
          </cell>
        </row>
        <row r="801">
          <cell r="A801" t="str">
            <v xml:space="preserve">       gorong dibutuhkan pekerja ektra</v>
          </cell>
        </row>
        <row r="802">
          <cell r="A802" t="str">
            <v/>
          </cell>
        </row>
        <row r="803">
          <cell r="C803" t="str">
            <v/>
          </cell>
          <cell r="D803" t="str">
            <v>JUMLAH</v>
          </cell>
          <cell r="E803" t="str">
            <v>HARI</v>
          </cell>
          <cell r="F803" t="str">
            <v/>
          </cell>
          <cell r="G803" t="str">
            <v>JUMLAH</v>
          </cell>
          <cell r="H803" t="str">
            <v>UPAH</v>
          </cell>
          <cell r="I803" t="str">
            <v>BIAYA</v>
          </cell>
          <cell r="J803" t="str">
            <v>SUB TOTAL</v>
          </cell>
        </row>
        <row r="804">
          <cell r="C804" t="str">
            <v>PEKERJA</v>
          </cell>
          <cell r="F804" t="str">
            <v>KODE</v>
          </cell>
        </row>
        <row r="805">
          <cell r="A805" t="str">
            <v>P</v>
          </cell>
          <cell r="D805" t="str">
            <v>ORANG</v>
          </cell>
          <cell r="G805" t="str">
            <v>Hari-Orang</v>
          </cell>
          <cell r="H805" t="str">
            <v>(Rp./Org/Hr)</v>
          </cell>
          <cell r="I805" t="str">
            <v>(Rp)</v>
          </cell>
          <cell r="J805" t="str">
            <v>(Rp)</v>
          </cell>
        </row>
        <row r="806">
          <cell r="A806" t="str">
            <v>E</v>
          </cell>
          <cell r="C806" t="str">
            <v>M a n d o r</v>
          </cell>
          <cell r="D806">
            <v>1</v>
          </cell>
          <cell r="E806">
            <v>4</v>
          </cell>
          <cell r="F806" t="str">
            <v>L061</v>
          </cell>
          <cell r="G806">
            <v>4</v>
          </cell>
          <cell r="H806">
            <v>42000</v>
          </cell>
          <cell r="I806">
            <v>168000</v>
          </cell>
        </row>
        <row r="807">
          <cell r="A807" t="str">
            <v>K</v>
          </cell>
          <cell r="C807" t="str">
            <v>Pekerja Tak Terlatih</v>
          </cell>
          <cell r="D807">
            <v>5</v>
          </cell>
          <cell r="E807">
            <v>4</v>
          </cell>
          <cell r="F807" t="str">
            <v>L101</v>
          </cell>
          <cell r="G807">
            <v>20</v>
          </cell>
          <cell r="H807">
            <v>35000</v>
          </cell>
          <cell r="I807">
            <v>700000</v>
          </cell>
        </row>
        <row r="808">
          <cell r="A808" t="str">
            <v>E</v>
          </cell>
          <cell r="C808" t="str">
            <v>Buruh Lapangan Semi Terlatih</v>
          </cell>
          <cell r="D808">
            <v>2</v>
          </cell>
          <cell r="E808">
            <v>4</v>
          </cell>
          <cell r="F808" t="str">
            <v>L103</v>
          </cell>
          <cell r="G808">
            <v>8</v>
          </cell>
          <cell r="H808">
            <v>35500</v>
          </cell>
          <cell r="I808">
            <v>284000</v>
          </cell>
        </row>
        <row r="809">
          <cell r="A809" t="str">
            <v>R</v>
          </cell>
        </row>
        <row r="810">
          <cell r="A810" t="str">
            <v>J</v>
          </cell>
        </row>
        <row r="811">
          <cell r="A811" t="str">
            <v>A</v>
          </cell>
          <cell r="C811" t="str">
            <v/>
          </cell>
          <cell r="D811" t="str">
            <v/>
          </cell>
          <cell r="G811" t="str">
            <v/>
          </cell>
        </row>
        <row r="812">
          <cell r="I812" t="str">
            <v xml:space="preserve">PEKERJA </v>
          </cell>
          <cell r="J812">
            <v>1152000</v>
          </cell>
        </row>
        <row r="813">
          <cell r="D813" t="str">
            <v/>
          </cell>
          <cell r="E813" t="str">
            <v>VOLUME</v>
          </cell>
          <cell r="H813" t="str">
            <v>HARGA</v>
          </cell>
          <cell r="I813" t="str">
            <v>BIAYA</v>
          </cell>
          <cell r="J813" t="str">
            <v>SUB TOTAL</v>
          </cell>
        </row>
        <row r="814">
          <cell r="C814" t="str">
            <v>MATERIAL</v>
          </cell>
          <cell r="D814" t="str">
            <v>JUMLAH</v>
          </cell>
          <cell r="E814" t="str">
            <v/>
          </cell>
          <cell r="F814" t="str">
            <v>KODE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</row>
        <row r="815">
          <cell r="A815" t="str">
            <v>M</v>
          </cell>
          <cell r="D815" t="str">
            <v/>
          </cell>
          <cell r="E815" t="str">
            <v>SATUAN</v>
          </cell>
          <cell r="H815" t="str">
            <v>(Rp./UNIT)</v>
          </cell>
          <cell r="I815" t="str">
            <v>(Rp)</v>
          </cell>
          <cell r="J815" t="str">
            <v>(Rp)</v>
          </cell>
        </row>
        <row r="816">
          <cell r="A816" t="str">
            <v>A</v>
          </cell>
          <cell r="C816" t="str">
            <v>Adukan beton Klas  K.125</v>
          </cell>
          <cell r="D816">
            <v>4.5</v>
          </cell>
          <cell r="E816" t="str">
            <v>m3</v>
          </cell>
          <cell r="F816" t="str">
            <v>K720</v>
          </cell>
          <cell r="H816">
            <v>732772.22222222213</v>
          </cell>
          <cell r="I816">
            <v>3297474.9999999995</v>
          </cell>
        </row>
        <row r="817">
          <cell r="A817" t="str">
            <v>T</v>
          </cell>
          <cell r="C817" t="str">
            <v>Alat  bantu</v>
          </cell>
          <cell r="D817">
            <v>0.8</v>
          </cell>
          <cell r="E817" t="str">
            <v>set</v>
          </cell>
          <cell r="F817" t="str">
            <v>M170</v>
          </cell>
          <cell r="G817" t="str">
            <v/>
          </cell>
          <cell r="H817">
            <v>147000</v>
          </cell>
          <cell r="I817">
            <v>117600</v>
          </cell>
        </row>
        <row r="818">
          <cell r="A818" t="str">
            <v>E</v>
          </cell>
          <cell r="C818" t="str">
            <v>Pipa Beton  o 60 cm</v>
          </cell>
          <cell r="D818">
            <v>8</v>
          </cell>
          <cell r="E818" t="str">
            <v>m'</v>
          </cell>
          <cell r="F818" t="str">
            <v>M031</v>
          </cell>
          <cell r="G818" t="str">
            <v/>
          </cell>
          <cell r="H818">
            <v>137200</v>
          </cell>
          <cell r="I818">
            <v>1097600</v>
          </cell>
        </row>
        <row r="819">
          <cell r="A819" t="str">
            <v>R</v>
          </cell>
        </row>
        <row r="820">
          <cell r="A820" t="str">
            <v>I</v>
          </cell>
        </row>
        <row r="821">
          <cell r="A821" t="str">
            <v>A</v>
          </cell>
        </row>
        <row r="822">
          <cell r="A822" t="str">
            <v>L</v>
          </cell>
        </row>
        <row r="823">
          <cell r="A823" t="str">
            <v/>
          </cell>
        </row>
        <row r="824">
          <cell r="I824" t="str">
            <v xml:space="preserve">MATERIAL </v>
          </cell>
          <cell r="J824">
            <v>4512675</v>
          </cell>
        </row>
        <row r="825">
          <cell r="D825" t="str">
            <v>JUMLAH</v>
          </cell>
          <cell r="E825" t="str">
            <v>HARI</v>
          </cell>
          <cell r="G825" t="str">
            <v>JAM</v>
          </cell>
          <cell r="H825" t="str">
            <v>HARGA</v>
          </cell>
          <cell r="I825" t="str">
            <v>BIAYA</v>
          </cell>
          <cell r="J825" t="str">
            <v>SUB TOTAL</v>
          </cell>
        </row>
        <row r="826">
          <cell r="C826" t="str">
            <v>PERALATAN</v>
          </cell>
          <cell r="D826" t="str">
            <v/>
          </cell>
          <cell r="E826" t="str">
            <v/>
          </cell>
          <cell r="F826" t="str">
            <v>KODE</v>
          </cell>
          <cell r="G826" t="str">
            <v>KERJA</v>
          </cell>
          <cell r="H826" t="str">
            <v>(Rp./Jam)</v>
          </cell>
          <cell r="I826" t="str">
            <v/>
          </cell>
          <cell r="J826" t="str">
            <v/>
          </cell>
        </row>
        <row r="827">
          <cell r="A827" t="str">
            <v>P</v>
          </cell>
          <cell r="D827" t="str">
            <v>ALAT</v>
          </cell>
          <cell r="E827" t="str">
            <v>KERJA</v>
          </cell>
          <cell r="H827" t="str">
            <v/>
          </cell>
          <cell r="I827" t="str">
            <v>(Rp)</v>
          </cell>
          <cell r="J827" t="str">
            <v>(Rp)</v>
          </cell>
        </row>
        <row r="828">
          <cell r="A828" t="str">
            <v>E</v>
          </cell>
        </row>
        <row r="829">
          <cell r="A829" t="str">
            <v>R</v>
          </cell>
        </row>
        <row r="830">
          <cell r="A830" t="str">
            <v>A</v>
          </cell>
        </row>
        <row r="831">
          <cell r="A831" t="str">
            <v>L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</row>
        <row r="832">
          <cell r="A832" t="str">
            <v>A</v>
          </cell>
        </row>
        <row r="833">
          <cell r="A833" t="str">
            <v>T</v>
          </cell>
        </row>
        <row r="834">
          <cell r="A834" t="str">
            <v>A</v>
          </cell>
        </row>
        <row r="835">
          <cell r="A835" t="str">
            <v>N</v>
          </cell>
        </row>
        <row r="836">
          <cell r="A836" t="str">
            <v/>
          </cell>
        </row>
        <row r="837">
          <cell r="A837" t="str">
            <v/>
          </cell>
          <cell r="I837" t="str">
            <v>PERALATAN</v>
          </cell>
          <cell r="J837">
            <v>0</v>
          </cell>
        </row>
        <row r="838">
          <cell r="I838" t="str">
            <v>TOTAL   (Rp)</v>
          </cell>
          <cell r="J838">
            <v>5664675</v>
          </cell>
        </row>
        <row r="839">
          <cell r="G839" t="str">
            <v/>
          </cell>
        </row>
        <row r="840">
          <cell r="C840" t="str">
            <v>VOLUME  :</v>
          </cell>
          <cell r="D840">
            <v>8</v>
          </cell>
          <cell r="E840" t="str">
            <v>Satuan  :</v>
          </cell>
          <cell r="F840" t="str">
            <v>m1</v>
          </cell>
          <cell r="G840" t="str">
            <v>Harga  Satuan</v>
          </cell>
          <cell r="H840" t="str">
            <v>Rp</v>
          </cell>
          <cell r="I840">
            <v>708084.375</v>
          </cell>
          <cell r="J840" t="str">
            <v>Per   m1</v>
          </cell>
        </row>
        <row r="850">
          <cell r="A850" t="str">
            <v>DIREKTORAT JENDERAL BINA MARGA</v>
          </cell>
        </row>
        <row r="851">
          <cell r="A851" t="str">
            <v>DIREKTORAT BINA PROGRAM JALAN</v>
          </cell>
          <cell r="D851" t="str">
            <v>A N A L I S A   H A R G A   P E K E R J A A N</v>
          </cell>
          <cell r="J851" t="str">
            <v>KODE</v>
          </cell>
        </row>
        <row r="852">
          <cell r="A852" t="str">
            <v>SUB.DIT.PERENCANAAN JALAN LOKAL</v>
          </cell>
          <cell r="D852" t="str">
            <v xml:space="preserve">PASANGAN GORONG-GORONG PIPA BETON  o 80 CM </v>
          </cell>
        </row>
        <row r="853">
          <cell r="A853" t="str">
            <v>KABUPATEN</v>
          </cell>
          <cell r="D853" t="str">
            <v>(PRACETAK TANPA DDG KEPALA)(MENGGUNAKAN PEKERJA)</v>
          </cell>
          <cell r="J853" t="str">
            <v>K. 123</v>
          </cell>
        </row>
        <row r="855">
          <cell r="A855" t="str">
            <v>PROPINSI   :                                 KODE</v>
          </cell>
          <cell r="D855" t="str">
            <v>KABUPATEN/KOTA   :</v>
          </cell>
          <cell r="G855" t="str">
            <v>KODE</v>
          </cell>
          <cell r="H855" t="str">
            <v>DISIAPKAN  OLEH  :</v>
          </cell>
          <cell r="J855" t="str">
            <v>TANGGAL  :</v>
          </cell>
        </row>
        <row r="856">
          <cell r="A856" t="str">
            <v>NANGGROE ACEH DARUSSALAM           ( 11 )</v>
          </cell>
          <cell r="D856" t="str">
            <v>BIREUEN</v>
          </cell>
          <cell r="G856" t="str">
            <v>( 08 )</v>
          </cell>
        </row>
        <row r="857">
          <cell r="A857" t="str">
            <v>PROSES  :</v>
          </cell>
          <cell r="D857" t="str">
            <v>ANGGAPAN / ASUMSI  :</v>
          </cell>
          <cell r="G857" t="str">
            <v/>
          </cell>
        </row>
        <row r="858">
          <cell r="A858" t="str">
            <v xml:space="preserve">  1.  Gali jalur gorong-gorong 1,3 x 1,3 m</v>
          </cell>
          <cell r="D858" t="str">
            <v xml:space="preserve">  1.  Menggunakan tenaga manusia (tak termasuk dinding ujung)</v>
          </cell>
        </row>
        <row r="859">
          <cell r="A859" t="str">
            <v xml:space="preserve">       di bawah permukaan tanah dasar</v>
          </cell>
          <cell r="D859" t="str">
            <v xml:space="preserve">  2.  Pipa beton tak bertulang beli setempat, panjang 9 m dipasang 4 hari</v>
          </cell>
        </row>
        <row r="860">
          <cell r="A860" t="str">
            <v xml:space="preserve">  2.  Pengadaan pipa sampai ditempat</v>
          </cell>
          <cell r="D860" t="str">
            <v xml:space="preserve">  3.  Beton kelas C digunakan untuk membungkus pipa dan dasar pipa</v>
          </cell>
        </row>
        <row r="861">
          <cell r="A861" t="str">
            <v xml:space="preserve">       pekerjaan</v>
          </cell>
          <cell r="D861" t="str">
            <v xml:space="preserve">  4.  Pengangkutan pipa beton sampai  ketempat pekerjaan </v>
          </cell>
        </row>
        <row r="862">
          <cell r="A862" t="str">
            <v xml:space="preserve">  3.  Menempatkan pipa di tempat gorong-</v>
          </cell>
          <cell r="D862" t="str">
            <v xml:space="preserve">  5.  Tidak termasuk penggalian dan pemadatan kembali lapisan perkerasan yang ada</v>
          </cell>
        </row>
        <row r="863">
          <cell r="A863" t="str">
            <v xml:space="preserve">       gorong</v>
          </cell>
          <cell r="D863" t="str">
            <v/>
          </cell>
        </row>
        <row r="864">
          <cell r="A864" t="str">
            <v xml:space="preserve">  4.  Timbun dan padatkan sekeliling pipa</v>
          </cell>
          <cell r="D864" t="str">
            <v/>
          </cell>
        </row>
        <row r="865">
          <cell r="A865" t="str">
            <v xml:space="preserve">       sampai permukaan tanah dasar</v>
          </cell>
          <cell r="D865" t="str">
            <v/>
          </cell>
        </row>
        <row r="866">
          <cell r="A866" t="str">
            <v xml:space="preserve">  5.  Jika tambahan / penggantian gorong-</v>
          </cell>
        </row>
        <row r="867">
          <cell r="A867" t="str">
            <v xml:space="preserve">       gorong dibutuhkan pekerja ektra</v>
          </cell>
        </row>
        <row r="869">
          <cell r="A869" t="str">
            <v/>
          </cell>
        </row>
        <row r="870">
          <cell r="C870" t="str">
            <v/>
          </cell>
          <cell r="D870" t="str">
            <v>JUMLAH</v>
          </cell>
          <cell r="E870" t="str">
            <v>HARI</v>
          </cell>
          <cell r="F870" t="str">
            <v/>
          </cell>
          <cell r="G870" t="str">
            <v>JUMLAH</v>
          </cell>
          <cell r="H870" t="str">
            <v>UPAH</v>
          </cell>
          <cell r="I870" t="str">
            <v>BIAYA</v>
          </cell>
          <cell r="J870" t="str">
            <v>SUB TOTAL</v>
          </cell>
        </row>
        <row r="871">
          <cell r="C871" t="str">
            <v>PEKERJA</v>
          </cell>
          <cell r="F871" t="str">
            <v>KODE</v>
          </cell>
        </row>
        <row r="872">
          <cell r="A872" t="str">
            <v>P</v>
          </cell>
          <cell r="D872" t="str">
            <v>ORANG</v>
          </cell>
          <cell r="G872" t="str">
            <v>Hari-Orang</v>
          </cell>
          <cell r="H872" t="str">
            <v>(Rp./Org/Hr)</v>
          </cell>
          <cell r="I872" t="str">
            <v>(Rp)</v>
          </cell>
          <cell r="J872" t="str">
            <v>(Rp)</v>
          </cell>
        </row>
        <row r="873">
          <cell r="A873" t="str">
            <v>E</v>
          </cell>
          <cell r="C873" t="str">
            <v>M a n d o r</v>
          </cell>
          <cell r="D873">
            <v>1</v>
          </cell>
          <cell r="E873">
            <v>4</v>
          </cell>
          <cell r="F873" t="str">
            <v>L061</v>
          </cell>
          <cell r="G873">
            <v>4</v>
          </cell>
          <cell r="H873">
            <v>42000</v>
          </cell>
          <cell r="I873">
            <v>168000</v>
          </cell>
        </row>
        <row r="874">
          <cell r="A874" t="str">
            <v>K</v>
          </cell>
          <cell r="C874" t="str">
            <v>Pekerja Tak Terlatih</v>
          </cell>
          <cell r="D874">
            <v>6</v>
          </cell>
          <cell r="E874">
            <v>4</v>
          </cell>
          <cell r="F874" t="str">
            <v>L101</v>
          </cell>
          <cell r="G874">
            <v>24</v>
          </cell>
          <cell r="H874">
            <v>35000</v>
          </cell>
          <cell r="I874">
            <v>840000</v>
          </cell>
        </row>
        <row r="875">
          <cell r="A875" t="str">
            <v>E</v>
          </cell>
          <cell r="C875" t="str">
            <v>T u k a n g</v>
          </cell>
          <cell r="D875">
            <v>1</v>
          </cell>
          <cell r="E875">
            <v>4</v>
          </cell>
          <cell r="F875" t="str">
            <v>L079</v>
          </cell>
          <cell r="G875">
            <v>4</v>
          </cell>
          <cell r="H875">
            <v>46500</v>
          </cell>
          <cell r="I875">
            <v>186000</v>
          </cell>
        </row>
        <row r="876">
          <cell r="A876" t="str">
            <v>R</v>
          </cell>
          <cell r="C876" t="str">
            <v>Buruh Lapangan Semi Terlatih</v>
          </cell>
          <cell r="D876">
            <v>2</v>
          </cell>
          <cell r="E876">
            <v>4</v>
          </cell>
          <cell r="F876" t="str">
            <v>L103</v>
          </cell>
          <cell r="G876">
            <v>8</v>
          </cell>
          <cell r="H876">
            <v>35500</v>
          </cell>
          <cell r="I876">
            <v>284000</v>
          </cell>
        </row>
        <row r="877">
          <cell r="A877" t="str">
            <v>J</v>
          </cell>
          <cell r="C877" t="str">
            <v>Pekerja Terlatih</v>
          </cell>
          <cell r="D877">
            <v>1</v>
          </cell>
          <cell r="E877">
            <v>4</v>
          </cell>
          <cell r="F877" t="str">
            <v>L106</v>
          </cell>
          <cell r="G877">
            <v>4</v>
          </cell>
          <cell r="H877">
            <v>36000</v>
          </cell>
          <cell r="I877">
            <v>144000</v>
          </cell>
        </row>
        <row r="878">
          <cell r="A878" t="str">
            <v>A</v>
          </cell>
          <cell r="C878" t="str">
            <v/>
          </cell>
          <cell r="D878" t="str">
            <v/>
          </cell>
          <cell r="G878" t="str">
            <v/>
          </cell>
        </row>
        <row r="879">
          <cell r="I879" t="str">
            <v xml:space="preserve">PEKERJA </v>
          </cell>
          <cell r="J879">
            <v>1622000</v>
          </cell>
        </row>
        <row r="880">
          <cell r="D880" t="str">
            <v/>
          </cell>
          <cell r="E880" t="str">
            <v>VOLUME</v>
          </cell>
          <cell r="H880" t="str">
            <v>HARGA</v>
          </cell>
          <cell r="I880" t="str">
            <v>BIAYA</v>
          </cell>
          <cell r="J880" t="str">
            <v>SUB TOTAL</v>
          </cell>
        </row>
        <row r="881">
          <cell r="C881" t="str">
            <v>MATERIAL</v>
          </cell>
          <cell r="D881" t="str">
            <v>JUMLAH</v>
          </cell>
          <cell r="E881" t="str">
            <v/>
          </cell>
          <cell r="F881" t="str">
            <v>KODE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</row>
        <row r="882">
          <cell r="A882" t="str">
            <v>M</v>
          </cell>
          <cell r="D882" t="str">
            <v/>
          </cell>
          <cell r="E882" t="str">
            <v>SATUAN</v>
          </cell>
          <cell r="H882" t="str">
            <v>(Rp./UNIT)</v>
          </cell>
          <cell r="I882" t="str">
            <v>(Rp)</v>
          </cell>
          <cell r="J882" t="str">
            <v>(Rp)</v>
          </cell>
        </row>
        <row r="883">
          <cell r="A883" t="str">
            <v>A</v>
          </cell>
          <cell r="C883" t="str">
            <v>Gorong-gorong tak bertulang o 80 cm</v>
          </cell>
          <cell r="D883">
            <v>9</v>
          </cell>
          <cell r="E883" t="str">
            <v>m'</v>
          </cell>
          <cell r="F883" t="str">
            <v>M033</v>
          </cell>
          <cell r="H883">
            <v>176400</v>
          </cell>
          <cell r="I883">
            <v>1587600</v>
          </cell>
        </row>
        <row r="884">
          <cell r="A884" t="str">
            <v>T</v>
          </cell>
          <cell r="C884" t="str">
            <v>Alat  bantu</v>
          </cell>
          <cell r="D884">
            <v>2.6</v>
          </cell>
          <cell r="E884" t="str">
            <v>set</v>
          </cell>
          <cell r="F884" t="str">
            <v>M170</v>
          </cell>
          <cell r="G884" t="str">
            <v/>
          </cell>
          <cell r="H884">
            <v>147000</v>
          </cell>
          <cell r="I884">
            <v>382200</v>
          </cell>
        </row>
        <row r="885">
          <cell r="A885" t="str">
            <v>E</v>
          </cell>
          <cell r="C885" t="str">
            <v>Pasir beton</v>
          </cell>
          <cell r="D885">
            <v>4.0999999999999996</v>
          </cell>
          <cell r="E885" t="str">
            <v>m3</v>
          </cell>
          <cell r="F885" t="str">
            <v>M041</v>
          </cell>
          <cell r="G885" t="str">
            <v/>
          </cell>
          <cell r="H885">
            <v>104125</v>
          </cell>
          <cell r="I885">
            <v>426912.49999999994</v>
          </cell>
        </row>
        <row r="886">
          <cell r="A886" t="str">
            <v>R</v>
          </cell>
          <cell r="C886" t="str">
            <v>S e m e n  ( PC )</v>
          </cell>
          <cell r="D886">
            <v>51.5</v>
          </cell>
          <cell r="E886" t="str">
            <v>40 kg</v>
          </cell>
          <cell r="F886" t="str">
            <v>M080</v>
          </cell>
          <cell r="H886">
            <v>38220</v>
          </cell>
          <cell r="I886">
            <v>1968330</v>
          </cell>
        </row>
        <row r="887">
          <cell r="A887" t="str">
            <v>I</v>
          </cell>
          <cell r="C887" t="str">
            <v>Kerikil Tersaring</v>
          </cell>
          <cell r="D887">
            <v>6.8</v>
          </cell>
          <cell r="E887" t="str">
            <v>m3</v>
          </cell>
          <cell r="F887" t="str">
            <v>M014</v>
          </cell>
          <cell r="H887">
            <v>94325</v>
          </cell>
          <cell r="I887">
            <v>641410</v>
          </cell>
        </row>
        <row r="888">
          <cell r="A888" t="str">
            <v>A</v>
          </cell>
        </row>
        <row r="889">
          <cell r="A889" t="str">
            <v>L</v>
          </cell>
        </row>
        <row r="890">
          <cell r="A890" t="str">
            <v/>
          </cell>
        </row>
        <row r="891">
          <cell r="I891" t="str">
            <v xml:space="preserve">MATERIAL </v>
          </cell>
          <cell r="J891">
            <v>5006452.5</v>
          </cell>
        </row>
        <row r="892">
          <cell r="D892" t="str">
            <v>JUMLAH</v>
          </cell>
          <cell r="E892" t="str">
            <v>HARI</v>
          </cell>
          <cell r="G892" t="str">
            <v>JAM</v>
          </cell>
          <cell r="H892" t="str">
            <v>HARGA</v>
          </cell>
          <cell r="I892" t="str">
            <v>BIAYA</v>
          </cell>
          <cell r="J892" t="str">
            <v>SUB TOTAL</v>
          </cell>
        </row>
        <row r="893">
          <cell r="C893" t="str">
            <v>PERALATAN</v>
          </cell>
          <cell r="D893" t="str">
            <v/>
          </cell>
          <cell r="E893" t="str">
            <v/>
          </cell>
          <cell r="F893" t="str">
            <v>KODE</v>
          </cell>
          <cell r="G893" t="str">
            <v>KERJA</v>
          </cell>
          <cell r="H893" t="str">
            <v>(Rp./Jam)</v>
          </cell>
          <cell r="I893" t="str">
            <v/>
          </cell>
          <cell r="J893" t="str">
            <v/>
          </cell>
        </row>
        <row r="894">
          <cell r="A894" t="str">
            <v>P</v>
          </cell>
          <cell r="D894" t="str">
            <v>ALAT</v>
          </cell>
          <cell r="E894" t="str">
            <v>KERJA</v>
          </cell>
          <cell r="H894" t="str">
            <v/>
          </cell>
          <cell r="I894" t="str">
            <v>(Rp)</v>
          </cell>
          <cell r="J894" t="str">
            <v>(Rp)</v>
          </cell>
        </row>
        <row r="895">
          <cell r="A895" t="str">
            <v>E</v>
          </cell>
          <cell r="C895" t="str">
            <v>Concrete Mixer  0,25  m3</v>
          </cell>
          <cell r="D895">
            <v>1</v>
          </cell>
          <cell r="E895">
            <v>1</v>
          </cell>
          <cell r="F895" t="str">
            <v>E252</v>
          </cell>
          <cell r="G895">
            <v>4</v>
          </cell>
          <cell r="H895">
            <v>36750</v>
          </cell>
          <cell r="I895">
            <v>147000</v>
          </cell>
        </row>
        <row r="896">
          <cell r="A896" t="str">
            <v>R</v>
          </cell>
          <cell r="C896" t="str">
            <v>Alat Penggetar beton</v>
          </cell>
          <cell r="D896">
            <v>1</v>
          </cell>
          <cell r="E896">
            <v>1</v>
          </cell>
          <cell r="F896" t="str">
            <v>E089</v>
          </cell>
          <cell r="G896">
            <v>4</v>
          </cell>
          <cell r="H896">
            <v>14700</v>
          </cell>
          <cell r="I896">
            <v>58800</v>
          </cell>
        </row>
        <row r="897">
          <cell r="A897" t="str">
            <v>A</v>
          </cell>
          <cell r="C897" t="str">
            <v>Pompa air  ( o  50 mm )  30  m3 / jam</v>
          </cell>
          <cell r="D897">
            <v>1</v>
          </cell>
          <cell r="E897">
            <v>1</v>
          </cell>
          <cell r="F897" t="str">
            <v>E341</v>
          </cell>
          <cell r="G897">
            <v>4</v>
          </cell>
          <cell r="H897">
            <v>12250</v>
          </cell>
          <cell r="I897">
            <v>49000</v>
          </cell>
        </row>
        <row r="898">
          <cell r="A898" t="str">
            <v>L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</row>
        <row r="899">
          <cell r="A899" t="str">
            <v>A</v>
          </cell>
        </row>
        <row r="900">
          <cell r="A900" t="str">
            <v>T</v>
          </cell>
        </row>
        <row r="901">
          <cell r="A901" t="str">
            <v>A</v>
          </cell>
        </row>
        <row r="902">
          <cell r="A902" t="str">
            <v>N</v>
          </cell>
        </row>
        <row r="903">
          <cell r="A903" t="str">
            <v/>
          </cell>
        </row>
        <row r="904">
          <cell r="A904" t="str">
            <v/>
          </cell>
          <cell r="I904" t="str">
            <v>PERALATAN</v>
          </cell>
          <cell r="J904">
            <v>254800</v>
          </cell>
        </row>
        <row r="905">
          <cell r="I905" t="str">
            <v>TOTAL   (Rp)</v>
          </cell>
          <cell r="J905">
            <v>6883252.5</v>
          </cell>
        </row>
        <row r="906">
          <cell r="G906" t="str">
            <v/>
          </cell>
        </row>
        <row r="907">
          <cell r="C907" t="str">
            <v>VOLUME  :</v>
          </cell>
          <cell r="D907">
            <v>9</v>
          </cell>
          <cell r="E907" t="str">
            <v>Satuan  :</v>
          </cell>
          <cell r="F907" t="str">
            <v>m1</v>
          </cell>
          <cell r="G907" t="str">
            <v>Harga  Satuan</v>
          </cell>
          <cell r="H907" t="str">
            <v>Rp</v>
          </cell>
          <cell r="I907">
            <v>764805.83333333337</v>
          </cell>
          <cell r="J907" t="str">
            <v>Per   m1</v>
          </cell>
        </row>
        <row r="917">
          <cell r="A917" t="str">
            <v>DIREKTORAT JENDERAL BINA MARGA</v>
          </cell>
        </row>
        <row r="918">
          <cell r="A918" t="str">
            <v>DIREKTORAT BINA PROGRAM JALAN</v>
          </cell>
          <cell r="D918" t="str">
            <v>A N A L I S A   H A R G A   P E K E R J A A N</v>
          </cell>
          <cell r="J918" t="str">
            <v>KODE</v>
          </cell>
        </row>
        <row r="919">
          <cell r="A919" t="str">
            <v>SUB.DIT.PERENCANAAN JALAN LOKAL</v>
          </cell>
          <cell r="D919" t="str">
            <v>GORONG-GORONG KOTAK PASANGAN BATU DENGAN PENUTUP</v>
          </cell>
        </row>
        <row r="920">
          <cell r="A920" t="str">
            <v>KABUPATEN</v>
          </cell>
          <cell r="D920" t="str">
            <v>BETON BERTULANG (UKURAN 1,0 X 1,0 M) (MENGGUNAKAN PEKERJA)</v>
          </cell>
          <cell r="J920" t="str">
            <v>K. 127</v>
          </cell>
        </row>
        <row r="922">
          <cell r="A922" t="str">
            <v>PROPINSI   :                                 KODE</v>
          </cell>
          <cell r="D922" t="str">
            <v>KABUPATEN/KOTA   :</v>
          </cell>
          <cell r="G922" t="str">
            <v>KODE</v>
          </cell>
          <cell r="H922" t="str">
            <v>DISIAPKAN  OLEH  :</v>
          </cell>
          <cell r="J922" t="str">
            <v>TANGGAL  :</v>
          </cell>
        </row>
        <row r="923">
          <cell r="A923" t="str">
            <v>NANGGROE ACEH DARUSSALAM           ( 11 )</v>
          </cell>
          <cell r="D923" t="str">
            <v>BIREUEN</v>
          </cell>
          <cell r="G923" t="str">
            <v>( 08 )</v>
          </cell>
        </row>
        <row r="924">
          <cell r="A924" t="str">
            <v>PROSES  :</v>
          </cell>
          <cell r="D924" t="str">
            <v>ANGGAPAN   :</v>
          </cell>
          <cell r="G924" t="str">
            <v/>
          </cell>
        </row>
        <row r="925">
          <cell r="A925" t="str">
            <v xml:space="preserve">  1.  Buat plat beton bertulang</v>
          </cell>
          <cell r="D925" t="str">
            <v xml:space="preserve">  1.  Tidak termasuk dinding kepala</v>
          </cell>
        </row>
        <row r="926">
          <cell r="A926" t="str">
            <v xml:space="preserve">  2.  Gali tanah lebar 2 m, dalam 1,2 m</v>
          </cell>
          <cell r="D926" t="str">
            <v xml:space="preserve">  2.  Lantai dasar dari pasangan batu tebal 4 cm diatas pasor</v>
          </cell>
        </row>
        <row r="927">
          <cell r="A927" t="str">
            <v xml:space="preserve">  3.  Buang hasil galian dengan truck</v>
          </cell>
          <cell r="D927" t="str">
            <v xml:space="preserve">  3.  Dinding pasangan batu di bagian dalam miring (kearah tegak) </v>
          </cell>
        </row>
        <row r="928">
          <cell r="A928" t="str">
            <v xml:space="preserve">  4.  Cor beton lantai kerja</v>
          </cell>
          <cell r="D928" t="str">
            <v xml:space="preserve">       (dasar 50 cm, atas 30 cm, tinggi 100 cm)</v>
          </cell>
        </row>
        <row r="929">
          <cell r="A929" t="str">
            <v xml:space="preserve">  5.  Tidak termasuk dinding kepala</v>
          </cell>
          <cell r="D929" t="str">
            <v xml:space="preserve">  4.  Plat atas (1,8 m x 0,25 m) bertulang, penulangan  120 kg/m3</v>
          </cell>
        </row>
        <row r="930">
          <cell r="A930" t="str">
            <v xml:space="preserve">  6.  Buat abutment dari pasangan batu</v>
          </cell>
          <cell r="D930" t="str">
            <v xml:space="preserve">  5.  Pengiriman material sampai di tempat pekerjaan</v>
          </cell>
        </row>
        <row r="931">
          <cell r="A931" t="str">
            <v xml:space="preserve">  7.  Pasang plat beton diatasnya</v>
          </cell>
          <cell r="D931" t="str">
            <v xml:space="preserve">  6.  Tukang-tukang termasuk dalam biaya produksi</v>
          </cell>
        </row>
        <row r="932">
          <cell r="A932" t="str">
            <v xml:space="preserve">  8.  Timbun kembali bekas galian dibelakang</v>
          </cell>
          <cell r="D932" t="str">
            <v xml:space="preserve">  7.  Sesuai dengan gambar  D 7 ;  1/3</v>
          </cell>
        </row>
        <row r="933">
          <cell r="A933" t="str">
            <v xml:space="preserve">       pondasi</v>
          </cell>
        </row>
        <row r="934">
          <cell r="A934" t="str">
            <v/>
          </cell>
        </row>
        <row r="936">
          <cell r="A936" t="str">
            <v/>
          </cell>
        </row>
        <row r="937">
          <cell r="C937" t="str">
            <v/>
          </cell>
          <cell r="D937" t="str">
            <v>JUMLAH</v>
          </cell>
          <cell r="E937" t="str">
            <v>HARI</v>
          </cell>
          <cell r="F937" t="str">
            <v/>
          </cell>
          <cell r="G937" t="str">
            <v>JUMLAH</v>
          </cell>
          <cell r="H937" t="str">
            <v>UPAH</v>
          </cell>
          <cell r="I937" t="str">
            <v>BIAYA</v>
          </cell>
          <cell r="J937" t="str">
            <v>SUB TOTAL</v>
          </cell>
        </row>
        <row r="938">
          <cell r="C938" t="str">
            <v>PEKERJA</v>
          </cell>
          <cell r="F938" t="str">
            <v>KODE</v>
          </cell>
        </row>
        <row r="939">
          <cell r="A939" t="str">
            <v>P</v>
          </cell>
          <cell r="D939" t="str">
            <v>ORANG</v>
          </cell>
          <cell r="G939" t="str">
            <v>Hari-Orang</v>
          </cell>
          <cell r="H939" t="str">
            <v>(Rp./Org/Hr)</v>
          </cell>
          <cell r="I939" t="str">
            <v>(Rp)</v>
          </cell>
          <cell r="J939" t="str">
            <v>(Rp)</v>
          </cell>
        </row>
        <row r="940">
          <cell r="A940" t="str">
            <v>E</v>
          </cell>
          <cell r="C940" t="str">
            <v>M a n d o r</v>
          </cell>
          <cell r="D940">
            <v>3</v>
          </cell>
          <cell r="E940">
            <v>6</v>
          </cell>
          <cell r="F940" t="str">
            <v>L061</v>
          </cell>
          <cell r="G940">
            <v>18</v>
          </cell>
          <cell r="H940">
            <v>42000</v>
          </cell>
          <cell r="I940">
            <v>756000</v>
          </cell>
        </row>
        <row r="941">
          <cell r="A941" t="str">
            <v>K</v>
          </cell>
          <cell r="C941" t="str">
            <v>Operator terlatih</v>
          </cell>
          <cell r="D941">
            <v>1</v>
          </cell>
          <cell r="E941">
            <v>2</v>
          </cell>
          <cell r="F941" t="str">
            <v>L081</v>
          </cell>
          <cell r="G941">
            <v>2</v>
          </cell>
          <cell r="H941">
            <v>70000</v>
          </cell>
          <cell r="I941">
            <v>140000</v>
          </cell>
        </row>
        <row r="942">
          <cell r="A942" t="str">
            <v>E</v>
          </cell>
          <cell r="C942" t="str">
            <v>S u p i r</v>
          </cell>
          <cell r="D942">
            <v>1</v>
          </cell>
          <cell r="E942">
            <v>1</v>
          </cell>
          <cell r="F942" t="str">
            <v>L091</v>
          </cell>
          <cell r="G942">
            <v>1</v>
          </cell>
          <cell r="H942">
            <v>55000</v>
          </cell>
          <cell r="I942">
            <v>55000</v>
          </cell>
        </row>
        <row r="943">
          <cell r="A943" t="str">
            <v>R</v>
          </cell>
          <cell r="C943" t="str">
            <v>Pekerja tak terlatih</v>
          </cell>
          <cell r="D943">
            <v>27</v>
          </cell>
          <cell r="E943">
            <v>6</v>
          </cell>
          <cell r="F943" t="str">
            <v>L101</v>
          </cell>
          <cell r="G943">
            <v>162</v>
          </cell>
          <cell r="H943">
            <v>35000</v>
          </cell>
          <cell r="I943">
            <v>5670000</v>
          </cell>
        </row>
        <row r="944">
          <cell r="A944" t="str">
            <v>J</v>
          </cell>
          <cell r="C944" t="str">
            <v>Pekerja Terlatih</v>
          </cell>
          <cell r="D944">
            <v>2</v>
          </cell>
          <cell r="E944">
            <v>6</v>
          </cell>
          <cell r="F944" t="str">
            <v>L106</v>
          </cell>
          <cell r="G944">
            <v>12</v>
          </cell>
          <cell r="H944">
            <v>36000</v>
          </cell>
          <cell r="I944">
            <v>432000</v>
          </cell>
        </row>
        <row r="945">
          <cell r="A945" t="str">
            <v>A</v>
          </cell>
          <cell r="C945" t="str">
            <v>T u k a n g</v>
          </cell>
          <cell r="D945">
            <v>6</v>
          </cell>
          <cell r="E945">
            <v>6</v>
          </cell>
          <cell r="F945" t="str">
            <v>L079</v>
          </cell>
          <cell r="G945">
            <v>36</v>
          </cell>
          <cell r="H945">
            <v>46500</v>
          </cell>
          <cell r="I945">
            <v>1674000</v>
          </cell>
        </row>
        <row r="946">
          <cell r="I946" t="str">
            <v xml:space="preserve">PEKERJA </v>
          </cell>
          <cell r="J946">
            <v>8727000</v>
          </cell>
        </row>
        <row r="947">
          <cell r="D947" t="str">
            <v/>
          </cell>
          <cell r="E947" t="str">
            <v>VOLUME</v>
          </cell>
          <cell r="H947" t="str">
            <v>HARGA</v>
          </cell>
          <cell r="I947" t="str">
            <v>BIAYA</v>
          </cell>
          <cell r="J947" t="str">
            <v>SUB TOTAL</v>
          </cell>
        </row>
        <row r="948">
          <cell r="C948" t="str">
            <v>MATERIAL</v>
          </cell>
          <cell r="D948" t="str">
            <v>JUMLAH</v>
          </cell>
          <cell r="E948" t="str">
            <v/>
          </cell>
          <cell r="F948" t="str">
            <v>KODE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</row>
        <row r="949">
          <cell r="A949" t="str">
            <v>M</v>
          </cell>
          <cell r="D949" t="str">
            <v/>
          </cell>
          <cell r="E949" t="str">
            <v>SATUAN</v>
          </cell>
          <cell r="H949" t="str">
            <v>(Rp./UNIT)</v>
          </cell>
          <cell r="I949" t="str">
            <v>(Rp)</v>
          </cell>
          <cell r="J949" t="str">
            <v>(Rp)</v>
          </cell>
        </row>
        <row r="950">
          <cell r="A950" t="str">
            <v>A</v>
          </cell>
          <cell r="C950" t="str">
            <v>Pembesian</v>
          </cell>
          <cell r="D950">
            <v>480</v>
          </cell>
          <cell r="E950" t="str">
            <v>kg</v>
          </cell>
          <cell r="F950" t="str">
            <v>K715</v>
          </cell>
          <cell r="H950">
            <v>11217</v>
          </cell>
          <cell r="I950">
            <v>5384160</v>
          </cell>
        </row>
        <row r="951">
          <cell r="A951" t="str">
            <v>T</v>
          </cell>
          <cell r="C951" t="str">
            <v>Alat  bantu</v>
          </cell>
          <cell r="D951">
            <v>1.5</v>
          </cell>
          <cell r="E951" t="str">
            <v>set</v>
          </cell>
          <cell r="F951" t="str">
            <v>M170</v>
          </cell>
          <cell r="G951" t="str">
            <v/>
          </cell>
          <cell r="H951">
            <v>147000</v>
          </cell>
          <cell r="I951">
            <v>220500</v>
          </cell>
        </row>
        <row r="952">
          <cell r="A952" t="str">
            <v>E</v>
          </cell>
          <cell r="C952" t="str">
            <v>Bekesting</v>
          </cell>
          <cell r="D952">
            <v>5</v>
          </cell>
          <cell r="E952" t="str">
            <v>m2</v>
          </cell>
          <cell r="F952" t="str">
            <v>K710</v>
          </cell>
          <cell r="G952" t="str">
            <v/>
          </cell>
          <cell r="H952">
            <v>101828.2</v>
          </cell>
          <cell r="I952">
            <v>509141</v>
          </cell>
        </row>
        <row r="953">
          <cell r="A953" t="str">
            <v>R</v>
          </cell>
          <cell r="C953" t="str">
            <v>Timbunan Konstruksi</v>
          </cell>
          <cell r="D953">
            <v>2</v>
          </cell>
          <cell r="E953" t="str">
            <v>m3</v>
          </cell>
          <cell r="F953" t="str">
            <v>K225</v>
          </cell>
          <cell r="H953">
            <v>105426.66666666667</v>
          </cell>
          <cell r="I953">
            <v>210853.33333333334</v>
          </cell>
        </row>
        <row r="954">
          <cell r="A954" t="str">
            <v>I</v>
          </cell>
          <cell r="C954" t="str">
            <v>Batu Kali</v>
          </cell>
          <cell r="D954">
            <v>7.5</v>
          </cell>
          <cell r="E954" t="str">
            <v>m3</v>
          </cell>
          <cell r="F954" t="str">
            <v>M010</v>
          </cell>
          <cell r="H954">
            <v>129360</v>
          </cell>
          <cell r="I954">
            <v>970200</v>
          </cell>
        </row>
        <row r="955">
          <cell r="A955" t="str">
            <v>A</v>
          </cell>
          <cell r="C955" t="str">
            <v>Batu Pecah   1 - 2 cm</v>
          </cell>
          <cell r="D955">
            <v>2.8</v>
          </cell>
          <cell r="E955" t="str">
            <v>m3</v>
          </cell>
          <cell r="F955" t="str">
            <v>M025</v>
          </cell>
          <cell r="H955">
            <v>362600</v>
          </cell>
          <cell r="I955">
            <v>1015279.9999999999</v>
          </cell>
        </row>
        <row r="956">
          <cell r="A956" t="str">
            <v>L</v>
          </cell>
          <cell r="C956" t="str">
            <v>S e m e n   ( PC )</v>
          </cell>
          <cell r="D956">
            <v>58</v>
          </cell>
          <cell r="E956" t="str">
            <v>40 kg</v>
          </cell>
          <cell r="F956" t="str">
            <v>M080</v>
          </cell>
          <cell r="H956">
            <v>38220</v>
          </cell>
          <cell r="I956">
            <v>2216760</v>
          </cell>
        </row>
        <row r="957">
          <cell r="A957" t="str">
            <v/>
          </cell>
          <cell r="C957" t="str">
            <v>Pasir Beton</v>
          </cell>
          <cell r="D957">
            <v>4</v>
          </cell>
          <cell r="E957" t="str">
            <v>m3</v>
          </cell>
          <cell r="F957" t="str">
            <v>M041</v>
          </cell>
          <cell r="H957">
            <v>104125</v>
          </cell>
          <cell r="I957">
            <v>416500</v>
          </cell>
        </row>
        <row r="958">
          <cell r="I958" t="str">
            <v xml:space="preserve">MATERIAL </v>
          </cell>
          <cell r="J958">
            <v>10943394.333333332</v>
          </cell>
        </row>
        <row r="959">
          <cell r="D959" t="str">
            <v>JUMLAH</v>
          </cell>
          <cell r="E959" t="str">
            <v>HARI</v>
          </cell>
          <cell r="G959" t="str">
            <v>JAM</v>
          </cell>
          <cell r="H959" t="str">
            <v>HARGA</v>
          </cell>
          <cell r="I959" t="str">
            <v>BIAYA</v>
          </cell>
          <cell r="J959" t="str">
            <v>SUB TOTAL</v>
          </cell>
        </row>
        <row r="960">
          <cell r="C960" t="str">
            <v>PERALATAN</v>
          </cell>
          <cell r="D960" t="str">
            <v/>
          </cell>
          <cell r="E960" t="str">
            <v/>
          </cell>
          <cell r="F960" t="str">
            <v>KODE</v>
          </cell>
          <cell r="G960" t="str">
            <v>KERJA</v>
          </cell>
          <cell r="H960" t="str">
            <v>(Rp./Jam)</v>
          </cell>
          <cell r="I960" t="str">
            <v/>
          </cell>
          <cell r="J960" t="str">
            <v/>
          </cell>
        </row>
        <row r="961">
          <cell r="A961" t="str">
            <v>P</v>
          </cell>
          <cell r="D961" t="str">
            <v>ALAT</v>
          </cell>
          <cell r="E961" t="str">
            <v>KERJA</v>
          </cell>
          <cell r="H961" t="str">
            <v/>
          </cell>
          <cell r="I961" t="str">
            <v>(Rp)</v>
          </cell>
          <cell r="J961" t="str">
            <v>(Rp)</v>
          </cell>
        </row>
        <row r="962">
          <cell r="A962" t="str">
            <v>E</v>
          </cell>
          <cell r="C962" t="str">
            <v>Dump truck  3,5 ton</v>
          </cell>
          <cell r="D962">
            <v>1</v>
          </cell>
          <cell r="E962">
            <v>1</v>
          </cell>
          <cell r="F962" t="str">
            <v>E211</v>
          </cell>
          <cell r="G962">
            <v>5</v>
          </cell>
          <cell r="H962">
            <v>95550</v>
          </cell>
          <cell r="I962">
            <v>477750</v>
          </cell>
        </row>
        <row r="963">
          <cell r="A963" t="str">
            <v>R</v>
          </cell>
          <cell r="C963" t="str">
            <v xml:space="preserve">Wheel Loader </v>
          </cell>
          <cell r="D963">
            <v>2</v>
          </cell>
          <cell r="E963">
            <v>1</v>
          </cell>
          <cell r="F963" t="str">
            <v>E052</v>
          </cell>
          <cell r="G963">
            <v>10</v>
          </cell>
          <cell r="H963">
            <v>259700</v>
          </cell>
          <cell r="I963">
            <v>2597000</v>
          </cell>
        </row>
        <row r="964">
          <cell r="A964" t="str">
            <v>A</v>
          </cell>
          <cell r="C964" t="str">
            <v>Concrete Mixer   0,25  m3</v>
          </cell>
          <cell r="D964">
            <v>1</v>
          </cell>
          <cell r="E964">
            <v>1</v>
          </cell>
          <cell r="F964" t="str">
            <v>E252</v>
          </cell>
          <cell r="G964">
            <v>3</v>
          </cell>
          <cell r="H964">
            <v>36750</v>
          </cell>
          <cell r="I964">
            <v>110250</v>
          </cell>
        </row>
        <row r="965">
          <cell r="A965" t="str">
            <v>L</v>
          </cell>
          <cell r="C965" t="str">
            <v>Alat Penggetar Beton</v>
          </cell>
          <cell r="D965">
            <v>1</v>
          </cell>
          <cell r="E965">
            <v>1</v>
          </cell>
          <cell r="F965" t="str">
            <v>E089</v>
          </cell>
          <cell r="G965">
            <v>3</v>
          </cell>
          <cell r="H965">
            <v>14700</v>
          </cell>
          <cell r="I965">
            <v>44100</v>
          </cell>
        </row>
        <row r="966">
          <cell r="A966" t="str">
            <v>A</v>
          </cell>
          <cell r="C966" t="str">
            <v>Pompa air  ( o  50 mm )  30  m3 / jam</v>
          </cell>
          <cell r="D966">
            <v>1</v>
          </cell>
          <cell r="E966">
            <v>1</v>
          </cell>
          <cell r="F966" t="str">
            <v>E341</v>
          </cell>
          <cell r="G966">
            <v>5</v>
          </cell>
          <cell r="H966">
            <v>12250</v>
          </cell>
          <cell r="I966">
            <v>61250</v>
          </cell>
        </row>
        <row r="967">
          <cell r="A967" t="str">
            <v>T</v>
          </cell>
        </row>
        <row r="968">
          <cell r="A968" t="str">
            <v>A</v>
          </cell>
        </row>
        <row r="969">
          <cell r="A969" t="str">
            <v>N</v>
          </cell>
        </row>
        <row r="970">
          <cell r="A970" t="str">
            <v/>
          </cell>
        </row>
        <row r="971">
          <cell r="A971" t="str">
            <v/>
          </cell>
          <cell r="I971" t="str">
            <v>PERALATAN</v>
          </cell>
          <cell r="J971">
            <v>3290350</v>
          </cell>
        </row>
        <row r="972">
          <cell r="I972" t="str">
            <v>TOTAL   (Rp)</v>
          </cell>
          <cell r="J972">
            <v>22960744.333333332</v>
          </cell>
        </row>
        <row r="973">
          <cell r="G973" t="str">
            <v/>
          </cell>
        </row>
        <row r="974">
          <cell r="C974" t="str">
            <v>VOLUME  :</v>
          </cell>
          <cell r="D974">
            <v>9</v>
          </cell>
          <cell r="E974" t="str">
            <v>Satuan  :</v>
          </cell>
          <cell r="F974" t="str">
            <v>m1</v>
          </cell>
          <cell r="G974" t="str">
            <v>Harga  Satuan</v>
          </cell>
          <cell r="H974" t="str">
            <v>Rp</v>
          </cell>
          <cell r="I974">
            <v>2551193.8148148148</v>
          </cell>
          <cell r="J974" t="str">
            <v>Per   m1</v>
          </cell>
        </row>
        <row r="984">
          <cell r="A984" t="str">
            <v>DIREKTORAT JENDERAL BINA MARGA</v>
          </cell>
        </row>
        <row r="985">
          <cell r="A985" t="str">
            <v>DIREKTORAT BINA PROGRAM JALAN</v>
          </cell>
          <cell r="D985" t="str">
            <v>A N A L I S A   H A R G A   P E K E R J A A N</v>
          </cell>
          <cell r="J985" t="str">
            <v>KODE</v>
          </cell>
        </row>
        <row r="986">
          <cell r="A986" t="str">
            <v>SUB.DIT.PERENCANAAN JALAN LOKAL</v>
          </cell>
          <cell r="D986" t="str">
            <v>GORONG-GORONG KOTAK PASANGAN BATU DENGAN PENUTUP</v>
          </cell>
        </row>
        <row r="987">
          <cell r="A987" t="str">
            <v>KABUPATEN</v>
          </cell>
          <cell r="D987" t="str">
            <v>BETON BERTULANG (UK. 1,5 M X 1,5 M TP DDG KPL)  (MENG.  PEKERJA)</v>
          </cell>
          <cell r="J987" t="str">
            <v>K. 128</v>
          </cell>
        </row>
        <row r="989">
          <cell r="A989" t="str">
            <v>PROPINSI   :                                 KODE</v>
          </cell>
          <cell r="D989" t="str">
            <v>KABUPATEN/KOTA   :</v>
          </cell>
          <cell r="G989" t="str">
            <v>KODE</v>
          </cell>
          <cell r="H989" t="str">
            <v>DISIAPKAN  OLEH  :</v>
          </cell>
          <cell r="J989" t="str">
            <v>TANGGAL  :</v>
          </cell>
        </row>
        <row r="990">
          <cell r="A990" t="str">
            <v>NANGGROE ACEH DARUSSALAM           ( 11 )</v>
          </cell>
          <cell r="D990" t="str">
            <v>BIREUEN</v>
          </cell>
          <cell r="G990" t="str">
            <v>( 08 )</v>
          </cell>
        </row>
        <row r="991">
          <cell r="A991" t="str">
            <v>PROSES  :</v>
          </cell>
          <cell r="D991" t="str">
            <v>ANGGAPAN   :</v>
          </cell>
          <cell r="G991" t="str">
            <v/>
          </cell>
        </row>
        <row r="992">
          <cell r="A992" t="str">
            <v xml:space="preserve">  1.  Buat plat beton bertulang</v>
          </cell>
          <cell r="D992" t="str">
            <v xml:space="preserve">  1.  Tidak termasuk dinding kepala</v>
          </cell>
        </row>
        <row r="993">
          <cell r="A993" t="str">
            <v xml:space="preserve">  2.  Gali tanah lebar 2,5  m, dalam 3 m</v>
          </cell>
          <cell r="D993" t="str">
            <v xml:space="preserve">  2.  Lantai dasar beton bertulang ( 2,5 m x 40 cm)</v>
          </cell>
        </row>
        <row r="994">
          <cell r="A994" t="str">
            <v xml:space="preserve">  3.  Buang hasil galian dengan truck</v>
          </cell>
          <cell r="D994" t="str">
            <v xml:space="preserve">  3.  Dinding pasangan batu di bagian dalam miring (kearah tegak) </v>
          </cell>
        </row>
        <row r="995">
          <cell r="A995" t="str">
            <v xml:space="preserve">  4.  Cor beton lantai kerja</v>
          </cell>
          <cell r="D995" t="str">
            <v xml:space="preserve">       (dasar 65 cm, atas 35 cm, tinggi 150 cm)</v>
          </cell>
        </row>
        <row r="996">
          <cell r="A996" t="str">
            <v xml:space="preserve">  5.  Tidak termasuk dinding kepala</v>
          </cell>
          <cell r="D996" t="str">
            <v xml:space="preserve">  4.  Plat beton bertulang tebal 30 cm, lebar 2,5 m,  dengan berat tulangan  120 kg/m3</v>
          </cell>
        </row>
        <row r="997">
          <cell r="A997" t="str">
            <v xml:space="preserve">  6.  Buat abutment dari pasangan batu</v>
          </cell>
          <cell r="D997" t="str">
            <v xml:space="preserve">  5.  Tukang-tukang termasuk dalam biaya produksi</v>
          </cell>
        </row>
        <row r="998">
          <cell r="A998" t="str">
            <v xml:space="preserve">  7.  Pasang plat beton diatasnya</v>
          </cell>
          <cell r="D998" t="str">
            <v xml:space="preserve">  6.  Sesuai dengan gambar  D 7 ;  1/3</v>
          </cell>
        </row>
        <row r="999">
          <cell r="A999" t="str">
            <v xml:space="preserve">  8.  Timbun kembali bekas galian dibelakang</v>
          </cell>
          <cell r="D999" t="str">
            <v/>
          </cell>
        </row>
        <row r="1000">
          <cell r="A1000" t="str">
            <v xml:space="preserve">       pondasi dan dipadatkan</v>
          </cell>
        </row>
        <row r="1001">
          <cell r="A1001" t="str">
            <v/>
          </cell>
        </row>
        <row r="1003">
          <cell r="A1003" t="str">
            <v/>
          </cell>
        </row>
        <row r="1004">
          <cell r="C1004" t="str">
            <v/>
          </cell>
          <cell r="D1004" t="str">
            <v>JUMLAH</v>
          </cell>
          <cell r="E1004" t="str">
            <v>HARI</v>
          </cell>
          <cell r="F1004" t="str">
            <v/>
          </cell>
          <cell r="G1004" t="str">
            <v>JUMLAH</v>
          </cell>
          <cell r="H1004" t="str">
            <v>UPAH</v>
          </cell>
          <cell r="I1004" t="str">
            <v>BIAYA</v>
          </cell>
          <cell r="J1004" t="str">
            <v>SUB TOTAL</v>
          </cell>
        </row>
        <row r="1005">
          <cell r="C1005" t="str">
            <v>PEKERJA</v>
          </cell>
          <cell r="F1005" t="str">
            <v>KODE</v>
          </cell>
        </row>
        <row r="1006">
          <cell r="A1006" t="str">
            <v>P</v>
          </cell>
          <cell r="D1006" t="str">
            <v>ORANG</v>
          </cell>
          <cell r="G1006" t="str">
            <v>Hari-Orang</v>
          </cell>
          <cell r="H1006" t="str">
            <v>(Rp./Org/Hr)</v>
          </cell>
          <cell r="I1006" t="str">
            <v>(Rp)</v>
          </cell>
          <cell r="J1006" t="str">
            <v>(Rp)</v>
          </cell>
        </row>
        <row r="1007">
          <cell r="A1007" t="str">
            <v>E</v>
          </cell>
          <cell r="C1007" t="str">
            <v>M a n d o r</v>
          </cell>
          <cell r="D1007">
            <v>2</v>
          </cell>
          <cell r="E1007">
            <v>6</v>
          </cell>
          <cell r="F1007" t="str">
            <v>L061</v>
          </cell>
          <cell r="G1007">
            <v>12</v>
          </cell>
          <cell r="H1007">
            <v>42000</v>
          </cell>
          <cell r="I1007">
            <v>504000</v>
          </cell>
        </row>
        <row r="1008">
          <cell r="A1008" t="str">
            <v>K</v>
          </cell>
          <cell r="C1008" t="str">
            <v>Operator terlatih</v>
          </cell>
          <cell r="D1008">
            <v>1</v>
          </cell>
          <cell r="E1008">
            <v>6</v>
          </cell>
          <cell r="F1008" t="str">
            <v>L081</v>
          </cell>
          <cell r="G1008">
            <v>6</v>
          </cell>
          <cell r="H1008">
            <v>70000</v>
          </cell>
          <cell r="I1008">
            <v>420000</v>
          </cell>
        </row>
        <row r="1009">
          <cell r="A1009" t="str">
            <v>E</v>
          </cell>
          <cell r="C1009" t="str">
            <v>S u p i r</v>
          </cell>
          <cell r="D1009">
            <v>1</v>
          </cell>
          <cell r="E1009">
            <v>4</v>
          </cell>
          <cell r="F1009" t="str">
            <v>L091</v>
          </cell>
          <cell r="G1009">
            <v>4</v>
          </cell>
          <cell r="H1009">
            <v>40000</v>
          </cell>
          <cell r="I1009">
            <v>160000</v>
          </cell>
        </row>
        <row r="1010">
          <cell r="A1010" t="str">
            <v>R</v>
          </cell>
          <cell r="C1010" t="str">
            <v>Pekerja tak terlatih</v>
          </cell>
          <cell r="D1010">
            <v>12</v>
          </cell>
          <cell r="E1010">
            <v>1</v>
          </cell>
          <cell r="F1010" t="str">
            <v>L101</v>
          </cell>
          <cell r="G1010">
            <v>12</v>
          </cell>
          <cell r="H1010">
            <v>35000</v>
          </cell>
          <cell r="I1010">
            <v>420000</v>
          </cell>
        </row>
        <row r="1011">
          <cell r="A1011" t="str">
            <v>J</v>
          </cell>
          <cell r="C1011" t="str">
            <v>Pekerja Terlatih</v>
          </cell>
          <cell r="D1011">
            <v>4</v>
          </cell>
          <cell r="E1011">
            <v>6</v>
          </cell>
          <cell r="F1011" t="str">
            <v>L106</v>
          </cell>
          <cell r="G1011">
            <v>24</v>
          </cell>
          <cell r="H1011">
            <v>36000</v>
          </cell>
          <cell r="I1011">
            <v>864000</v>
          </cell>
        </row>
        <row r="1012">
          <cell r="A1012" t="str">
            <v>A</v>
          </cell>
          <cell r="C1012" t="str">
            <v>T u k a n g</v>
          </cell>
          <cell r="D1012">
            <v>2</v>
          </cell>
          <cell r="E1012">
            <v>8</v>
          </cell>
          <cell r="F1012" t="str">
            <v>L079</v>
          </cell>
          <cell r="G1012">
            <v>16</v>
          </cell>
          <cell r="H1012">
            <v>46500</v>
          </cell>
          <cell r="I1012">
            <v>744000</v>
          </cell>
        </row>
        <row r="1013">
          <cell r="I1013" t="str">
            <v xml:space="preserve">PEKERJA </v>
          </cell>
          <cell r="J1013">
            <v>3112000</v>
          </cell>
        </row>
        <row r="1014">
          <cell r="D1014" t="str">
            <v/>
          </cell>
          <cell r="E1014" t="str">
            <v>VOLUME</v>
          </cell>
          <cell r="H1014" t="str">
            <v>HARGA</v>
          </cell>
          <cell r="I1014" t="str">
            <v>BIAYA</v>
          </cell>
          <cell r="J1014" t="str">
            <v>SUB TOTAL</v>
          </cell>
        </row>
        <row r="1015">
          <cell r="C1015" t="str">
            <v>MATERIAL</v>
          </cell>
          <cell r="D1015" t="str">
            <v>JUMLAH</v>
          </cell>
          <cell r="E1015" t="str">
            <v/>
          </cell>
          <cell r="F1015" t="str">
            <v>KODE</v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</row>
        <row r="1016">
          <cell r="A1016" t="str">
            <v>M</v>
          </cell>
          <cell r="D1016" t="str">
            <v/>
          </cell>
          <cell r="E1016" t="str">
            <v>SATUAN</v>
          </cell>
          <cell r="H1016" t="str">
            <v>(Rp./UNIT)</v>
          </cell>
          <cell r="I1016" t="str">
            <v>(Rp)</v>
          </cell>
          <cell r="J1016" t="str">
            <v>(Rp)</v>
          </cell>
        </row>
        <row r="1017">
          <cell r="A1017" t="str">
            <v>A</v>
          </cell>
          <cell r="C1017" t="str">
            <v>Pembesian</v>
          </cell>
          <cell r="D1017">
            <v>1080</v>
          </cell>
          <cell r="E1017" t="str">
            <v>kg</v>
          </cell>
          <cell r="F1017" t="str">
            <v>K715</v>
          </cell>
          <cell r="H1017">
            <v>11217</v>
          </cell>
          <cell r="I1017">
            <v>12114360</v>
          </cell>
        </row>
        <row r="1018">
          <cell r="A1018" t="str">
            <v>T</v>
          </cell>
          <cell r="C1018" t="str">
            <v>Alat  bantu</v>
          </cell>
          <cell r="D1018">
            <v>3.5</v>
          </cell>
          <cell r="E1018" t="str">
            <v>set</v>
          </cell>
          <cell r="F1018" t="str">
            <v>M170</v>
          </cell>
          <cell r="G1018" t="str">
            <v/>
          </cell>
          <cell r="H1018">
            <v>147000</v>
          </cell>
          <cell r="I1018">
            <v>514500</v>
          </cell>
        </row>
        <row r="1019">
          <cell r="A1019" t="str">
            <v>E</v>
          </cell>
          <cell r="C1019" t="str">
            <v>Bekesting</v>
          </cell>
          <cell r="D1019">
            <v>20</v>
          </cell>
          <cell r="E1019" t="str">
            <v>m2</v>
          </cell>
          <cell r="F1019" t="str">
            <v>K710</v>
          </cell>
          <cell r="G1019" t="str">
            <v/>
          </cell>
          <cell r="H1019">
            <v>101828.2</v>
          </cell>
          <cell r="I1019">
            <v>2036564</v>
          </cell>
        </row>
        <row r="1020">
          <cell r="A1020" t="str">
            <v>R</v>
          </cell>
          <cell r="C1020" t="str">
            <v>Timbunan Konstruksi</v>
          </cell>
          <cell r="D1020">
            <v>8</v>
          </cell>
          <cell r="E1020" t="str">
            <v>m3</v>
          </cell>
          <cell r="F1020" t="str">
            <v>K225</v>
          </cell>
          <cell r="H1020">
            <v>105426.66666666667</v>
          </cell>
          <cell r="I1020">
            <v>843413.33333333337</v>
          </cell>
        </row>
        <row r="1021">
          <cell r="A1021" t="str">
            <v>I</v>
          </cell>
          <cell r="C1021" t="str">
            <v>Batu belah  15/20</v>
          </cell>
          <cell r="D1021">
            <v>18</v>
          </cell>
          <cell r="E1021" t="str">
            <v>m3</v>
          </cell>
          <cell r="F1021" t="str">
            <v>M020</v>
          </cell>
          <cell r="H1021">
            <v>191100</v>
          </cell>
          <cell r="I1021">
            <v>3439800</v>
          </cell>
        </row>
        <row r="1022">
          <cell r="A1022" t="str">
            <v>A</v>
          </cell>
          <cell r="C1022" t="str">
            <v>Batu Pecah   1 - 2 cm</v>
          </cell>
          <cell r="D1022">
            <v>6.4</v>
          </cell>
          <cell r="E1022" t="str">
            <v>m3</v>
          </cell>
          <cell r="F1022" t="str">
            <v>M025</v>
          </cell>
          <cell r="H1022">
            <v>362600</v>
          </cell>
          <cell r="I1022">
            <v>2320640</v>
          </cell>
        </row>
        <row r="1023">
          <cell r="A1023" t="str">
            <v>L</v>
          </cell>
          <cell r="C1023" t="str">
            <v>S e m e n   ( PC )</v>
          </cell>
          <cell r="D1023">
            <v>140</v>
          </cell>
          <cell r="E1023" t="str">
            <v>40 kg</v>
          </cell>
          <cell r="F1023" t="str">
            <v>M080</v>
          </cell>
          <cell r="H1023">
            <v>38220</v>
          </cell>
          <cell r="I1023">
            <v>5350800</v>
          </cell>
        </row>
        <row r="1024">
          <cell r="A1024" t="str">
            <v/>
          </cell>
          <cell r="C1024" t="str">
            <v>Pasir Beton</v>
          </cell>
          <cell r="D1024">
            <v>9.1999999999999993</v>
          </cell>
          <cell r="E1024" t="str">
            <v>m3</v>
          </cell>
          <cell r="F1024" t="str">
            <v>M041</v>
          </cell>
          <cell r="H1024">
            <v>104125</v>
          </cell>
          <cell r="I1024">
            <v>957949.99999999988</v>
          </cell>
        </row>
        <row r="1025">
          <cell r="I1025" t="str">
            <v xml:space="preserve">MATERIAL </v>
          </cell>
          <cell r="J1025">
            <v>27578027.333333336</v>
          </cell>
        </row>
        <row r="1026">
          <cell r="D1026" t="str">
            <v>JUMLAH</v>
          </cell>
          <cell r="E1026" t="str">
            <v>HARI</v>
          </cell>
          <cell r="G1026" t="str">
            <v>JAM</v>
          </cell>
          <cell r="H1026" t="str">
            <v>HARGA</v>
          </cell>
          <cell r="I1026" t="str">
            <v>BIAYA</v>
          </cell>
          <cell r="J1026" t="str">
            <v>SUB TOTAL</v>
          </cell>
        </row>
        <row r="1027">
          <cell r="C1027" t="str">
            <v>PERALATAN</v>
          </cell>
          <cell r="D1027" t="str">
            <v/>
          </cell>
          <cell r="E1027" t="str">
            <v/>
          </cell>
          <cell r="F1027" t="str">
            <v>KODE</v>
          </cell>
          <cell r="G1027" t="str">
            <v>KERJA</v>
          </cell>
          <cell r="H1027" t="str">
            <v>(Rp./Jam)</v>
          </cell>
          <cell r="I1027" t="str">
            <v/>
          </cell>
          <cell r="J1027" t="str">
            <v/>
          </cell>
        </row>
        <row r="1028">
          <cell r="A1028" t="str">
            <v>P</v>
          </cell>
          <cell r="D1028" t="str">
            <v>ALAT</v>
          </cell>
          <cell r="E1028" t="str">
            <v>KERJA</v>
          </cell>
          <cell r="H1028" t="str">
            <v/>
          </cell>
          <cell r="I1028" t="str">
            <v>(Rp)</v>
          </cell>
          <cell r="J1028" t="str">
            <v>(Rp)</v>
          </cell>
        </row>
        <row r="1029">
          <cell r="A1029" t="str">
            <v>E</v>
          </cell>
          <cell r="C1029" t="str">
            <v>Dump truck  3,5 ton</v>
          </cell>
          <cell r="D1029">
            <v>3</v>
          </cell>
          <cell r="E1029">
            <v>1</v>
          </cell>
          <cell r="F1029" t="str">
            <v>E211</v>
          </cell>
          <cell r="G1029">
            <v>20</v>
          </cell>
          <cell r="H1029">
            <v>95550</v>
          </cell>
          <cell r="I1029">
            <v>1911000</v>
          </cell>
        </row>
        <row r="1030">
          <cell r="A1030" t="str">
            <v>R</v>
          </cell>
          <cell r="C1030" t="str">
            <v xml:space="preserve">Wheel Loader </v>
          </cell>
          <cell r="D1030">
            <v>3</v>
          </cell>
          <cell r="E1030">
            <v>1</v>
          </cell>
          <cell r="F1030" t="str">
            <v>E052</v>
          </cell>
          <cell r="G1030">
            <v>20</v>
          </cell>
          <cell r="H1030">
            <v>259700</v>
          </cell>
          <cell r="I1030">
            <v>5194000</v>
          </cell>
        </row>
        <row r="1031">
          <cell r="A1031" t="str">
            <v>A</v>
          </cell>
          <cell r="C1031" t="str">
            <v>Concrete Mixer   0,25  m3</v>
          </cell>
          <cell r="D1031">
            <v>1</v>
          </cell>
          <cell r="E1031">
            <v>1</v>
          </cell>
          <cell r="F1031" t="str">
            <v>E252</v>
          </cell>
          <cell r="G1031">
            <v>7</v>
          </cell>
          <cell r="H1031">
            <v>36750</v>
          </cell>
          <cell r="I1031">
            <v>257250</v>
          </cell>
        </row>
        <row r="1032">
          <cell r="A1032" t="str">
            <v>L</v>
          </cell>
          <cell r="C1032" t="str">
            <v>Alat Penggetar Beton</v>
          </cell>
          <cell r="D1032">
            <v>1</v>
          </cell>
          <cell r="E1032">
            <v>1</v>
          </cell>
          <cell r="F1032" t="str">
            <v>E089</v>
          </cell>
          <cell r="G1032">
            <v>7</v>
          </cell>
          <cell r="H1032">
            <v>14700</v>
          </cell>
          <cell r="I1032">
            <v>102900</v>
          </cell>
        </row>
        <row r="1033">
          <cell r="A1033" t="str">
            <v>A</v>
          </cell>
          <cell r="C1033" t="str">
            <v>Pompa air  ( o  50 mm )  30  m3 / jam</v>
          </cell>
          <cell r="D1033">
            <v>2</v>
          </cell>
          <cell r="E1033">
            <v>1</v>
          </cell>
          <cell r="F1033" t="str">
            <v>E341</v>
          </cell>
          <cell r="G1033">
            <v>12</v>
          </cell>
          <cell r="H1033">
            <v>12250</v>
          </cell>
          <cell r="I1033">
            <v>147000</v>
          </cell>
        </row>
        <row r="1034">
          <cell r="A1034" t="str">
            <v>T</v>
          </cell>
        </row>
        <row r="1035">
          <cell r="A1035" t="str">
            <v>A</v>
          </cell>
        </row>
        <row r="1036">
          <cell r="A1036" t="str">
            <v>N</v>
          </cell>
        </row>
        <row r="1037">
          <cell r="A1037" t="str">
            <v/>
          </cell>
        </row>
        <row r="1038">
          <cell r="A1038" t="str">
            <v/>
          </cell>
          <cell r="I1038" t="str">
            <v>PERALATAN</v>
          </cell>
          <cell r="J1038">
            <v>7612150</v>
          </cell>
        </row>
        <row r="1039">
          <cell r="I1039" t="str">
            <v>TOTAL   (Rp)</v>
          </cell>
          <cell r="J1039">
            <v>38302177.333333336</v>
          </cell>
        </row>
        <row r="1040">
          <cell r="G1040" t="str">
            <v/>
          </cell>
        </row>
        <row r="1041">
          <cell r="C1041" t="str">
            <v>VOLUME  :</v>
          </cell>
          <cell r="D1041">
            <v>12</v>
          </cell>
          <cell r="E1041" t="str">
            <v>Satuan  :</v>
          </cell>
          <cell r="F1041" t="str">
            <v>m1</v>
          </cell>
          <cell r="G1041" t="str">
            <v>Harga  Satuan</v>
          </cell>
          <cell r="H1041" t="str">
            <v>Rp</v>
          </cell>
          <cell r="I1041">
            <v>3191848.1111111115</v>
          </cell>
          <cell r="J1041" t="str">
            <v>Per   m1</v>
          </cell>
        </row>
        <row r="1051">
          <cell r="A1051" t="str">
            <v>DIREKTORAT JENDERAL BINA MARGA</v>
          </cell>
        </row>
        <row r="1052">
          <cell r="A1052" t="str">
            <v>DIREKTORAT BINA PROGRAM JALAN</v>
          </cell>
          <cell r="D1052" t="str">
            <v>A N A L I S A   H A R G A   P E K E R J A A N</v>
          </cell>
          <cell r="J1052" t="str">
            <v>KODE</v>
          </cell>
        </row>
        <row r="1053">
          <cell r="A1053" t="str">
            <v>SUB.DIT.PERENCANAAN JALAN LOKAL</v>
          </cell>
          <cell r="D1053" t="str">
            <v>DINDING SAYAP GORONG-GORONG PASANGAN BATU</v>
          </cell>
        </row>
        <row r="1054">
          <cell r="A1054" t="str">
            <v>KABUPATEN</v>
          </cell>
          <cell r="D1054" t="str">
            <v>(SATU PASANG) (MENGGUNAKAN PEKERJA)</v>
          </cell>
          <cell r="J1054" t="str">
            <v>K. 139</v>
          </cell>
        </row>
        <row r="1056">
          <cell r="A1056" t="str">
            <v>PROPINSI   :                                 KODE</v>
          </cell>
          <cell r="D1056" t="str">
            <v>KABUPATEN/KOTA   :</v>
          </cell>
          <cell r="G1056" t="str">
            <v>KODE</v>
          </cell>
          <cell r="H1056" t="str">
            <v>DISIAPKAN  OLEH  :</v>
          </cell>
          <cell r="J1056" t="str">
            <v>TANGGAL  :</v>
          </cell>
        </row>
        <row r="1057">
          <cell r="A1057" t="str">
            <v>NANGGROE ACEH DARUSSALAM           ( 11 )</v>
          </cell>
          <cell r="D1057" t="str">
            <v>BIREUEN</v>
          </cell>
          <cell r="G1057" t="str">
            <v>( 08 )</v>
          </cell>
        </row>
        <row r="1058">
          <cell r="A1058" t="str">
            <v>PROSES  :</v>
          </cell>
          <cell r="D1058" t="str">
            <v>ANGGAPAN   :</v>
          </cell>
          <cell r="G1058" t="str">
            <v/>
          </cell>
        </row>
        <row r="1059">
          <cell r="A1059" t="str">
            <v xml:space="preserve">  1.  Gali tanah untuk dingding &amp; dasar kaki</v>
          </cell>
          <cell r="D1059" t="str">
            <v xml:space="preserve">  1.  Tebal rata-rata dinding 45 cm</v>
          </cell>
        </row>
        <row r="1060">
          <cell r="A1060" t="str">
            <v xml:space="preserve">       kedua sisi ( 13 m3 )</v>
          </cell>
          <cell r="D1060" t="str">
            <v xml:space="preserve">  2.  Volume seluruhnya  8 m3</v>
          </cell>
        </row>
        <row r="1061">
          <cell r="A1061" t="str">
            <v xml:space="preserve">  2.  Buat dua dinding kepala pasangan batu</v>
          </cell>
          <cell r="D1061" t="str">
            <v xml:space="preserve">  3.  Bahan dikirim samapai ketempat pekerjaan</v>
          </cell>
        </row>
        <row r="1062">
          <cell r="A1062" t="str">
            <v xml:space="preserve">  3.  Timbun kembali dengan bahan urugan</v>
          </cell>
          <cell r="D1062" t="str">
            <v xml:space="preserve">  4.  Dinding berdiri pada plat pasangan batu tebal  25 cm</v>
          </cell>
        </row>
        <row r="1063">
          <cell r="A1063" t="str">
            <v xml:space="preserve">       yang baik ( 3 m3 )</v>
          </cell>
          <cell r="D1063" t="str">
            <v xml:space="preserve">  5.  Lihat gambar standar  D  1/2</v>
          </cell>
        </row>
        <row r="1064">
          <cell r="A1064" t="str">
            <v xml:space="preserve">  4.  Buang hasil galian yang tidak terpakai</v>
          </cell>
          <cell r="D1064" t="str">
            <v/>
          </cell>
        </row>
        <row r="1065">
          <cell r="A1065" t="str">
            <v/>
          </cell>
          <cell r="D1065" t="str">
            <v/>
          </cell>
        </row>
        <row r="1066">
          <cell r="A1066" t="str">
            <v/>
          </cell>
          <cell r="D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70">
          <cell r="A1070" t="str">
            <v/>
          </cell>
        </row>
        <row r="1071">
          <cell r="C1071" t="str">
            <v/>
          </cell>
          <cell r="D1071" t="str">
            <v>JUMLAH</v>
          </cell>
          <cell r="E1071" t="str">
            <v>HARI</v>
          </cell>
          <cell r="F1071" t="str">
            <v/>
          </cell>
          <cell r="G1071" t="str">
            <v>JUMLAH</v>
          </cell>
          <cell r="H1071" t="str">
            <v>UPAH</v>
          </cell>
          <cell r="I1071" t="str">
            <v>BIAYA</v>
          </cell>
          <cell r="J1071" t="str">
            <v>SUB TOTAL</v>
          </cell>
        </row>
        <row r="1072">
          <cell r="C1072" t="str">
            <v>PEKERJA</v>
          </cell>
          <cell r="F1072" t="str">
            <v>KODE</v>
          </cell>
        </row>
        <row r="1073">
          <cell r="A1073" t="str">
            <v>P</v>
          </cell>
          <cell r="D1073" t="str">
            <v>ORANG</v>
          </cell>
          <cell r="G1073" t="str">
            <v>Hari-Orang</v>
          </cell>
          <cell r="H1073" t="str">
            <v>(Rp./Org/Hr)</v>
          </cell>
          <cell r="I1073" t="str">
            <v>(Rp)</v>
          </cell>
          <cell r="J1073" t="str">
            <v>(Rp)</v>
          </cell>
        </row>
        <row r="1074">
          <cell r="A1074" t="str">
            <v>E</v>
          </cell>
          <cell r="C1074" t="str">
            <v>M a n d o r</v>
          </cell>
          <cell r="D1074">
            <v>2</v>
          </cell>
          <cell r="E1074">
            <v>6</v>
          </cell>
          <cell r="F1074" t="str">
            <v>L061</v>
          </cell>
          <cell r="G1074">
            <v>12</v>
          </cell>
          <cell r="H1074">
            <v>42000</v>
          </cell>
          <cell r="I1074">
            <v>504000</v>
          </cell>
        </row>
        <row r="1075">
          <cell r="A1075" t="str">
            <v>K</v>
          </cell>
          <cell r="C1075" t="str">
            <v>Pekerja tak terlatih</v>
          </cell>
          <cell r="D1075">
            <v>25</v>
          </cell>
          <cell r="E1075">
            <v>6</v>
          </cell>
          <cell r="F1075" t="str">
            <v>L101</v>
          </cell>
          <cell r="G1075">
            <v>150</v>
          </cell>
          <cell r="H1075">
            <v>35000</v>
          </cell>
          <cell r="I1075">
            <v>5250000</v>
          </cell>
        </row>
        <row r="1076">
          <cell r="A1076" t="str">
            <v>E</v>
          </cell>
          <cell r="C1076" t="str">
            <v>Pekerja Terlatih</v>
          </cell>
          <cell r="D1076">
            <v>1</v>
          </cell>
          <cell r="E1076">
            <v>6</v>
          </cell>
          <cell r="F1076" t="str">
            <v>L106</v>
          </cell>
          <cell r="G1076">
            <v>6</v>
          </cell>
          <cell r="H1076">
            <v>36000</v>
          </cell>
          <cell r="I1076">
            <v>216000</v>
          </cell>
        </row>
        <row r="1077">
          <cell r="A1077" t="str">
            <v>R</v>
          </cell>
          <cell r="C1077" t="str">
            <v>T u k a n g</v>
          </cell>
          <cell r="D1077">
            <v>2</v>
          </cell>
          <cell r="E1077">
            <v>6</v>
          </cell>
          <cell r="F1077" t="str">
            <v>L079</v>
          </cell>
          <cell r="G1077">
            <v>12</v>
          </cell>
          <cell r="H1077">
            <v>46500</v>
          </cell>
          <cell r="I1077">
            <v>558000</v>
          </cell>
        </row>
        <row r="1078">
          <cell r="A1078" t="str">
            <v>J</v>
          </cell>
        </row>
        <row r="1079">
          <cell r="A1079" t="str">
            <v>A</v>
          </cell>
        </row>
        <row r="1080">
          <cell r="I1080" t="str">
            <v xml:space="preserve">PEKERJA </v>
          </cell>
          <cell r="J1080">
            <v>6528000</v>
          </cell>
        </row>
        <row r="1081">
          <cell r="D1081" t="str">
            <v/>
          </cell>
          <cell r="E1081" t="str">
            <v>VOLUME</v>
          </cell>
          <cell r="H1081" t="str">
            <v>HARGA</v>
          </cell>
          <cell r="I1081" t="str">
            <v>BIAYA</v>
          </cell>
          <cell r="J1081" t="str">
            <v>SUB TOTAL</v>
          </cell>
        </row>
        <row r="1082">
          <cell r="C1082" t="str">
            <v>MATERIAL</v>
          </cell>
          <cell r="D1082" t="str">
            <v>JUMLAH</v>
          </cell>
          <cell r="E1082" t="str">
            <v/>
          </cell>
          <cell r="F1082" t="str">
            <v>KODE</v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</row>
        <row r="1083">
          <cell r="A1083" t="str">
            <v>M</v>
          </cell>
          <cell r="D1083" t="str">
            <v/>
          </cell>
          <cell r="E1083" t="str">
            <v>SATUAN</v>
          </cell>
          <cell r="H1083" t="str">
            <v>(Rp./UNIT)</v>
          </cell>
          <cell r="I1083" t="str">
            <v>(Rp)</v>
          </cell>
          <cell r="J1083" t="str">
            <v>(Rp)</v>
          </cell>
        </row>
        <row r="1084">
          <cell r="A1084" t="str">
            <v>A</v>
          </cell>
          <cell r="C1084" t="str">
            <v>Alat  bantu</v>
          </cell>
          <cell r="D1084">
            <v>3</v>
          </cell>
          <cell r="E1084" t="str">
            <v>set</v>
          </cell>
          <cell r="F1084" t="str">
            <v>M170</v>
          </cell>
          <cell r="H1084">
            <v>147000</v>
          </cell>
          <cell r="I1084">
            <v>441000</v>
          </cell>
        </row>
        <row r="1085">
          <cell r="A1085" t="str">
            <v>T</v>
          </cell>
          <cell r="C1085" t="str">
            <v>Timbunan Konstruksi</v>
          </cell>
          <cell r="D1085">
            <v>3</v>
          </cell>
          <cell r="E1085" t="str">
            <v>set</v>
          </cell>
          <cell r="F1085" t="str">
            <v>K225</v>
          </cell>
          <cell r="G1085" t="str">
            <v/>
          </cell>
          <cell r="H1085">
            <v>105426.66666666667</v>
          </cell>
          <cell r="I1085">
            <v>316280</v>
          </cell>
        </row>
        <row r="1086">
          <cell r="A1086" t="str">
            <v>E</v>
          </cell>
          <cell r="C1086" t="str">
            <v>Batu belah  15/20</v>
          </cell>
          <cell r="D1086">
            <v>8</v>
          </cell>
          <cell r="E1086" t="str">
            <v>m3</v>
          </cell>
          <cell r="F1086" t="str">
            <v>M020</v>
          </cell>
          <cell r="G1086" t="str">
            <v/>
          </cell>
          <cell r="H1086">
            <v>191100</v>
          </cell>
          <cell r="I1086">
            <v>1528800</v>
          </cell>
        </row>
        <row r="1087">
          <cell r="A1087" t="str">
            <v>R</v>
          </cell>
          <cell r="C1087" t="str">
            <v>Pasir Beton</v>
          </cell>
          <cell r="D1087">
            <v>2</v>
          </cell>
          <cell r="E1087" t="str">
            <v>m3</v>
          </cell>
          <cell r="F1087" t="str">
            <v>M041</v>
          </cell>
          <cell r="H1087">
            <v>104125</v>
          </cell>
          <cell r="I1087">
            <v>208250</v>
          </cell>
        </row>
        <row r="1088">
          <cell r="A1088" t="str">
            <v>I</v>
          </cell>
          <cell r="C1088" t="str">
            <v>S e m e n   ( PC )</v>
          </cell>
          <cell r="D1088">
            <v>30.4</v>
          </cell>
          <cell r="E1088" t="str">
            <v>40 kg</v>
          </cell>
          <cell r="F1088" t="str">
            <v>M080</v>
          </cell>
          <cell r="H1088">
            <v>38220</v>
          </cell>
          <cell r="I1088">
            <v>1161888</v>
          </cell>
        </row>
        <row r="1089">
          <cell r="A1089" t="str">
            <v>A</v>
          </cell>
        </row>
        <row r="1090">
          <cell r="A1090" t="str">
            <v>L</v>
          </cell>
        </row>
        <row r="1091">
          <cell r="A1091" t="str">
            <v/>
          </cell>
        </row>
        <row r="1092">
          <cell r="I1092" t="str">
            <v xml:space="preserve">MATERIAL </v>
          </cell>
          <cell r="J1092">
            <v>3656218</v>
          </cell>
        </row>
        <row r="1093">
          <cell r="D1093" t="str">
            <v>JUMLAH</v>
          </cell>
          <cell r="E1093" t="str">
            <v>HARI</v>
          </cell>
          <cell r="G1093" t="str">
            <v>JAM</v>
          </cell>
          <cell r="H1093" t="str">
            <v>HARGA</v>
          </cell>
          <cell r="I1093" t="str">
            <v>BIAYA</v>
          </cell>
          <cell r="J1093" t="str">
            <v>SUB TOTAL</v>
          </cell>
        </row>
        <row r="1094">
          <cell r="C1094" t="str">
            <v>PERALATAN</v>
          </cell>
          <cell r="D1094" t="str">
            <v/>
          </cell>
          <cell r="E1094" t="str">
            <v/>
          </cell>
          <cell r="F1094" t="str">
            <v>KODE</v>
          </cell>
          <cell r="G1094" t="str">
            <v>KERJA</v>
          </cell>
          <cell r="H1094" t="str">
            <v>(Rp./Jam)</v>
          </cell>
          <cell r="I1094" t="str">
            <v/>
          </cell>
          <cell r="J1094" t="str">
            <v/>
          </cell>
        </row>
        <row r="1095">
          <cell r="A1095" t="str">
            <v>P</v>
          </cell>
          <cell r="D1095" t="str">
            <v>ALAT</v>
          </cell>
          <cell r="E1095" t="str">
            <v>KERJA</v>
          </cell>
          <cell r="H1095" t="str">
            <v/>
          </cell>
          <cell r="I1095" t="str">
            <v>(Rp)</v>
          </cell>
          <cell r="J1095" t="str">
            <v>(Rp)</v>
          </cell>
        </row>
        <row r="1096">
          <cell r="A1096" t="str">
            <v>E</v>
          </cell>
          <cell r="C1096" t="str">
            <v>Pompa air  ( o  50 mm )  30  m3 / jam</v>
          </cell>
          <cell r="D1096">
            <v>1</v>
          </cell>
          <cell r="E1096">
            <v>1</v>
          </cell>
          <cell r="F1096" t="str">
            <v>E341</v>
          </cell>
          <cell r="G1096">
            <v>2</v>
          </cell>
          <cell r="H1096">
            <v>12250</v>
          </cell>
          <cell r="I1096">
            <v>24500</v>
          </cell>
        </row>
        <row r="1097">
          <cell r="A1097" t="str">
            <v>R</v>
          </cell>
        </row>
        <row r="1098">
          <cell r="A1098" t="str">
            <v>A</v>
          </cell>
        </row>
        <row r="1099">
          <cell r="A1099" t="str">
            <v>L</v>
          </cell>
        </row>
        <row r="1100">
          <cell r="A1100" t="str">
            <v>A</v>
          </cell>
        </row>
        <row r="1101">
          <cell r="A1101" t="str">
            <v>T</v>
          </cell>
        </row>
        <row r="1102">
          <cell r="A1102" t="str">
            <v>A</v>
          </cell>
        </row>
        <row r="1103">
          <cell r="A1103" t="str">
            <v>N</v>
          </cell>
        </row>
        <row r="1104">
          <cell r="A1104" t="str">
            <v/>
          </cell>
        </row>
        <row r="1105">
          <cell r="A1105" t="str">
            <v/>
          </cell>
          <cell r="I1105" t="str">
            <v>PERALATAN</v>
          </cell>
          <cell r="J1105">
            <v>24500</v>
          </cell>
        </row>
        <row r="1106">
          <cell r="I1106" t="str">
            <v>TOTAL   (Rp)</v>
          </cell>
          <cell r="J1106">
            <v>10208718</v>
          </cell>
        </row>
        <row r="1107">
          <cell r="G1107" t="str">
            <v/>
          </cell>
        </row>
        <row r="1108">
          <cell r="C1108" t="str">
            <v>VOLUME  :</v>
          </cell>
          <cell r="D1108">
            <v>8</v>
          </cell>
          <cell r="E1108" t="str">
            <v>Satuan  :</v>
          </cell>
          <cell r="F1108" t="str">
            <v>m3</v>
          </cell>
          <cell r="G1108" t="str">
            <v>Harga  Satuan</v>
          </cell>
          <cell r="H1108" t="str">
            <v>Rp</v>
          </cell>
          <cell r="I1108">
            <v>1276089.75</v>
          </cell>
          <cell r="J1108" t="str">
            <v>Per   m3</v>
          </cell>
        </row>
        <row r="1118">
          <cell r="A1118" t="str">
            <v>DIREKTORAT JENDERAL BINA MARGA</v>
          </cell>
        </row>
        <row r="1119">
          <cell r="A1119" t="str">
            <v>DIREKTORAT BINA PROGRAM JALAN</v>
          </cell>
          <cell r="D1119" t="str">
            <v>A N A L I S A   H A R G A   P E K E R J A A N</v>
          </cell>
          <cell r="J1119" t="str">
            <v>KODE</v>
          </cell>
        </row>
        <row r="1120">
          <cell r="A1120" t="str">
            <v>SUB.DIT.PERENCANAAN JALAN LOKAL</v>
          </cell>
          <cell r="D1120" t="str">
            <v>PENGUPASAN DAN PEMBERSIHAN SEMAK PADA DAMIJA</v>
          </cell>
        </row>
        <row r="1121">
          <cell r="A1121" t="str">
            <v>KABUPATEN</v>
          </cell>
          <cell r="D1121" t="str">
            <v xml:space="preserve"> (MENGGUNAKAN ALAT)</v>
          </cell>
          <cell r="J1121" t="str">
            <v>K. 211</v>
          </cell>
        </row>
        <row r="1123">
          <cell r="A1123" t="str">
            <v>PROPINSI   :                                 KODE</v>
          </cell>
          <cell r="D1123" t="str">
            <v>KABUPATEN/KOTA   :</v>
          </cell>
          <cell r="G1123" t="str">
            <v>KODE</v>
          </cell>
          <cell r="H1123" t="str">
            <v>DISIAPKAN  OLEH  :</v>
          </cell>
          <cell r="J1123" t="str">
            <v>TANGGAL  :</v>
          </cell>
        </row>
        <row r="1124">
          <cell r="A1124" t="str">
            <v>NANGGROE ACEH DARUSSALAM           ( 11 )</v>
          </cell>
          <cell r="D1124" t="str">
            <v>BIREUEN</v>
          </cell>
          <cell r="G1124" t="str">
            <v>( 08 )</v>
          </cell>
        </row>
        <row r="1125">
          <cell r="A1125" t="str">
            <v>PROSES  :</v>
          </cell>
          <cell r="D1125" t="str">
            <v>ANGGAPAN   :</v>
          </cell>
          <cell r="G1125" t="str">
            <v/>
          </cell>
        </row>
        <row r="1126">
          <cell r="A1126" t="str">
            <v xml:space="preserve">  1.  Bulldozer mengupas dan membuang </v>
          </cell>
          <cell r="D1126" t="str">
            <v xml:space="preserve">  1.  Menggunakan alat berat</v>
          </cell>
        </row>
        <row r="1127">
          <cell r="A1127" t="str">
            <v xml:space="preserve">       semak-semak dari damija</v>
          </cell>
          <cell r="D1127" t="str">
            <v xml:space="preserve">  2.  Tidak ada pohon besar dalam damija  ( hanya semak - semak )</v>
          </cell>
        </row>
        <row r="1128">
          <cell r="A1128" t="str">
            <v xml:space="preserve">       ( Daerah Milik Jalan )</v>
          </cell>
          <cell r="D1128" t="str">
            <v xml:space="preserve">  3.  Lebar  damija  12  m</v>
          </cell>
        </row>
        <row r="1129">
          <cell r="A1129" t="str">
            <v/>
          </cell>
          <cell r="D1129" t="str">
            <v xml:space="preserve">  4.  Pembersihan  damija  200  m / hari</v>
          </cell>
        </row>
        <row r="1130">
          <cell r="A1130" t="str">
            <v/>
          </cell>
          <cell r="D1130" t="str">
            <v/>
          </cell>
        </row>
        <row r="1131">
          <cell r="A1131" t="str">
            <v/>
          </cell>
          <cell r="D1131" t="str">
            <v/>
          </cell>
        </row>
        <row r="1132">
          <cell r="A1132" t="str">
            <v/>
          </cell>
          <cell r="D1132" t="str">
            <v/>
          </cell>
        </row>
        <row r="1133">
          <cell r="A1133" t="str">
            <v/>
          </cell>
          <cell r="D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7">
          <cell r="A1137" t="str">
            <v/>
          </cell>
        </row>
        <row r="1138">
          <cell r="C1138" t="str">
            <v/>
          </cell>
          <cell r="D1138" t="str">
            <v>JUMLAH</v>
          </cell>
          <cell r="E1138" t="str">
            <v>HARI</v>
          </cell>
          <cell r="F1138" t="str">
            <v/>
          </cell>
          <cell r="G1138" t="str">
            <v>JUMLAH</v>
          </cell>
          <cell r="H1138" t="str">
            <v>UPAH</v>
          </cell>
          <cell r="I1138" t="str">
            <v>BIAYA</v>
          </cell>
          <cell r="J1138" t="str">
            <v>SUB TOTAL</v>
          </cell>
        </row>
        <row r="1139">
          <cell r="C1139" t="str">
            <v>PEKERJA</v>
          </cell>
          <cell r="F1139" t="str">
            <v>KODE</v>
          </cell>
        </row>
        <row r="1140">
          <cell r="A1140" t="str">
            <v>P</v>
          </cell>
          <cell r="D1140" t="str">
            <v>ORANG</v>
          </cell>
          <cell r="G1140" t="str">
            <v>Hari-Orang</v>
          </cell>
          <cell r="H1140" t="str">
            <v>(Rp./Org/Hr)</v>
          </cell>
          <cell r="I1140" t="str">
            <v>(Rp)</v>
          </cell>
          <cell r="J1140" t="str">
            <v>(Rp)</v>
          </cell>
        </row>
        <row r="1141">
          <cell r="A1141" t="str">
            <v>E</v>
          </cell>
          <cell r="C1141" t="str">
            <v>M a n d o r</v>
          </cell>
          <cell r="D1141">
            <v>1</v>
          </cell>
          <cell r="E1141">
            <v>1</v>
          </cell>
          <cell r="F1141" t="str">
            <v>L061</v>
          </cell>
          <cell r="G1141">
            <v>1</v>
          </cell>
          <cell r="H1141">
            <v>42000</v>
          </cell>
          <cell r="I1141">
            <v>42000</v>
          </cell>
        </row>
        <row r="1142">
          <cell r="A1142" t="str">
            <v>K</v>
          </cell>
          <cell r="C1142" t="str">
            <v>Operator terlatih</v>
          </cell>
          <cell r="D1142">
            <v>1</v>
          </cell>
          <cell r="E1142">
            <v>1</v>
          </cell>
          <cell r="F1142" t="str">
            <v>L081</v>
          </cell>
          <cell r="G1142">
            <v>1</v>
          </cell>
          <cell r="H1142">
            <v>70000</v>
          </cell>
          <cell r="I1142">
            <v>70000</v>
          </cell>
        </row>
        <row r="1143">
          <cell r="A1143" t="str">
            <v>E</v>
          </cell>
          <cell r="C1143" t="str">
            <v>Pekerja tak terlatih</v>
          </cell>
          <cell r="D1143">
            <v>2</v>
          </cell>
          <cell r="E1143">
            <v>1</v>
          </cell>
          <cell r="F1143" t="str">
            <v>L101</v>
          </cell>
          <cell r="G1143">
            <v>2</v>
          </cell>
          <cell r="H1143">
            <v>35000</v>
          </cell>
          <cell r="I1143">
            <v>70000</v>
          </cell>
        </row>
        <row r="1144">
          <cell r="A1144" t="str">
            <v>R</v>
          </cell>
        </row>
        <row r="1145">
          <cell r="A1145" t="str">
            <v>J</v>
          </cell>
        </row>
        <row r="1146">
          <cell r="A1146" t="str">
            <v>A</v>
          </cell>
        </row>
        <row r="1147">
          <cell r="I1147" t="str">
            <v xml:space="preserve">PEKERJA </v>
          </cell>
          <cell r="J1147">
            <v>182000</v>
          </cell>
        </row>
        <row r="1148">
          <cell r="D1148" t="str">
            <v/>
          </cell>
          <cell r="E1148" t="str">
            <v>VOLUME</v>
          </cell>
          <cell r="H1148" t="str">
            <v>HARGA</v>
          </cell>
          <cell r="I1148" t="str">
            <v>BIAYA</v>
          </cell>
          <cell r="J1148" t="str">
            <v>SUB TOTAL</v>
          </cell>
        </row>
        <row r="1149">
          <cell r="C1149" t="str">
            <v>MATERIAL</v>
          </cell>
          <cell r="D1149" t="str">
            <v>JUMLAH</v>
          </cell>
          <cell r="E1149" t="str">
            <v/>
          </cell>
          <cell r="F1149" t="str">
            <v>KODE</v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</row>
        <row r="1150">
          <cell r="A1150" t="str">
            <v>M</v>
          </cell>
          <cell r="D1150" t="str">
            <v/>
          </cell>
          <cell r="E1150" t="str">
            <v>SATUAN</v>
          </cell>
          <cell r="H1150" t="str">
            <v>(Rp./UNIT)</v>
          </cell>
          <cell r="I1150" t="str">
            <v>(Rp)</v>
          </cell>
          <cell r="J1150" t="str">
            <v>(Rp)</v>
          </cell>
        </row>
        <row r="1151">
          <cell r="A1151" t="str">
            <v>A</v>
          </cell>
          <cell r="C1151" t="str">
            <v>Alat  bantu</v>
          </cell>
          <cell r="D1151">
            <v>1</v>
          </cell>
          <cell r="E1151" t="str">
            <v>set</v>
          </cell>
          <cell r="F1151" t="str">
            <v>M170</v>
          </cell>
          <cell r="H1151">
            <v>147000</v>
          </cell>
          <cell r="I1151">
            <v>147000</v>
          </cell>
        </row>
        <row r="1152">
          <cell r="A1152" t="str">
            <v>T</v>
          </cell>
          <cell r="G1152" t="str">
            <v/>
          </cell>
        </row>
        <row r="1153">
          <cell r="A1153" t="str">
            <v>E</v>
          </cell>
          <cell r="G1153" t="str">
            <v/>
          </cell>
        </row>
        <row r="1154">
          <cell r="A1154" t="str">
            <v>R</v>
          </cell>
        </row>
        <row r="1155">
          <cell r="A1155" t="str">
            <v>I</v>
          </cell>
        </row>
        <row r="1156">
          <cell r="A1156" t="str">
            <v>A</v>
          </cell>
        </row>
        <row r="1157">
          <cell r="A1157" t="str">
            <v>L</v>
          </cell>
        </row>
        <row r="1158">
          <cell r="A1158" t="str">
            <v/>
          </cell>
        </row>
        <row r="1159">
          <cell r="I1159" t="str">
            <v xml:space="preserve">MATERIAL </v>
          </cell>
          <cell r="J1159">
            <v>147000</v>
          </cell>
        </row>
        <row r="1160">
          <cell r="D1160" t="str">
            <v>JUMLAH</v>
          </cell>
          <cell r="E1160" t="str">
            <v>HARI</v>
          </cell>
          <cell r="G1160" t="str">
            <v>JAM</v>
          </cell>
          <cell r="H1160" t="str">
            <v>HARGA</v>
          </cell>
          <cell r="I1160" t="str">
            <v>BIAYA</v>
          </cell>
          <cell r="J1160" t="str">
            <v>SUB TOTAL</v>
          </cell>
        </row>
        <row r="1161">
          <cell r="C1161" t="str">
            <v>PERALATAN</v>
          </cell>
          <cell r="D1161" t="str">
            <v/>
          </cell>
          <cell r="E1161" t="str">
            <v/>
          </cell>
          <cell r="F1161" t="str">
            <v>KODE</v>
          </cell>
          <cell r="G1161" t="str">
            <v>KERJA</v>
          </cell>
          <cell r="H1161" t="str">
            <v>(Rp./Jam)</v>
          </cell>
          <cell r="I1161" t="str">
            <v/>
          </cell>
          <cell r="J1161" t="str">
            <v/>
          </cell>
        </row>
        <row r="1162">
          <cell r="A1162" t="str">
            <v>P</v>
          </cell>
          <cell r="D1162" t="str">
            <v>ALAT</v>
          </cell>
          <cell r="E1162" t="str">
            <v>KERJA</v>
          </cell>
          <cell r="H1162" t="str">
            <v/>
          </cell>
          <cell r="I1162" t="str">
            <v>(Rp)</v>
          </cell>
          <cell r="J1162" t="str">
            <v>(Rp)</v>
          </cell>
        </row>
        <row r="1163">
          <cell r="A1163" t="str">
            <v>E</v>
          </cell>
          <cell r="C1163" t="str">
            <v>Bulldozer    110  HP</v>
          </cell>
          <cell r="D1163">
            <v>1</v>
          </cell>
          <cell r="E1163">
            <v>1</v>
          </cell>
          <cell r="F1163" t="str">
            <v>E001</v>
          </cell>
          <cell r="G1163">
            <v>5</v>
          </cell>
          <cell r="H1163">
            <v>404250</v>
          </cell>
          <cell r="I1163">
            <v>2021250</v>
          </cell>
        </row>
        <row r="1164">
          <cell r="A1164" t="str">
            <v>R</v>
          </cell>
        </row>
        <row r="1165">
          <cell r="A1165" t="str">
            <v>A</v>
          </cell>
        </row>
        <row r="1166">
          <cell r="A1166" t="str">
            <v>L</v>
          </cell>
        </row>
        <row r="1167">
          <cell r="A1167" t="str">
            <v>A</v>
          </cell>
        </row>
        <row r="1168">
          <cell r="A1168" t="str">
            <v>T</v>
          </cell>
        </row>
        <row r="1169">
          <cell r="A1169" t="str">
            <v>A</v>
          </cell>
        </row>
        <row r="1170">
          <cell r="A1170" t="str">
            <v>N</v>
          </cell>
        </row>
        <row r="1171">
          <cell r="A1171" t="str">
            <v/>
          </cell>
        </row>
        <row r="1172">
          <cell r="A1172" t="str">
            <v/>
          </cell>
          <cell r="I1172" t="str">
            <v>PERALATAN</v>
          </cell>
          <cell r="J1172">
            <v>2021250</v>
          </cell>
        </row>
        <row r="1173">
          <cell r="I1173" t="str">
            <v>TOTAL   (Rp)</v>
          </cell>
          <cell r="J1173">
            <v>2350250</v>
          </cell>
        </row>
        <row r="1174">
          <cell r="G1174" t="str">
            <v/>
          </cell>
        </row>
        <row r="1175">
          <cell r="C1175" t="str">
            <v>VOLUME  :</v>
          </cell>
          <cell r="D1175">
            <v>2400</v>
          </cell>
          <cell r="E1175" t="str">
            <v>Satuan  :</v>
          </cell>
          <cell r="F1175" t="str">
            <v>m2</v>
          </cell>
          <cell r="G1175" t="str">
            <v>Harga  Satuan</v>
          </cell>
          <cell r="H1175" t="str">
            <v>Rp</v>
          </cell>
          <cell r="I1175">
            <v>979.27083333333337</v>
          </cell>
          <cell r="J1175" t="str">
            <v>Per   m2</v>
          </cell>
        </row>
        <row r="1252">
          <cell r="A1252" t="str">
            <v>DIREKTORAT JENDERAL BINA MARGA</v>
          </cell>
        </row>
        <row r="1253">
          <cell r="A1253" t="str">
            <v>DIREKTORAT BINA PROGRAM JALAN</v>
          </cell>
          <cell r="D1253" t="str">
            <v>A N A L I S A   H A R G A   P E K E R J A A N</v>
          </cell>
          <cell r="J1253" t="str">
            <v>KODE</v>
          </cell>
        </row>
        <row r="1254">
          <cell r="A1254" t="str">
            <v>SUB.DIT.PERENCANAAN JALAN LOKAL</v>
          </cell>
          <cell r="D1254" t="str">
            <v>PENIMBUNAN DAN PEMADATAN</v>
          </cell>
        </row>
        <row r="1255">
          <cell r="A1255" t="str">
            <v>KABUPATEN</v>
          </cell>
          <cell r="D1255" t="str">
            <v>(UNTUK JEMBATAN &amp; GORONG-GORONG) (MENGGUNAKAN ALAT)</v>
          </cell>
          <cell r="J1255" t="str">
            <v>K. 225</v>
          </cell>
        </row>
        <row r="1257">
          <cell r="A1257" t="str">
            <v>PROPINSI   :                                 KODE</v>
          </cell>
          <cell r="D1257" t="str">
            <v>KABUPATEN/KOTA   :</v>
          </cell>
          <cell r="G1257" t="str">
            <v>KODE</v>
          </cell>
          <cell r="H1257" t="str">
            <v>DISIAPKAN  OLEH  :</v>
          </cell>
          <cell r="J1257" t="str">
            <v>TANGGAL  :</v>
          </cell>
        </row>
        <row r="1258">
          <cell r="A1258" t="str">
            <v>NANGGROE ACEH DARUSSALAM           ( 11 )</v>
          </cell>
          <cell r="D1258" t="str">
            <v>BIREUEN</v>
          </cell>
          <cell r="G1258" t="str">
            <v>( 08 )</v>
          </cell>
        </row>
        <row r="1259">
          <cell r="A1259" t="str">
            <v>PROSES  :</v>
          </cell>
          <cell r="D1259" t="str">
            <v>ANGGAPAN   :</v>
          </cell>
          <cell r="G1259" t="str">
            <v/>
          </cell>
        </row>
        <row r="1260">
          <cell r="A1260" t="str">
            <v xml:space="preserve">  1.  Struktur dibersihkan dari bahan-bahan</v>
          </cell>
          <cell r="D1260" t="str">
            <v xml:space="preserve">  1.  Bahan timbunan dikirim ke lapangan oleh leveransir</v>
          </cell>
        </row>
        <row r="1261">
          <cell r="A1261" t="str">
            <v xml:space="preserve">       organik</v>
          </cell>
          <cell r="D1261" t="str">
            <v xml:space="preserve">  2.  Timbunan dipadatkan berlapis tebal  10 cm</v>
          </cell>
        </row>
        <row r="1262">
          <cell r="A1262" t="str">
            <v xml:space="preserve">  2.  Timbunkemblai bagian belakang</v>
          </cell>
          <cell r="D1262" t="str">
            <v/>
          </cell>
        </row>
        <row r="1263">
          <cell r="A1263" t="str">
            <v xml:space="preserve">       struktur</v>
          </cell>
          <cell r="D1263" t="str">
            <v/>
          </cell>
        </row>
        <row r="1264">
          <cell r="A1264" t="str">
            <v/>
          </cell>
          <cell r="D1264" t="str">
            <v/>
          </cell>
        </row>
        <row r="1265">
          <cell r="A1265" t="str">
            <v/>
          </cell>
          <cell r="D1265" t="str">
            <v/>
          </cell>
        </row>
        <row r="1266">
          <cell r="A1266" t="str">
            <v/>
          </cell>
          <cell r="D1266" t="str">
            <v/>
          </cell>
        </row>
        <row r="1267">
          <cell r="A1267" t="str">
            <v/>
          </cell>
          <cell r="D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1">
          <cell r="A1271" t="str">
            <v/>
          </cell>
        </row>
        <row r="1272">
          <cell r="C1272" t="str">
            <v/>
          </cell>
          <cell r="D1272" t="str">
            <v>JUMLAH</v>
          </cell>
          <cell r="E1272" t="str">
            <v>HARI</v>
          </cell>
          <cell r="F1272" t="str">
            <v/>
          </cell>
          <cell r="G1272" t="str">
            <v>JUMLAH</v>
          </cell>
          <cell r="H1272" t="str">
            <v>UPAH</v>
          </cell>
          <cell r="I1272" t="str">
            <v>BIAYA</v>
          </cell>
          <cell r="J1272" t="str">
            <v>SUB TOTAL</v>
          </cell>
        </row>
        <row r="1273">
          <cell r="C1273" t="str">
            <v>PEKERJA</v>
          </cell>
          <cell r="F1273" t="str">
            <v>KODE</v>
          </cell>
        </row>
        <row r="1274">
          <cell r="A1274" t="str">
            <v>P</v>
          </cell>
          <cell r="D1274" t="str">
            <v>ORANG</v>
          </cell>
          <cell r="G1274" t="str">
            <v>Hari-Orang</v>
          </cell>
          <cell r="H1274" t="str">
            <v>(Rp./Org/Hr)</v>
          </cell>
          <cell r="I1274" t="str">
            <v>(Rp)</v>
          </cell>
          <cell r="J1274" t="str">
            <v>(Rp)</v>
          </cell>
        </row>
        <row r="1275">
          <cell r="A1275" t="str">
            <v>E</v>
          </cell>
          <cell r="C1275" t="str">
            <v>M a n d o r</v>
          </cell>
          <cell r="D1275">
            <v>1</v>
          </cell>
          <cell r="E1275">
            <v>1</v>
          </cell>
          <cell r="F1275" t="str">
            <v>L061</v>
          </cell>
          <cell r="G1275">
            <v>1</v>
          </cell>
          <cell r="H1275">
            <v>42000</v>
          </cell>
          <cell r="I1275">
            <v>42000</v>
          </cell>
        </row>
        <row r="1276">
          <cell r="A1276" t="str">
            <v>K</v>
          </cell>
          <cell r="C1276" t="str">
            <v>Pekerja semi terlatih</v>
          </cell>
          <cell r="D1276">
            <v>3</v>
          </cell>
          <cell r="E1276">
            <v>1</v>
          </cell>
          <cell r="F1276" t="str">
            <v>L103</v>
          </cell>
          <cell r="G1276">
            <v>3</v>
          </cell>
          <cell r="H1276">
            <v>35500</v>
          </cell>
          <cell r="I1276">
            <v>106500</v>
          </cell>
        </row>
        <row r="1277">
          <cell r="A1277" t="str">
            <v>E</v>
          </cell>
          <cell r="C1277" t="str">
            <v>Pekerja tak terlatih</v>
          </cell>
          <cell r="D1277">
            <v>10</v>
          </cell>
          <cell r="E1277">
            <v>1</v>
          </cell>
          <cell r="F1277" t="str">
            <v>L101</v>
          </cell>
          <cell r="G1277">
            <v>10</v>
          </cell>
          <cell r="H1277">
            <v>35000</v>
          </cell>
          <cell r="I1277">
            <v>350000</v>
          </cell>
        </row>
        <row r="1278">
          <cell r="A1278" t="str">
            <v>R</v>
          </cell>
        </row>
        <row r="1279">
          <cell r="A1279" t="str">
            <v>J</v>
          </cell>
        </row>
        <row r="1280">
          <cell r="A1280" t="str">
            <v>A</v>
          </cell>
        </row>
        <row r="1281">
          <cell r="I1281" t="str">
            <v xml:space="preserve">PEKERJA </v>
          </cell>
          <cell r="J1281">
            <v>498500</v>
          </cell>
        </row>
        <row r="1282">
          <cell r="D1282" t="str">
            <v/>
          </cell>
          <cell r="E1282" t="str">
            <v>VOLUME</v>
          </cell>
          <cell r="H1282" t="str">
            <v>HARGA</v>
          </cell>
          <cell r="I1282" t="str">
            <v>BIAYA</v>
          </cell>
          <cell r="J1282" t="str">
            <v>SUB TOTAL</v>
          </cell>
        </row>
        <row r="1283">
          <cell r="C1283" t="str">
            <v>MATERIAL</v>
          </cell>
          <cell r="D1283" t="str">
            <v>JUMLAH</v>
          </cell>
          <cell r="E1283" t="str">
            <v/>
          </cell>
          <cell r="F1283" t="str">
            <v>KODE</v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</row>
        <row r="1284">
          <cell r="A1284" t="str">
            <v>M</v>
          </cell>
          <cell r="D1284" t="str">
            <v/>
          </cell>
          <cell r="E1284" t="str">
            <v>SATUAN</v>
          </cell>
          <cell r="H1284" t="str">
            <v>(Rp./UNIT)</v>
          </cell>
          <cell r="I1284" t="str">
            <v>(Rp)</v>
          </cell>
          <cell r="J1284" t="str">
            <v>(Rp)</v>
          </cell>
        </row>
        <row r="1285">
          <cell r="A1285" t="str">
            <v>A</v>
          </cell>
          <cell r="C1285" t="str">
            <v>Alat  bantu</v>
          </cell>
          <cell r="D1285">
            <v>0.3</v>
          </cell>
          <cell r="E1285" t="str">
            <v>set</v>
          </cell>
          <cell r="F1285" t="str">
            <v>M170</v>
          </cell>
          <cell r="H1285">
            <v>147000</v>
          </cell>
          <cell r="I1285">
            <v>44100</v>
          </cell>
        </row>
        <row r="1286">
          <cell r="A1286" t="str">
            <v>T</v>
          </cell>
          <cell r="C1286" t="str">
            <v>Sirtu Royalti</v>
          </cell>
          <cell r="D1286">
            <v>20</v>
          </cell>
          <cell r="E1286" t="str">
            <v>m3</v>
          </cell>
          <cell r="F1286" t="str">
            <v>MR.42</v>
          </cell>
          <cell r="G1286" t="str">
            <v/>
          </cell>
          <cell r="H1286">
            <v>29400</v>
          </cell>
          <cell r="I1286">
            <v>588000</v>
          </cell>
        </row>
        <row r="1287">
          <cell r="A1287" t="str">
            <v>E</v>
          </cell>
          <cell r="G1287" t="str">
            <v/>
          </cell>
        </row>
        <row r="1288">
          <cell r="A1288" t="str">
            <v>R</v>
          </cell>
        </row>
        <row r="1289">
          <cell r="A1289" t="str">
            <v>I</v>
          </cell>
        </row>
        <row r="1290">
          <cell r="A1290" t="str">
            <v>A</v>
          </cell>
        </row>
        <row r="1291">
          <cell r="A1291" t="str">
            <v>L</v>
          </cell>
        </row>
        <row r="1292">
          <cell r="A1292" t="str">
            <v/>
          </cell>
        </row>
        <row r="1293">
          <cell r="I1293" t="str">
            <v xml:space="preserve">MATERIAL </v>
          </cell>
          <cell r="J1293">
            <v>632100</v>
          </cell>
        </row>
        <row r="1294">
          <cell r="D1294" t="str">
            <v>JUMLAH</v>
          </cell>
          <cell r="E1294" t="str">
            <v>HARI</v>
          </cell>
          <cell r="G1294" t="str">
            <v>JAM</v>
          </cell>
          <cell r="H1294" t="str">
            <v>HARGA</v>
          </cell>
          <cell r="I1294" t="str">
            <v>BIAYA</v>
          </cell>
          <cell r="J1294" t="str">
            <v>SUB TOTAL</v>
          </cell>
        </row>
        <row r="1295">
          <cell r="C1295" t="str">
            <v>PERALATAN</v>
          </cell>
          <cell r="D1295" t="str">
            <v/>
          </cell>
          <cell r="E1295" t="str">
            <v/>
          </cell>
          <cell r="F1295" t="str">
            <v>KODE</v>
          </cell>
          <cell r="G1295" t="str">
            <v>KERJA</v>
          </cell>
          <cell r="H1295" t="str">
            <v>(Rp./Jam)</v>
          </cell>
          <cell r="I1295" t="str">
            <v/>
          </cell>
          <cell r="J1295" t="str">
            <v/>
          </cell>
        </row>
        <row r="1296">
          <cell r="A1296" t="str">
            <v>P</v>
          </cell>
          <cell r="D1296" t="str">
            <v>ALAT</v>
          </cell>
          <cell r="E1296" t="str">
            <v>KERJA</v>
          </cell>
          <cell r="H1296" t="str">
            <v/>
          </cell>
          <cell r="I1296" t="str">
            <v>(Rp)</v>
          </cell>
          <cell r="J1296" t="str">
            <v>(Rp)</v>
          </cell>
        </row>
        <row r="1297">
          <cell r="A1297" t="str">
            <v>E</v>
          </cell>
          <cell r="C1297" t="str">
            <v>Mesin Gilas Bergetar  1  ton</v>
          </cell>
          <cell r="D1297">
            <v>1</v>
          </cell>
          <cell r="E1297">
            <v>1</v>
          </cell>
          <cell r="F1297" t="str">
            <v>E087</v>
          </cell>
          <cell r="G1297">
            <v>5</v>
          </cell>
          <cell r="H1297">
            <v>44100</v>
          </cell>
          <cell r="I1297">
            <v>220500</v>
          </cell>
        </row>
        <row r="1298">
          <cell r="A1298" t="str">
            <v>R</v>
          </cell>
          <cell r="C1298" t="str">
            <v>S t a m p e r</v>
          </cell>
          <cell r="D1298">
            <v>1</v>
          </cell>
          <cell r="E1298">
            <v>2</v>
          </cell>
          <cell r="F1298" t="str">
            <v>E088</v>
          </cell>
          <cell r="G1298">
            <v>10</v>
          </cell>
          <cell r="H1298">
            <v>23030</v>
          </cell>
          <cell r="I1298">
            <v>230300</v>
          </cell>
        </row>
        <row r="1299">
          <cell r="A1299" t="str">
            <v>A</v>
          </cell>
        </row>
        <row r="1300">
          <cell r="A1300" t="str">
            <v>L</v>
          </cell>
        </row>
        <row r="1301">
          <cell r="A1301" t="str">
            <v>A</v>
          </cell>
        </row>
        <row r="1302">
          <cell r="A1302" t="str">
            <v>T</v>
          </cell>
        </row>
        <row r="1303">
          <cell r="A1303" t="str">
            <v>A</v>
          </cell>
        </row>
        <row r="1304">
          <cell r="A1304" t="str">
            <v>N</v>
          </cell>
        </row>
        <row r="1305">
          <cell r="A1305" t="str">
            <v/>
          </cell>
        </row>
        <row r="1306">
          <cell r="A1306" t="str">
            <v/>
          </cell>
          <cell r="I1306" t="str">
            <v>PERALATAN</v>
          </cell>
          <cell r="J1306">
            <v>450800</v>
          </cell>
        </row>
        <row r="1307">
          <cell r="I1307" t="str">
            <v>TOTAL   (Rp)</v>
          </cell>
          <cell r="J1307">
            <v>1581400</v>
          </cell>
        </row>
        <row r="1308">
          <cell r="G1308" t="str">
            <v/>
          </cell>
        </row>
        <row r="1309">
          <cell r="C1309" t="str">
            <v>VOLUME  :</v>
          </cell>
          <cell r="D1309">
            <v>15</v>
          </cell>
          <cell r="E1309" t="str">
            <v>Satuan  :</v>
          </cell>
          <cell r="F1309" t="str">
            <v>m3</v>
          </cell>
          <cell r="G1309" t="str">
            <v>Harga  Satuan</v>
          </cell>
          <cell r="H1309" t="str">
            <v>Rp</v>
          </cell>
          <cell r="I1309">
            <v>105426.66666666667</v>
          </cell>
          <cell r="J1309" t="str">
            <v>Per   m3</v>
          </cell>
        </row>
        <row r="1319">
          <cell r="A1319" t="str">
            <v>DIREKTORAT JENDERAL BINA MARGA</v>
          </cell>
        </row>
        <row r="1320">
          <cell r="A1320" t="str">
            <v>DIREKTORAT BINA PROGRAM JALAN</v>
          </cell>
          <cell r="D1320" t="str">
            <v>A N A L I S A   H A R G A   P E K E R J A A N</v>
          </cell>
          <cell r="J1320" t="str">
            <v>KODE</v>
          </cell>
        </row>
        <row r="1321">
          <cell r="A1321" t="str">
            <v>SUB.DIT.PERENCANAAN JALAN LOKAL</v>
          </cell>
          <cell r="D1321" t="str">
            <v>PASANGAN CERUCUK KAYU DIRAWA</v>
          </cell>
        </row>
        <row r="1322">
          <cell r="A1322" t="str">
            <v>KABUPATEN</v>
          </cell>
          <cell r="D1322" t="str">
            <v xml:space="preserve"> (MENGGUNAKAN ALAT)</v>
          </cell>
          <cell r="J1322" t="str">
            <v>K. 232</v>
          </cell>
        </row>
        <row r="1324">
          <cell r="A1324" t="str">
            <v>PROPINSI   :                                 KODE</v>
          </cell>
          <cell r="D1324" t="str">
            <v>KABUPATEN/KOTA   :</v>
          </cell>
          <cell r="G1324" t="str">
            <v>KODE</v>
          </cell>
          <cell r="H1324" t="str">
            <v>DISIAPKAN  OLEH  :</v>
          </cell>
          <cell r="J1324" t="str">
            <v>TANGGAL  :</v>
          </cell>
        </row>
        <row r="1325">
          <cell r="A1325" t="str">
            <v>NANGGROE ACEH DARUSSALAM           ( 11 )</v>
          </cell>
          <cell r="D1325" t="str">
            <v>BIREUEN</v>
          </cell>
          <cell r="G1325" t="str">
            <v>( 08 )</v>
          </cell>
        </row>
        <row r="1326">
          <cell r="A1326" t="str">
            <v>PROSES  :</v>
          </cell>
          <cell r="D1326" t="str">
            <v>ANGGAPAN   :</v>
          </cell>
          <cell r="G1326" t="str">
            <v/>
          </cell>
        </row>
        <row r="1327">
          <cell r="A1327" t="str">
            <v xml:space="preserve">  1.  Potong cerucuk kayu dikirim ketempat</v>
          </cell>
          <cell r="D1327" t="str">
            <v xml:space="preserve">  1.  Memakai tenaga orang ( 4 group )</v>
          </cell>
        </row>
        <row r="1328">
          <cell r="A1328" t="str">
            <v xml:space="preserve">       pekerjaan</v>
          </cell>
          <cell r="D1328" t="str">
            <v xml:space="preserve">  2.  Cerucuk pendek dipukul dengan tenaga orang ( 100 tiang / hari / group )</v>
          </cell>
        </row>
        <row r="1329">
          <cell r="A1329" t="str">
            <v xml:space="preserve">  2.  Cerucuk ditempatkan pada lokasinya</v>
          </cell>
          <cell r="D1329" t="str">
            <v xml:space="preserve">  3.  Cerucuk panjang 6 m  o  15 cm dipotong dan dikirim ketempat pekerjaan</v>
          </cell>
        </row>
        <row r="1330">
          <cell r="A1330" t="str">
            <v xml:space="preserve">  3.  Cerucuk dipukul masuk dengan </v>
          </cell>
          <cell r="D1330" t="str">
            <v/>
          </cell>
        </row>
        <row r="1331">
          <cell r="A1331" t="str">
            <v xml:space="preserve">       tenaga orang</v>
          </cell>
          <cell r="D1331" t="str">
            <v/>
          </cell>
        </row>
        <row r="1332">
          <cell r="A1332" t="str">
            <v/>
          </cell>
          <cell r="D1332" t="str">
            <v/>
          </cell>
        </row>
        <row r="1333">
          <cell r="A1333" t="str">
            <v/>
          </cell>
          <cell r="D1333" t="str">
            <v/>
          </cell>
        </row>
        <row r="1334">
          <cell r="A1334" t="str">
            <v/>
          </cell>
          <cell r="D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8">
          <cell r="A1338" t="str">
            <v/>
          </cell>
        </row>
        <row r="1339">
          <cell r="C1339" t="str">
            <v/>
          </cell>
          <cell r="D1339" t="str">
            <v>JUMLAH</v>
          </cell>
          <cell r="E1339" t="str">
            <v>HARI</v>
          </cell>
          <cell r="F1339" t="str">
            <v/>
          </cell>
          <cell r="G1339" t="str">
            <v>JUMLAH</v>
          </cell>
          <cell r="H1339" t="str">
            <v>UPAH</v>
          </cell>
          <cell r="I1339" t="str">
            <v>BIAYA</v>
          </cell>
          <cell r="J1339" t="str">
            <v>SUB TOTAL</v>
          </cell>
        </row>
        <row r="1340">
          <cell r="C1340" t="str">
            <v>PEKERJA</v>
          </cell>
          <cell r="F1340" t="str">
            <v>KODE</v>
          </cell>
        </row>
        <row r="1341">
          <cell r="A1341" t="str">
            <v>P</v>
          </cell>
          <cell r="D1341" t="str">
            <v>ORANG</v>
          </cell>
          <cell r="G1341" t="str">
            <v>Hari-Orang</v>
          </cell>
          <cell r="H1341" t="str">
            <v>(Rp./Org/Hr)</v>
          </cell>
          <cell r="I1341" t="str">
            <v>(Rp)</v>
          </cell>
          <cell r="J1341" t="str">
            <v>(Rp)</v>
          </cell>
        </row>
        <row r="1342">
          <cell r="A1342" t="str">
            <v>E</v>
          </cell>
          <cell r="C1342" t="str">
            <v>M a n d o r</v>
          </cell>
          <cell r="D1342">
            <v>1</v>
          </cell>
          <cell r="E1342">
            <v>1</v>
          </cell>
          <cell r="F1342" t="str">
            <v>L061</v>
          </cell>
          <cell r="G1342">
            <v>1</v>
          </cell>
          <cell r="H1342">
            <v>42000</v>
          </cell>
          <cell r="I1342">
            <v>42000</v>
          </cell>
        </row>
        <row r="1343">
          <cell r="A1343" t="str">
            <v>K</v>
          </cell>
          <cell r="C1343" t="str">
            <v>T u k a n g</v>
          </cell>
          <cell r="D1343">
            <v>2</v>
          </cell>
          <cell r="E1343">
            <v>1</v>
          </cell>
          <cell r="F1343" t="str">
            <v>L079</v>
          </cell>
          <cell r="G1343">
            <v>2</v>
          </cell>
          <cell r="H1343">
            <v>46500</v>
          </cell>
          <cell r="I1343">
            <v>93000</v>
          </cell>
        </row>
        <row r="1344">
          <cell r="A1344" t="str">
            <v>E</v>
          </cell>
          <cell r="C1344" t="str">
            <v>S u p i r</v>
          </cell>
          <cell r="D1344">
            <v>1</v>
          </cell>
          <cell r="E1344">
            <v>1</v>
          </cell>
          <cell r="F1344" t="str">
            <v>L091</v>
          </cell>
          <cell r="G1344">
            <v>1</v>
          </cell>
          <cell r="H1344">
            <v>40000</v>
          </cell>
          <cell r="I1344">
            <v>40000</v>
          </cell>
        </row>
        <row r="1345">
          <cell r="A1345" t="str">
            <v>R</v>
          </cell>
          <cell r="C1345" t="str">
            <v>Pekerja tak terlatih</v>
          </cell>
          <cell r="D1345">
            <v>18</v>
          </cell>
          <cell r="E1345">
            <v>1</v>
          </cell>
          <cell r="F1345" t="str">
            <v>L101</v>
          </cell>
          <cell r="G1345">
            <v>18</v>
          </cell>
          <cell r="H1345">
            <v>35000</v>
          </cell>
          <cell r="I1345">
            <v>630000</v>
          </cell>
        </row>
        <row r="1346">
          <cell r="A1346" t="str">
            <v>J</v>
          </cell>
          <cell r="C1346" t="str">
            <v>Pekerja semi terlatih</v>
          </cell>
          <cell r="D1346">
            <v>4</v>
          </cell>
          <cell r="E1346">
            <v>1</v>
          </cell>
          <cell r="F1346" t="str">
            <v>L103</v>
          </cell>
          <cell r="G1346">
            <v>4</v>
          </cell>
          <cell r="H1346">
            <v>35500</v>
          </cell>
          <cell r="I1346">
            <v>142000</v>
          </cell>
        </row>
        <row r="1347">
          <cell r="A1347" t="str">
            <v>A</v>
          </cell>
        </row>
        <row r="1348">
          <cell r="I1348" t="str">
            <v xml:space="preserve">PEKERJA </v>
          </cell>
          <cell r="J1348">
            <v>947000</v>
          </cell>
        </row>
        <row r="1349">
          <cell r="D1349" t="str">
            <v/>
          </cell>
          <cell r="E1349" t="str">
            <v>VOLUME</v>
          </cell>
          <cell r="H1349" t="str">
            <v>HARGA</v>
          </cell>
          <cell r="I1349" t="str">
            <v>BIAYA</v>
          </cell>
          <cell r="J1349" t="str">
            <v>SUB TOTAL</v>
          </cell>
        </row>
        <row r="1350">
          <cell r="C1350" t="str">
            <v>MATERIAL</v>
          </cell>
          <cell r="D1350" t="str">
            <v>JUMLAH</v>
          </cell>
          <cell r="E1350" t="str">
            <v/>
          </cell>
          <cell r="F1350" t="str">
            <v>KODE</v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</row>
        <row r="1351">
          <cell r="A1351" t="str">
            <v>M</v>
          </cell>
          <cell r="D1351" t="str">
            <v/>
          </cell>
          <cell r="E1351" t="str">
            <v>SATUAN</v>
          </cell>
          <cell r="H1351" t="str">
            <v>(Rp./UNIT)</v>
          </cell>
          <cell r="I1351" t="str">
            <v>(Rp)</v>
          </cell>
          <cell r="J1351" t="str">
            <v>(Rp)</v>
          </cell>
        </row>
        <row r="1352">
          <cell r="A1352" t="str">
            <v>A</v>
          </cell>
          <cell r="C1352" t="str">
            <v>Paku Jembatan</v>
          </cell>
          <cell r="D1352">
            <v>13</v>
          </cell>
          <cell r="E1352" t="str">
            <v>kg</v>
          </cell>
          <cell r="F1352" t="str">
            <v>M166</v>
          </cell>
          <cell r="H1352">
            <v>11466</v>
          </cell>
          <cell r="I1352">
            <v>149058</v>
          </cell>
        </row>
        <row r="1353">
          <cell r="A1353" t="str">
            <v>T</v>
          </cell>
          <cell r="C1353" t="str">
            <v>Kayu Bekisting</v>
          </cell>
          <cell r="D1353">
            <v>5</v>
          </cell>
          <cell r="E1353" t="str">
            <v>m3</v>
          </cell>
          <cell r="F1353" t="str">
            <v>M180</v>
          </cell>
          <cell r="G1353" t="str">
            <v/>
          </cell>
          <cell r="H1353">
            <v>2205000</v>
          </cell>
          <cell r="I1353">
            <v>11025000</v>
          </cell>
        </row>
        <row r="1354">
          <cell r="A1354" t="str">
            <v>E</v>
          </cell>
          <cell r="C1354" t="str">
            <v>Alat Bantu</v>
          </cell>
          <cell r="D1354">
            <v>0.8</v>
          </cell>
          <cell r="E1354" t="str">
            <v>set</v>
          </cell>
          <cell r="F1354" t="str">
            <v>M170</v>
          </cell>
          <cell r="G1354" t="str">
            <v/>
          </cell>
          <cell r="H1354">
            <v>147000</v>
          </cell>
          <cell r="I1354">
            <v>117600</v>
          </cell>
        </row>
        <row r="1355">
          <cell r="A1355" t="str">
            <v>R</v>
          </cell>
        </row>
        <row r="1356">
          <cell r="A1356" t="str">
            <v>I</v>
          </cell>
        </row>
        <row r="1357">
          <cell r="A1357" t="str">
            <v>A</v>
          </cell>
        </row>
        <row r="1358">
          <cell r="A1358" t="str">
            <v>L</v>
          </cell>
        </row>
        <row r="1359">
          <cell r="A1359" t="str">
            <v/>
          </cell>
        </row>
        <row r="1360">
          <cell r="I1360" t="str">
            <v xml:space="preserve">MATERIAL </v>
          </cell>
          <cell r="J1360">
            <v>11291658</v>
          </cell>
        </row>
        <row r="1361">
          <cell r="D1361" t="str">
            <v>JUMLAH</v>
          </cell>
          <cell r="E1361" t="str">
            <v>HARI</v>
          </cell>
          <cell r="G1361" t="str">
            <v>JAM</v>
          </cell>
          <cell r="H1361" t="str">
            <v>HARGA</v>
          </cell>
          <cell r="I1361" t="str">
            <v>BIAYA</v>
          </cell>
          <cell r="J1361" t="str">
            <v>SUB TOTAL</v>
          </cell>
        </row>
        <row r="1362">
          <cell r="C1362" t="str">
            <v>PERALATAN</v>
          </cell>
          <cell r="D1362" t="str">
            <v/>
          </cell>
          <cell r="E1362" t="str">
            <v/>
          </cell>
          <cell r="F1362" t="str">
            <v>KODE</v>
          </cell>
          <cell r="G1362" t="str">
            <v>KERJA</v>
          </cell>
          <cell r="H1362" t="str">
            <v>(Rp./Jam)</v>
          </cell>
          <cell r="I1362" t="str">
            <v/>
          </cell>
          <cell r="J1362" t="str">
            <v/>
          </cell>
        </row>
        <row r="1363">
          <cell r="A1363" t="str">
            <v>P</v>
          </cell>
          <cell r="D1363" t="str">
            <v>ALAT</v>
          </cell>
          <cell r="E1363" t="str">
            <v>KERJA</v>
          </cell>
          <cell r="H1363" t="str">
            <v/>
          </cell>
          <cell r="I1363" t="str">
            <v>(Rp)</v>
          </cell>
          <cell r="J1363" t="str">
            <v>(Rp)</v>
          </cell>
        </row>
        <row r="1364">
          <cell r="A1364" t="str">
            <v>E</v>
          </cell>
          <cell r="C1364" t="str">
            <v>Truck Bak Terbuka 4 t - 80 HP</v>
          </cell>
          <cell r="D1364">
            <v>1</v>
          </cell>
          <cell r="E1364">
            <v>1</v>
          </cell>
          <cell r="F1364" t="str">
            <v>E221</v>
          </cell>
          <cell r="G1364">
            <v>5</v>
          </cell>
          <cell r="H1364">
            <v>110250</v>
          </cell>
          <cell r="I1364">
            <v>551250</v>
          </cell>
        </row>
        <row r="1365">
          <cell r="A1365" t="str">
            <v>R</v>
          </cell>
          <cell r="C1365" t="str">
            <v>Pompa Air  ( o 5 cm ) 30 m3 / jam</v>
          </cell>
          <cell r="D1365">
            <v>4</v>
          </cell>
          <cell r="E1365">
            <v>1</v>
          </cell>
          <cell r="F1365" t="str">
            <v>E341</v>
          </cell>
          <cell r="G1365">
            <v>20</v>
          </cell>
          <cell r="H1365">
            <v>12250</v>
          </cell>
          <cell r="I1365">
            <v>245000</v>
          </cell>
        </row>
        <row r="1366">
          <cell r="A1366" t="str">
            <v>A</v>
          </cell>
        </row>
        <row r="1367">
          <cell r="A1367" t="str">
            <v>L</v>
          </cell>
        </row>
        <row r="1368">
          <cell r="A1368" t="str">
            <v>A</v>
          </cell>
        </row>
        <row r="1369">
          <cell r="A1369" t="str">
            <v>T</v>
          </cell>
        </row>
        <row r="1370">
          <cell r="A1370" t="str">
            <v>A</v>
          </cell>
        </row>
        <row r="1371">
          <cell r="A1371" t="str">
            <v>N</v>
          </cell>
        </row>
        <row r="1372">
          <cell r="A1372" t="str">
            <v/>
          </cell>
        </row>
        <row r="1373">
          <cell r="A1373" t="str">
            <v/>
          </cell>
          <cell r="I1373" t="str">
            <v>PERALATAN</v>
          </cell>
          <cell r="J1373">
            <v>796250</v>
          </cell>
        </row>
        <row r="1374">
          <cell r="I1374" t="str">
            <v>TOTAL   (Rp)</v>
          </cell>
          <cell r="J1374">
            <v>13034908</v>
          </cell>
        </row>
        <row r="1375">
          <cell r="G1375" t="str">
            <v/>
          </cell>
        </row>
        <row r="1376">
          <cell r="C1376" t="str">
            <v>VOLUME  :</v>
          </cell>
          <cell r="D1376">
            <v>240</v>
          </cell>
          <cell r="E1376" t="str">
            <v>Satuan  :</v>
          </cell>
          <cell r="F1376" t="str">
            <v>m1</v>
          </cell>
          <cell r="G1376" t="str">
            <v>Harga  Satuan</v>
          </cell>
          <cell r="H1376" t="str">
            <v>Rp</v>
          </cell>
          <cell r="I1376">
            <v>54312.116666666669</v>
          </cell>
          <cell r="J1376" t="str">
            <v>Per   m1</v>
          </cell>
        </row>
        <row r="1453">
          <cell r="A1453" t="str">
            <v>DIREKTORAT JENDERAL BINA MARGA</v>
          </cell>
        </row>
        <row r="1454">
          <cell r="A1454" t="str">
            <v>DIREKTORAT BINA PROGRAM JALAN</v>
          </cell>
          <cell r="D1454" t="str">
            <v>A N A L I S A   H A R G A   P E K E R J A A N</v>
          </cell>
          <cell r="J1454" t="str">
            <v>KODE</v>
          </cell>
        </row>
        <row r="1455">
          <cell r="A1455" t="str">
            <v>SUB.DIT.PERENCANAAN JALAN LOKAL</v>
          </cell>
          <cell r="D1455" t="str">
            <v xml:space="preserve">MEMBENTUK BADAN JALAN / SUBGRADE DI DAERAH GALIAN </v>
          </cell>
        </row>
        <row r="1456">
          <cell r="A1456" t="str">
            <v>KABUPATEN</v>
          </cell>
          <cell r="D1456" t="str">
            <v xml:space="preserve"> TANAH BIASA (MENGGUNAKAN ALAT)</v>
          </cell>
          <cell r="J1456" t="str">
            <v>K. 321</v>
          </cell>
        </row>
        <row r="1458">
          <cell r="A1458" t="str">
            <v>PROPINSI   :                                 KODE</v>
          </cell>
          <cell r="D1458" t="str">
            <v>KABUPATEN/KOTA   :</v>
          </cell>
          <cell r="G1458" t="str">
            <v>KODE</v>
          </cell>
          <cell r="H1458" t="str">
            <v>DISIAPKAN  OLEH  :</v>
          </cell>
          <cell r="J1458" t="str">
            <v>TANGGAL  :</v>
          </cell>
        </row>
        <row r="1459">
          <cell r="A1459" t="str">
            <v>NANGGROE ACEH DARUSSALAM           ( 11 )</v>
          </cell>
          <cell r="D1459" t="str">
            <v>BIREUEN</v>
          </cell>
          <cell r="G1459">
            <v>-11</v>
          </cell>
        </row>
        <row r="1460">
          <cell r="A1460" t="str">
            <v>PROSES  :</v>
          </cell>
          <cell r="D1460" t="str">
            <v>ANGGAPAN   :</v>
          </cell>
          <cell r="G1460" t="str">
            <v/>
          </cell>
        </row>
        <row r="1461">
          <cell r="A1461" t="str">
            <v xml:space="preserve">  1.  Penggalian dengan Bulldozer </v>
          </cell>
          <cell r="D1461" t="str">
            <v xml:space="preserve">  1.  Menggunakan peralatan berat ( 200 m3 / hari</v>
          </cell>
        </row>
        <row r="1462">
          <cell r="A1462" t="str">
            <v xml:space="preserve">  2.  Hasil galian dibuang dengan truck</v>
          </cell>
          <cell r="D1462" t="str">
            <v xml:space="preserve">  2.  20 % terbuang ditempat</v>
          </cell>
        </row>
        <row r="1463">
          <cell r="A1463" t="str">
            <v xml:space="preserve">       sejauh   1 km</v>
          </cell>
          <cell r="D1463" t="str">
            <v xml:space="preserve">  3.  80 % diangkut dan dibuang dengan truck</v>
          </cell>
        </row>
        <row r="1464">
          <cell r="A1464" t="str">
            <v xml:space="preserve">  3.  Permukaan tanah dibentuk dan </v>
          </cell>
          <cell r="D1464" t="str">
            <v xml:space="preserve">  4.  2,5 rit pp / jam / truck</v>
          </cell>
        </row>
        <row r="1465">
          <cell r="A1465" t="str">
            <v xml:space="preserve">       dirapikan dengan greader</v>
          </cell>
          <cell r="D1465" t="str">
            <v xml:space="preserve">  5.  Jarak 1 rit pp &lt; 2 km</v>
          </cell>
        </row>
        <row r="1466">
          <cell r="A1466" t="str">
            <v/>
          </cell>
          <cell r="D1466" t="str">
            <v xml:space="preserve">  6.  Tidak termasuk pekerjaan pemadatan tanah dasar</v>
          </cell>
        </row>
        <row r="1467">
          <cell r="A1467" t="str">
            <v/>
          </cell>
          <cell r="D1467" t="str">
            <v/>
          </cell>
        </row>
        <row r="1468">
          <cell r="A1468" t="str">
            <v/>
          </cell>
          <cell r="D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2">
          <cell r="A1472" t="str">
            <v/>
          </cell>
        </row>
        <row r="1473">
          <cell r="C1473" t="str">
            <v/>
          </cell>
          <cell r="D1473" t="str">
            <v>JUMLAH</v>
          </cell>
          <cell r="E1473" t="str">
            <v>HARI</v>
          </cell>
          <cell r="F1473" t="str">
            <v/>
          </cell>
          <cell r="G1473" t="str">
            <v>JUMLAH</v>
          </cell>
          <cell r="H1473" t="str">
            <v>UPAH</v>
          </cell>
          <cell r="I1473" t="str">
            <v>BIAYA</v>
          </cell>
          <cell r="J1473" t="str">
            <v>SUB TOTAL</v>
          </cell>
        </row>
        <row r="1474">
          <cell r="C1474" t="str">
            <v>PEKERJA</v>
          </cell>
          <cell r="F1474" t="str">
            <v>KODE</v>
          </cell>
        </row>
        <row r="1475">
          <cell r="A1475" t="str">
            <v>P</v>
          </cell>
          <cell r="D1475" t="str">
            <v>ORANG</v>
          </cell>
          <cell r="G1475" t="str">
            <v>Hari-Orang</v>
          </cell>
          <cell r="H1475" t="str">
            <v>(Rp./Org/Hr)</v>
          </cell>
          <cell r="I1475" t="str">
            <v>(Rp)</v>
          </cell>
          <cell r="J1475" t="str">
            <v>(Rp)</v>
          </cell>
        </row>
        <row r="1476">
          <cell r="A1476" t="str">
            <v>E</v>
          </cell>
          <cell r="C1476" t="str">
            <v>M a n d o r</v>
          </cell>
          <cell r="D1476">
            <v>1</v>
          </cell>
          <cell r="E1476">
            <v>1</v>
          </cell>
          <cell r="F1476" t="str">
            <v>L061</v>
          </cell>
          <cell r="G1476">
            <v>1</v>
          </cell>
          <cell r="H1476">
            <v>42000</v>
          </cell>
          <cell r="I1476">
            <v>42000</v>
          </cell>
        </row>
        <row r="1477">
          <cell r="A1477" t="str">
            <v>K</v>
          </cell>
          <cell r="C1477" t="str">
            <v>Operator terlatih</v>
          </cell>
          <cell r="D1477">
            <v>3</v>
          </cell>
          <cell r="E1477">
            <v>1</v>
          </cell>
          <cell r="F1477" t="str">
            <v>L081</v>
          </cell>
          <cell r="G1477">
            <v>3</v>
          </cell>
          <cell r="H1477">
            <v>70000</v>
          </cell>
          <cell r="I1477">
            <v>210000</v>
          </cell>
        </row>
        <row r="1478">
          <cell r="A1478" t="str">
            <v>E</v>
          </cell>
          <cell r="C1478" t="str">
            <v>S u p i r</v>
          </cell>
          <cell r="D1478">
            <v>4</v>
          </cell>
          <cell r="E1478">
            <v>1</v>
          </cell>
          <cell r="F1478" t="str">
            <v>L091</v>
          </cell>
          <cell r="G1478">
            <v>4</v>
          </cell>
          <cell r="H1478">
            <v>40000</v>
          </cell>
          <cell r="I1478">
            <v>160000</v>
          </cell>
        </row>
        <row r="1479">
          <cell r="A1479" t="str">
            <v>R</v>
          </cell>
          <cell r="C1479" t="str">
            <v>Pekerja tak terlatih</v>
          </cell>
          <cell r="D1479">
            <v>5</v>
          </cell>
          <cell r="E1479">
            <v>1</v>
          </cell>
          <cell r="F1479" t="str">
            <v>L101</v>
          </cell>
          <cell r="G1479">
            <v>5</v>
          </cell>
          <cell r="H1479">
            <v>35000</v>
          </cell>
          <cell r="I1479">
            <v>175000</v>
          </cell>
        </row>
        <row r="1480">
          <cell r="A1480" t="str">
            <v>J</v>
          </cell>
        </row>
        <row r="1481">
          <cell r="A1481" t="str">
            <v>A</v>
          </cell>
        </row>
        <row r="1482">
          <cell r="I1482" t="str">
            <v xml:space="preserve">PEKERJA </v>
          </cell>
          <cell r="J1482">
            <v>587000</v>
          </cell>
        </row>
        <row r="1483">
          <cell r="D1483" t="str">
            <v/>
          </cell>
          <cell r="E1483" t="str">
            <v>VOLUME</v>
          </cell>
          <cell r="H1483" t="str">
            <v>HARGA</v>
          </cell>
          <cell r="I1483" t="str">
            <v>BIAYA</v>
          </cell>
          <cell r="J1483" t="str">
            <v>SUB TOTAL</v>
          </cell>
        </row>
        <row r="1484">
          <cell r="C1484" t="str">
            <v>MATERIAL</v>
          </cell>
          <cell r="D1484" t="str">
            <v>JUMLAH</v>
          </cell>
          <cell r="E1484" t="str">
            <v/>
          </cell>
          <cell r="F1484" t="str">
            <v>KODE</v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</row>
        <row r="1485">
          <cell r="A1485" t="str">
            <v>M</v>
          </cell>
          <cell r="D1485" t="str">
            <v/>
          </cell>
          <cell r="E1485" t="str">
            <v>SATUAN</v>
          </cell>
          <cell r="H1485" t="str">
            <v>(Rp./UNIT)</v>
          </cell>
          <cell r="I1485" t="str">
            <v>(Rp)</v>
          </cell>
          <cell r="J1485" t="str">
            <v>(Rp)</v>
          </cell>
        </row>
        <row r="1486">
          <cell r="A1486" t="str">
            <v>A</v>
          </cell>
          <cell r="C1486" t="str">
            <v>Alat  bantu</v>
          </cell>
          <cell r="D1486">
            <v>0.2</v>
          </cell>
          <cell r="E1486" t="str">
            <v>set</v>
          </cell>
          <cell r="F1486" t="str">
            <v>M170</v>
          </cell>
          <cell r="H1486">
            <v>147000</v>
          </cell>
          <cell r="I1486">
            <v>29400</v>
          </cell>
        </row>
        <row r="1487">
          <cell r="A1487" t="str">
            <v>T</v>
          </cell>
        </row>
        <row r="1488">
          <cell r="A1488" t="str">
            <v>E</v>
          </cell>
          <cell r="G1488" t="str">
            <v/>
          </cell>
        </row>
        <row r="1489">
          <cell r="A1489" t="str">
            <v>R</v>
          </cell>
        </row>
        <row r="1490">
          <cell r="A1490" t="str">
            <v>I</v>
          </cell>
        </row>
        <row r="1491">
          <cell r="A1491" t="str">
            <v>A</v>
          </cell>
        </row>
        <row r="1492">
          <cell r="A1492" t="str">
            <v>L</v>
          </cell>
        </row>
        <row r="1493">
          <cell r="A1493" t="str">
            <v/>
          </cell>
        </row>
        <row r="1494">
          <cell r="I1494" t="str">
            <v xml:space="preserve">MATERIAL </v>
          </cell>
          <cell r="J1494">
            <v>29400</v>
          </cell>
        </row>
        <row r="1495">
          <cell r="D1495" t="str">
            <v>JUMLAH</v>
          </cell>
          <cell r="E1495" t="str">
            <v>HARI</v>
          </cell>
          <cell r="G1495" t="str">
            <v>JAM</v>
          </cell>
          <cell r="H1495" t="str">
            <v>HARGA</v>
          </cell>
          <cell r="I1495" t="str">
            <v>BIAYA</v>
          </cell>
          <cell r="J1495" t="str">
            <v>SUB TOTAL</v>
          </cell>
        </row>
        <row r="1496">
          <cell r="C1496" t="str">
            <v>PERALATAN</v>
          </cell>
          <cell r="D1496" t="str">
            <v/>
          </cell>
          <cell r="E1496" t="str">
            <v/>
          </cell>
          <cell r="F1496" t="str">
            <v>KODE</v>
          </cell>
          <cell r="G1496" t="str">
            <v>KERJA</v>
          </cell>
          <cell r="H1496" t="str">
            <v>(Rp./Jam)</v>
          </cell>
          <cell r="I1496" t="str">
            <v/>
          </cell>
          <cell r="J1496" t="str">
            <v/>
          </cell>
        </row>
        <row r="1497">
          <cell r="A1497" t="str">
            <v>P</v>
          </cell>
          <cell r="D1497" t="str">
            <v>ALAT</v>
          </cell>
          <cell r="E1497" t="str">
            <v>KERJA</v>
          </cell>
          <cell r="H1497" t="str">
            <v/>
          </cell>
          <cell r="I1497" t="str">
            <v>(Rp)</v>
          </cell>
          <cell r="J1497" t="str">
            <v>(Rp)</v>
          </cell>
        </row>
        <row r="1498">
          <cell r="A1498" t="str">
            <v>E</v>
          </cell>
          <cell r="C1498" t="str">
            <v>Bulldozer  100 HP</v>
          </cell>
          <cell r="D1498">
            <v>1</v>
          </cell>
          <cell r="E1498">
            <v>1</v>
          </cell>
          <cell r="F1498" t="str">
            <v>E001</v>
          </cell>
          <cell r="G1498">
            <v>5</v>
          </cell>
          <cell r="H1498">
            <v>404250</v>
          </cell>
          <cell r="I1498">
            <v>2021250</v>
          </cell>
        </row>
        <row r="1499">
          <cell r="A1499" t="str">
            <v>R</v>
          </cell>
          <cell r="C1499" t="str">
            <v>Greder  115  HP</v>
          </cell>
          <cell r="D1499">
            <v>1</v>
          </cell>
          <cell r="E1499">
            <v>1</v>
          </cell>
          <cell r="F1499" t="str">
            <v>E010</v>
          </cell>
          <cell r="G1499">
            <v>5</v>
          </cell>
          <cell r="H1499">
            <v>471086</v>
          </cell>
          <cell r="I1499">
            <v>2355430</v>
          </cell>
        </row>
        <row r="1500">
          <cell r="A1500" t="str">
            <v>A</v>
          </cell>
          <cell r="C1500" t="str">
            <v>Wheel Loader  115 HP</v>
          </cell>
          <cell r="D1500">
            <v>1</v>
          </cell>
          <cell r="E1500">
            <v>1</v>
          </cell>
          <cell r="F1500" t="str">
            <v>E052</v>
          </cell>
          <cell r="G1500">
            <v>5</v>
          </cell>
          <cell r="H1500">
            <v>259700</v>
          </cell>
          <cell r="I1500">
            <v>1298500</v>
          </cell>
        </row>
        <row r="1501">
          <cell r="A1501" t="str">
            <v>L</v>
          </cell>
          <cell r="C1501" t="str">
            <v>Dump Truck 5 t - 145 HP</v>
          </cell>
          <cell r="D1501">
            <v>4</v>
          </cell>
          <cell r="E1501">
            <v>1</v>
          </cell>
          <cell r="F1501" t="str">
            <v>E212</v>
          </cell>
          <cell r="G1501">
            <v>20</v>
          </cell>
          <cell r="H1501">
            <v>142100</v>
          </cell>
          <cell r="I1501">
            <v>2842000</v>
          </cell>
        </row>
        <row r="1502">
          <cell r="A1502" t="str">
            <v>A</v>
          </cell>
        </row>
        <row r="1503">
          <cell r="A1503" t="str">
            <v>T</v>
          </cell>
        </row>
        <row r="1504">
          <cell r="A1504" t="str">
            <v>A</v>
          </cell>
        </row>
        <row r="1505">
          <cell r="A1505" t="str">
            <v>N</v>
          </cell>
        </row>
        <row r="1506">
          <cell r="A1506" t="str">
            <v/>
          </cell>
        </row>
        <row r="1507">
          <cell r="A1507" t="str">
            <v/>
          </cell>
          <cell r="I1507" t="str">
            <v>PERALATAN</v>
          </cell>
          <cell r="J1507">
            <v>8517180</v>
          </cell>
        </row>
        <row r="1508">
          <cell r="I1508" t="str">
            <v>TOTAL   (Rp)</v>
          </cell>
          <cell r="J1508">
            <v>9133580</v>
          </cell>
        </row>
        <row r="1509">
          <cell r="G1509" t="str">
            <v/>
          </cell>
        </row>
        <row r="1510">
          <cell r="C1510" t="str">
            <v>VOLUME  :</v>
          </cell>
          <cell r="D1510">
            <v>200</v>
          </cell>
          <cell r="E1510" t="str">
            <v>Satuan  :</v>
          </cell>
          <cell r="F1510" t="str">
            <v>m3</v>
          </cell>
          <cell r="G1510" t="str">
            <v>Harga  Satuan</v>
          </cell>
          <cell r="H1510" t="str">
            <v>Rp</v>
          </cell>
          <cell r="I1510">
            <v>45667.9</v>
          </cell>
          <cell r="J1510" t="str">
            <v>Per   m3</v>
          </cell>
        </row>
        <row r="1520">
          <cell r="A1520" t="str">
            <v>DIREKTORAT JENDERAL BINA MARGA</v>
          </cell>
        </row>
        <row r="1521">
          <cell r="A1521" t="str">
            <v>DIREKTORAT BINA PROGRAM JALAN</v>
          </cell>
          <cell r="D1521" t="str">
            <v>A N A L I S A   H A R G A   P E K E R J A A N</v>
          </cell>
          <cell r="J1521" t="str">
            <v>KODE</v>
          </cell>
        </row>
        <row r="1522">
          <cell r="A1522" t="str">
            <v>SUB.DIT.PERENCANAAN JALAN LOKAL</v>
          </cell>
          <cell r="D1522" t="str">
            <v>PEMADATAN TANAH DASAR</v>
          </cell>
        </row>
        <row r="1523">
          <cell r="A1523" t="str">
            <v>KABUPATEN</v>
          </cell>
          <cell r="D1523" t="str">
            <v xml:space="preserve"> (MENGGUNAKAN ALAT)</v>
          </cell>
          <cell r="J1523" t="str">
            <v>K. 342</v>
          </cell>
        </row>
        <row r="1525">
          <cell r="A1525" t="str">
            <v>PROPINSI   :                                 KODE</v>
          </cell>
          <cell r="D1525" t="str">
            <v>KABUPATEN/KOTA   :</v>
          </cell>
          <cell r="G1525" t="str">
            <v>KODE</v>
          </cell>
          <cell r="H1525" t="str">
            <v>DISIAPKAN  OLEH  :</v>
          </cell>
          <cell r="J1525" t="str">
            <v>TANGGAL  :</v>
          </cell>
        </row>
        <row r="1526">
          <cell r="A1526" t="str">
            <v>NANGGROE ACEH DARUSSALAM           ( 11 )</v>
          </cell>
          <cell r="D1526" t="str">
            <v>BIREUEN</v>
          </cell>
          <cell r="G1526">
            <v>-11</v>
          </cell>
        </row>
        <row r="1527">
          <cell r="A1527" t="str">
            <v>PROSES  :</v>
          </cell>
          <cell r="D1527" t="str">
            <v>ANGGAPAN   :</v>
          </cell>
          <cell r="G1527" t="str">
            <v/>
          </cell>
        </row>
        <row r="1528">
          <cell r="A1528" t="str">
            <v xml:space="preserve">  1.  Pembentukan dasar jalan dengan </v>
          </cell>
          <cell r="D1528" t="str">
            <v xml:space="preserve">  1.  Menggunakan alat berat ( 8 m x 500 m / hari )</v>
          </cell>
        </row>
        <row r="1529">
          <cell r="A1529" t="str">
            <v xml:space="preserve">       Greader</v>
          </cell>
          <cell r="D1529" t="str">
            <v xml:space="preserve">  2.  Damija dibersihkan dari semak</v>
          </cell>
        </row>
        <row r="1530">
          <cell r="A1530" t="str">
            <v xml:space="preserve">  2.  Dipadatkan dengan mesin gilas</v>
          </cell>
          <cell r="D1530" t="str">
            <v xml:space="preserve">  3.  Lebar dasar jalam  8 m</v>
          </cell>
        </row>
        <row r="1531">
          <cell r="A1531" t="str">
            <v/>
          </cell>
          <cell r="C1531" t="str">
            <v/>
          </cell>
          <cell r="D1531" t="str">
            <v xml:space="preserve">  4.  Hasil kerja menyiapkan dasar jalan 500 m / hari</v>
          </cell>
        </row>
        <row r="1532">
          <cell r="A1532" t="str">
            <v/>
          </cell>
          <cell r="D1532" t="str">
            <v/>
          </cell>
        </row>
        <row r="1533">
          <cell r="A1533" t="str">
            <v/>
          </cell>
          <cell r="D1533" t="str">
            <v/>
          </cell>
        </row>
        <row r="1534">
          <cell r="A1534" t="str">
            <v/>
          </cell>
          <cell r="D1534" t="str">
            <v/>
          </cell>
        </row>
        <row r="1535">
          <cell r="A1535" t="str">
            <v/>
          </cell>
          <cell r="D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9">
          <cell r="A1539" t="str">
            <v/>
          </cell>
        </row>
        <row r="1540">
          <cell r="C1540" t="str">
            <v/>
          </cell>
          <cell r="D1540" t="str">
            <v>JUMLAH</v>
          </cell>
          <cell r="E1540" t="str">
            <v>HARI</v>
          </cell>
          <cell r="F1540" t="str">
            <v/>
          </cell>
          <cell r="G1540" t="str">
            <v>JUMLAH</v>
          </cell>
          <cell r="H1540" t="str">
            <v>UPAH</v>
          </cell>
          <cell r="I1540" t="str">
            <v>BIAYA</v>
          </cell>
          <cell r="J1540" t="str">
            <v>SUB TOTAL</v>
          </cell>
        </row>
        <row r="1541">
          <cell r="C1541" t="str">
            <v>PEKERJA</v>
          </cell>
          <cell r="F1541" t="str">
            <v>KODE</v>
          </cell>
        </row>
        <row r="1542">
          <cell r="A1542" t="str">
            <v>P</v>
          </cell>
          <cell r="D1542" t="str">
            <v>ORANG</v>
          </cell>
          <cell r="G1542" t="str">
            <v>Hari-Orang</v>
          </cell>
          <cell r="H1542" t="str">
            <v>(Rp./Org/Hr)</v>
          </cell>
          <cell r="I1542" t="str">
            <v>(Rp)</v>
          </cell>
          <cell r="J1542" t="str">
            <v>(Rp)</v>
          </cell>
        </row>
        <row r="1543">
          <cell r="A1543" t="str">
            <v>E</v>
          </cell>
          <cell r="C1543" t="str">
            <v>M a n d o r</v>
          </cell>
          <cell r="D1543">
            <v>1</v>
          </cell>
          <cell r="E1543">
            <v>1</v>
          </cell>
          <cell r="F1543" t="str">
            <v>L061</v>
          </cell>
          <cell r="G1543">
            <v>1</v>
          </cell>
          <cell r="H1543">
            <v>42000</v>
          </cell>
          <cell r="I1543">
            <v>42000</v>
          </cell>
        </row>
        <row r="1544">
          <cell r="A1544" t="str">
            <v>K</v>
          </cell>
          <cell r="C1544" t="str">
            <v>Operator terlatih</v>
          </cell>
          <cell r="D1544">
            <v>2</v>
          </cell>
          <cell r="E1544">
            <v>1</v>
          </cell>
          <cell r="F1544" t="str">
            <v>L081</v>
          </cell>
          <cell r="G1544">
            <v>2</v>
          </cell>
          <cell r="H1544">
            <v>70000</v>
          </cell>
          <cell r="I1544">
            <v>140000</v>
          </cell>
        </row>
        <row r="1545">
          <cell r="A1545" t="str">
            <v>E</v>
          </cell>
          <cell r="C1545" t="str">
            <v>Pekerja tak terlatih</v>
          </cell>
          <cell r="D1545">
            <v>4</v>
          </cell>
          <cell r="E1545">
            <v>1</v>
          </cell>
          <cell r="F1545" t="str">
            <v>L101</v>
          </cell>
          <cell r="G1545">
            <v>4</v>
          </cell>
          <cell r="H1545">
            <v>35000</v>
          </cell>
          <cell r="I1545">
            <v>140000</v>
          </cell>
        </row>
        <row r="1546">
          <cell r="A1546" t="str">
            <v>R</v>
          </cell>
        </row>
        <row r="1547">
          <cell r="A1547" t="str">
            <v>J</v>
          </cell>
        </row>
        <row r="1548">
          <cell r="A1548" t="str">
            <v>A</v>
          </cell>
        </row>
        <row r="1549">
          <cell r="I1549" t="str">
            <v xml:space="preserve">PEKERJA </v>
          </cell>
          <cell r="J1549">
            <v>322000</v>
          </cell>
        </row>
        <row r="1550">
          <cell r="D1550" t="str">
            <v/>
          </cell>
          <cell r="E1550" t="str">
            <v>VOLUME</v>
          </cell>
          <cell r="H1550" t="str">
            <v>HARGA</v>
          </cell>
          <cell r="I1550" t="str">
            <v>BIAYA</v>
          </cell>
          <cell r="J1550" t="str">
            <v>SUB TOTAL</v>
          </cell>
        </row>
        <row r="1551">
          <cell r="C1551" t="str">
            <v>MATERIAL</v>
          </cell>
          <cell r="D1551" t="str">
            <v>JUMLAH</v>
          </cell>
          <cell r="E1551" t="str">
            <v/>
          </cell>
          <cell r="F1551" t="str">
            <v>KODE</v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</row>
        <row r="1552">
          <cell r="A1552" t="str">
            <v>M</v>
          </cell>
          <cell r="D1552" t="str">
            <v/>
          </cell>
          <cell r="E1552" t="str">
            <v>SATUAN</v>
          </cell>
          <cell r="H1552" t="str">
            <v>(Rp./UNIT)</v>
          </cell>
          <cell r="I1552" t="str">
            <v>(Rp)</v>
          </cell>
          <cell r="J1552" t="str">
            <v>(Rp)</v>
          </cell>
        </row>
        <row r="1553">
          <cell r="A1553" t="str">
            <v>A</v>
          </cell>
          <cell r="C1553" t="str">
            <v>Alat  bantu</v>
          </cell>
          <cell r="D1553">
            <v>1</v>
          </cell>
          <cell r="E1553" t="str">
            <v>set</v>
          </cell>
          <cell r="F1553" t="str">
            <v>M170</v>
          </cell>
          <cell r="H1553">
            <v>147000</v>
          </cell>
          <cell r="I1553">
            <v>147000</v>
          </cell>
        </row>
        <row r="1554">
          <cell r="A1554" t="str">
            <v>T</v>
          </cell>
          <cell r="G1554" t="str">
            <v/>
          </cell>
        </row>
        <row r="1555">
          <cell r="A1555" t="str">
            <v>E</v>
          </cell>
          <cell r="G1555" t="str">
            <v/>
          </cell>
        </row>
        <row r="1556">
          <cell r="A1556" t="str">
            <v>R</v>
          </cell>
        </row>
        <row r="1557">
          <cell r="A1557" t="str">
            <v>I</v>
          </cell>
        </row>
        <row r="1558">
          <cell r="A1558" t="str">
            <v>A</v>
          </cell>
        </row>
        <row r="1559">
          <cell r="A1559" t="str">
            <v>L</v>
          </cell>
        </row>
        <row r="1560">
          <cell r="A1560" t="str">
            <v/>
          </cell>
        </row>
        <row r="1561">
          <cell r="I1561" t="str">
            <v xml:space="preserve">MATERIAL </v>
          </cell>
          <cell r="J1561">
            <v>147000</v>
          </cell>
        </row>
        <row r="1562">
          <cell r="D1562" t="str">
            <v>JUMLAH</v>
          </cell>
          <cell r="E1562" t="str">
            <v>HARI</v>
          </cell>
          <cell r="G1562" t="str">
            <v>JAM</v>
          </cell>
          <cell r="H1562" t="str">
            <v>HARGA</v>
          </cell>
          <cell r="I1562" t="str">
            <v>BIAYA</v>
          </cell>
          <cell r="J1562" t="str">
            <v>SUB TOTAL</v>
          </cell>
        </row>
        <row r="1563">
          <cell r="C1563" t="str">
            <v>PERALATAN</v>
          </cell>
          <cell r="D1563" t="str">
            <v/>
          </cell>
          <cell r="E1563" t="str">
            <v/>
          </cell>
          <cell r="F1563" t="str">
            <v>KODE</v>
          </cell>
          <cell r="G1563" t="str">
            <v>KERJA</v>
          </cell>
          <cell r="H1563" t="str">
            <v>(Rp./Jam)</v>
          </cell>
          <cell r="I1563" t="str">
            <v/>
          </cell>
          <cell r="J1563" t="str">
            <v/>
          </cell>
        </row>
        <row r="1564">
          <cell r="A1564" t="str">
            <v>P</v>
          </cell>
          <cell r="D1564" t="str">
            <v>ALAT</v>
          </cell>
          <cell r="E1564" t="str">
            <v>KERJA</v>
          </cell>
          <cell r="H1564" t="str">
            <v/>
          </cell>
          <cell r="I1564" t="str">
            <v>(Rp)</v>
          </cell>
          <cell r="J1564" t="str">
            <v>(Rp)</v>
          </cell>
        </row>
        <row r="1565">
          <cell r="A1565" t="str">
            <v>E</v>
          </cell>
          <cell r="C1565" t="str">
            <v>Motor Greader</v>
          </cell>
          <cell r="D1565">
            <v>1</v>
          </cell>
          <cell r="E1565">
            <v>1</v>
          </cell>
          <cell r="F1565" t="str">
            <v>E010</v>
          </cell>
          <cell r="G1565">
            <v>6</v>
          </cell>
          <cell r="H1565">
            <v>471086</v>
          </cell>
          <cell r="I1565">
            <v>2826516</v>
          </cell>
        </row>
        <row r="1566">
          <cell r="A1566" t="str">
            <v>R</v>
          </cell>
          <cell r="C1566" t="str">
            <v>Mesin gilas 3 roda   8 - 10 ton</v>
          </cell>
          <cell r="D1566">
            <v>1</v>
          </cell>
          <cell r="E1566">
            <v>1</v>
          </cell>
          <cell r="F1566" t="str">
            <v>E080</v>
          </cell>
          <cell r="G1566">
            <v>6</v>
          </cell>
          <cell r="H1566">
            <v>245000</v>
          </cell>
          <cell r="I1566">
            <v>1470000</v>
          </cell>
        </row>
        <row r="1567">
          <cell r="A1567" t="str">
            <v>A</v>
          </cell>
        </row>
        <row r="1568">
          <cell r="A1568" t="str">
            <v>L</v>
          </cell>
        </row>
        <row r="1569">
          <cell r="A1569" t="str">
            <v>A</v>
          </cell>
        </row>
        <row r="1570">
          <cell r="A1570" t="str">
            <v>T</v>
          </cell>
        </row>
        <row r="1571">
          <cell r="A1571" t="str">
            <v>A</v>
          </cell>
        </row>
        <row r="1572">
          <cell r="A1572" t="str">
            <v>N</v>
          </cell>
        </row>
        <row r="1573">
          <cell r="A1573" t="str">
            <v/>
          </cell>
        </row>
        <row r="1574">
          <cell r="A1574" t="str">
            <v/>
          </cell>
          <cell r="I1574" t="str">
            <v>PERALATAN</v>
          </cell>
          <cell r="J1574">
            <v>4296516</v>
          </cell>
        </row>
        <row r="1575">
          <cell r="I1575" t="str">
            <v>TOTAL   (Rp)</v>
          </cell>
          <cell r="J1575">
            <v>4765516</v>
          </cell>
        </row>
        <row r="1576">
          <cell r="G1576" t="str">
            <v/>
          </cell>
        </row>
        <row r="1577">
          <cell r="C1577" t="str">
            <v>VOLUME  :</v>
          </cell>
          <cell r="D1577">
            <v>4000</v>
          </cell>
          <cell r="E1577" t="str">
            <v>Satuan  :</v>
          </cell>
          <cell r="F1577" t="str">
            <v>m2</v>
          </cell>
          <cell r="G1577" t="str">
            <v>Harga  Satuan</v>
          </cell>
          <cell r="H1577" t="str">
            <v>Rp</v>
          </cell>
          <cell r="I1577">
            <v>1191.3789999999999</v>
          </cell>
          <cell r="J1577" t="str">
            <v>Per   m2</v>
          </cell>
        </row>
        <row r="1587">
          <cell r="A1587" t="str">
            <v>DIREKTORAT JENDERAL BINA MARGA</v>
          </cell>
        </row>
        <row r="1588">
          <cell r="A1588" t="str">
            <v>DIREKTORAT BINA PROGRAM JALAN</v>
          </cell>
          <cell r="D1588" t="str">
            <v>A N A L I S A   H A R G A   P E K E R J A A N</v>
          </cell>
          <cell r="J1588" t="str">
            <v>KODE</v>
          </cell>
        </row>
        <row r="1589">
          <cell r="A1589" t="str">
            <v>SUB.DIT.PERENCANAAN JALAN LOKAL</v>
          </cell>
          <cell r="D1589" t="str">
            <v>MEMBENTUK BAHU JALAN KERAS</v>
          </cell>
        </row>
        <row r="1590">
          <cell r="A1590" t="str">
            <v>KABUPATEN</v>
          </cell>
          <cell r="D1590" t="str">
            <v xml:space="preserve"> (MENGGUNAKAN PEKERJA)</v>
          </cell>
          <cell r="J1590" t="str">
            <v>K. 410</v>
          </cell>
        </row>
        <row r="1592">
          <cell r="A1592" t="str">
            <v>PROPINSI   :                                 KODE</v>
          </cell>
          <cell r="D1592" t="str">
            <v>KABUPATEN/KOTA   :</v>
          </cell>
          <cell r="G1592" t="str">
            <v>KODE</v>
          </cell>
          <cell r="H1592" t="str">
            <v>DISIAPKAN  OLEH  :</v>
          </cell>
          <cell r="J1592" t="str">
            <v>TANGGAL  :</v>
          </cell>
        </row>
        <row r="1593">
          <cell r="A1593" t="str">
            <v>NANGGROE ACEH DARUSSALAM           ( 11 )</v>
          </cell>
          <cell r="D1593" t="str">
            <v>BIREUEN</v>
          </cell>
          <cell r="G1593" t="str">
            <v>( 08 )</v>
          </cell>
        </row>
        <row r="1594">
          <cell r="A1594" t="str">
            <v>PROSES  :</v>
          </cell>
          <cell r="D1594" t="str">
            <v>ANGGAPAN   :</v>
          </cell>
          <cell r="G1594" t="str">
            <v/>
          </cell>
        </row>
        <row r="1595">
          <cell r="A1595" t="str">
            <v xml:space="preserve">  1.  Bahan timbunan yang baik dihampar</v>
          </cell>
          <cell r="D1595" t="str">
            <v xml:space="preserve">  1.  Menggunakan tenaga orang ( 96 m3 / hari, pemadatan 960 m bahu jalan )</v>
          </cell>
        </row>
        <row r="1596">
          <cell r="A1596" t="str">
            <v xml:space="preserve">       dengan tenaga orang</v>
          </cell>
          <cell r="D1596" t="str">
            <v xml:space="preserve">  2.  Material pilihan dikirim sampai ketempat pekerjaan oleh leveransir</v>
          </cell>
        </row>
        <row r="1597">
          <cell r="A1597" t="str">
            <v xml:space="preserve">  2.  Pemadatan bahu jalan dengan mesin</v>
          </cell>
          <cell r="D1597" t="str">
            <v xml:space="preserve">  3.  Leveransir meletakkan material timbunan sepanjang bahu jalan</v>
          </cell>
        </row>
        <row r="1598">
          <cell r="A1598" t="str">
            <v xml:space="preserve">       gilas bergetar 8 ton</v>
          </cell>
          <cell r="D1598" t="str">
            <v xml:space="preserve">  4.  10 cm timbunan padat dibutuhkan pada 1 m lebar bahu jalan</v>
          </cell>
        </row>
        <row r="1599">
          <cell r="A1599" t="str">
            <v/>
          </cell>
          <cell r="D1599" t="str">
            <v xml:space="preserve">  5.  Penghamparan timbunan dengan tenaga manusia</v>
          </cell>
        </row>
        <row r="1600">
          <cell r="A1600" t="str">
            <v/>
          </cell>
          <cell r="D1600" t="str">
            <v xml:space="preserve">  6.  Pemadatan dengan mesin gilas getar kecil</v>
          </cell>
        </row>
        <row r="1601">
          <cell r="A1601" t="str">
            <v/>
          </cell>
          <cell r="D1601" t="str">
            <v/>
          </cell>
        </row>
        <row r="1602">
          <cell r="A1602" t="str">
            <v/>
          </cell>
          <cell r="D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6">
          <cell r="A1606" t="str">
            <v/>
          </cell>
        </row>
        <row r="1607">
          <cell r="C1607" t="str">
            <v/>
          </cell>
          <cell r="D1607" t="str">
            <v>JUMLAH</v>
          </cell>
          <cell r="E1607" t="str">
            <v>HARI</v>
          </cell>
          <cell r="F1607" t="str">
            <v/>
          </cell>
          <cell r="G1607" t="str">
            <v>JUMLAH</v>
          </cell>
          <cell r="H1607" t="str">
            <v>UPAH</v>
          </cell>
          <cell r="I1607" t="str">
            <v>BIAYA</v>
          </cell>
          <cell r="J1607" t="str">
            <v>SUB TOTAL</v>
          </cell>
        </row>
        <row r="1608">
          <cell r="C1608" t="str">
            <v>PEKERJA</v>
          </cell>
          <cell r="F1608" t="str">
            <v>KODE</v>
          </cell>
        </row>
        <row r="1609">
          <cell r="A1609" t="str">
            <v>P</v>
          </cell>
          <cell r="D1609" t="str">
            <v>ORANG</v>
          </cell>
          <cell r="G1609" t="str">
            <v>Hari-Orang</v>
          </cell>
          <cell r="H1609" t="str">
            <v>(Rp./Org/Hr)</v>
          </cell>
          <cell r="I1609" t="str">
            <v>(Rp)</v>
          </cell>
          <cell r="J1609" t="str">
            <v>(Rp)</v>
          </cell>
        </row>
        <row r="1610">
          <cell r="A1610" t="str">
            <v>E</v>
          </cell>
          <cell r="C1610" t="str">
            <v>M a n d o r</v>
          </cell>
          <cell r="D1610">
            <v>2</v>
          </cell>
          <cell r="E1610">
            <v>1</v>
          </cell>
          <cell r="F1610" t="str">
            <v>L061</v>
          </cell>
          <cell r="G1610">
            <v>2</v>
          </cell>
          <cell r="H1610">
            <v>42000</v>
          </cell>
          <cell r="I1610">
            <v>84000</v>
          </cell>
        </row>
        <row r="1611">
          <cell r="A1611" t="str">
            <v>K</v>
          </cell>
          <cell r="C1611" t="str">
            <v>Pekerja tak terlatih</v>
          </cell>
          <cell r="D1611">
            <v>66</v>
          </cell>
          <cell r="E1611">
            <v>1</v>
          </cell>
          <cell r="F1611" t="str">
            <v>L101</v>
          </cell>
          <cell r="G1611">
            <v>66</v>
          </cell>
          <cell r="H1611">
            <v>35000</v>
          </cell>
          <cell r="I1611">
            <v>2310000</v>
          </cell>
        </row>
        <row r="1612">
          <cell r="A1612" t="str">
            <v>E</v>
          </cell>
          <cell r="C1612" t="str">
            <v>Pekerja semi terlatih</v>
          </cell>
          <cell r="D1612">
            <v>1</v>
          </cell>
          <cell r="E1612">
            <v>1</v>
          </cell>
          <cell r="F1612" t="str">
            <v>L103</v>
          </cell>
          <cell r="G1612">
            <v>1</v>
          </cell>
          <cell r="H1612">
            <v>35500</v>
          </cell>
          <cell r="I1612">
            <v>35500</v>
          </cell>
        </row>
        <row r="1613">
          <cell r="A1613" t="str">
            <v>R</v>
          </cell>
        </row>
        <row r="1614">
          <cell r="A1614" t="str">
            <v>J</v>
          </cell>
        </row>
        <row r="1615">
          <cell r="A1615" t="str">
            <v>A</v>
          </cell>
        </row>
        <row r="1616">
          <cell r="I1616" t="str">
            <v xml:space="preserve">PEKERJA </v>
          </cell>
          <cell r="J1616">
            <v>2429500</v>
          </cell>
        </row>
        <row r="1617">
          <cell r="D1617" t="str">
            <v/>
          </cell>
          <cell r="E1617" t="str">
            <v>VOLUME</v>
          </cell>
          <cell r="H1617" t="str">
            <v>HARGA</v>
          </cell>
          <cell r="I1617" t="str">
            <v>BIAYA</v>
          </cell>
          <cell r="J1617" t="str">
            <v>SUB TOTAL</v>
          </cell>
        </row>
        <row r="1618">
          <cell r="C1618" t="str">
            <v>MATERIAL</v>
          </cell>
          <cell r="D1618" t="str">
            <v>JUMLAH</v>
          </cell>
          <cell r="E1618" t="str">
            <v/>
          </cell>
          <cell r="F1618" t="str">
            <v>KODE</v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</row>
        <row r="1619">
          <cell r="A1619" t="str">
            <v>M</v>
          </cell>
          <cell r="D1619" t="str">
            <v/>
          </cell>
          <cell r="E1619" t="str">
            <v>SATUAN</v>
          </cell>
          <cell r="H1619" t="str">
            <v>(Rp./UNIT)</v>
          </cell>
          <cell r="I1619" t="str">
            <v>(Rp)</v>
          </cell>
          <cell r="J1619" t="str">
            <v>(Rp)</v>
          </cell>
        </row>
        <row r="1620">
          <cell r="A1620" t="str">
            <v>A</v>
          </cell>
          <cell r="C1620" t="str">
            <v>Alat  bantu</v>
          </cell>
          <cell r="D1620">
            <v>2.5</v>
          </cell>
          <cell r="E1620" t="str">
            <v>set</v>
          </cell>
          <cell r="F1620" t="str">
            <v>M170</v>
          </cell>
          <cell r="H1620">
            <v>147000</v>
          </cell>
          <cell r="I1620">
            <v>367500</v>
          </cell>
        </row>
        <row r="1621">
          <cell r="A1621" t="str">
            <v>T</v>
          </cell>
          <cell r="C1621" t="str">
            <v>Kerikil Sungai Tanpa Saring</v>
          </cell>
          <cell r="D1621">
            <v>120</v>
          </cell>
          <cell r="E1621" t="str">
            <v>m3</v>
          </cell>
          <cell r="F1621" t="str">
            <v>K013</v>
          </cell>
          <cell r="G1621" t="str">
            <v/>
          </cell>
          <cell r="H1621">
            <v>133255</v>
          </cell>
          <cell r="I1621">
            <v>15990600</v>
          </cell>
        </row>
        <row r="1622">
          <cell r="A1622" t="str">
            <v>E</v>
          </cell>
          <cell r="G1622" t="str">
            <v/>
          </cell>
        </row>
        <row r="1623">
          <cell r="A1623" t="str">
            <v>R</v>
          </cell>
        </row>
        <row r="1624">
          <cell r="A1624" t="str">
            <v>I</v>
          </cell>
        </row>
        <row r="1625">
          <cell r="A1625" t="str">
            <v>A</v>
          </cell>
        </row>
        <row r="1626">
          <cell r="A1626" t="str">
            <v>L</v>
          </cell>
        </row>
        <row r="1627">
          <cell r="A1627" t="str">
            <v/>
          </cell>
        </row>
        <row r="1628">
          <cell r="I1628" t="str">
            <v xml:space="preserve">MATERIAL </v>
          </cell>
          <cell r="J1628">
            <v>16358100</v>
          </cell>
        </row>
        <row r="1629">
          <cell r="D1629" t="str">
            <v>JUMLAH</v>
          </cell>
          <cell r="E1629" t="str">
            <v>HARI</v>
          </cell>
          <cell r="G1629" t="str">
            <v>JAM</v>
          </cell>
          <cell r="H1629" t="str">
            <v>HARGA</v>
          </cell>
          <cell r="I1629" t="str">
            <v>BIAYA</v>
          </cell>
          <cell r="J1629" t="str">
            <v>SUB TOTAL</v>
          </cell>
        </row>
        <row r="1630">
          <cell r="C1630" t="str">
            <v>PERALATAN</v>
          </cell>
          <cell r="D1630" t="str">
            <v/>
          </cell>
          <cell r="E1630" t="str">
            <v/>
          </cell>
          <cell r="F1630" t="str">
            <v>KODE</v>
          </cell>
          <cell r="G1630" t="str">
            <v>KERJA</v>
          </cell>
          <cell r="H1630" t="str">
            <v>(Rp./Jam)</v>
          </cell>
          <cell r="I1630" t="str">
            <v/>
          </cell>
          <cell r="J1630" t="str">
            <v/>
          </cell>
        </row>
        <row r="1631">
          <cell r="A1631" t="str">
            <v>P</v>
          </cell>
          <cell r="D1631" t="str">
            <v>ALAT</v>
          </cell>
          <cell r="E1631" t="str">
            <v>KERJA</v>
          </cell>
          <cell r="H1631" t="str">
            <v/>
          </cell>
          <cell r="I1631" t="str">
            <v>(Rp)</v>
          </cell>
          <cell r="J1631" t="str">
            <v>(Rp)</v>
          </cell>
        </row>
        <row r="1632">
          <cell r="A1632" t="str">
            <v>E</v>
          </cell>
          <cell r="C1632" t="str">
            <v>Mesin Gilas Bergetar  1 ton</v>
          </cell>
          <cell r="D1632">
            <v>1</v>
          </cell>
          <cell r="E1632">
            <v>1</v>
          </cell>
          <cell r="F1632" t="str">
            <v>E087</v>
          </cell>
          <cell r="G1632">
            <v>5</v>
          </cell>
          <cell r="H1632">
            <v>44100</v>
          </cell>
          <cell r="I1632">
            <v>220500</v>
          </cell>
        </row>
        <row r="1633">
          <cell r="A1633" t="str">
            <v>R</v>
          </cell>
        </row>
        <row r="1634">
          <cell r="A1634" t="str">
            <v>A</v>
          </cell>
        </row>
        <row r="1635">
          <cell r="A1635" t="str">
            <v>L</v>
          </cell>
        </row>
        <row r="1636">
          <cell r="A1636" t="str">
            <v>A</v>
          </cell>
        </row>
        <row r="1637">
          <cell r="A1637" t="str">
            <v>T</v>
          </cell>
        </row>
        <row r="1638">
          <cell r="A1638" t="str">
            <v>A</v>
          </cell>
        </row>
        <row r="1639">
          <cell r="A1639" t="str">
            <v>N</v>
          </cell>
        </row>
        <row r="1640">
          <cell r="A1640" t="str">
            <v/>
          </cell>
        </row>
        <row r="1641">
          <cell r="A1641" t="str">
            <v/>
          </cell>
          <cell r="I1641" t="str">
            <v>PERALATAN</v>
          </cell>
          <cell r="J1641">
            <v>220500</v>
          </cell>
        </row>
        <row r="1642">
          <cell r="I1642" t="str">
            <v>TOTAL   (Rp)</v>
          </cell>
          <cell r="J1642">
            <v>19008100</v>
          </cell>
        </row>
        <row r="1643">
          <cell r="G1643" t="str">
            <v/>
          </cell>
        </row>
        <row r="1644">
          <cell r="C1644" t="str">
            <v>VOLUME  :</v>
          </cell>
          <cell r="D1644">
            <v>96</v>
          </cell>
          <cell r="E1644" t="str">
            <v>Satuan  :</v>
          </cell>
          <cell r="F1644" t="str">
            <v>m3</v>
          </cell>
          <cell r="G1644" t="str">
            <v>Harga  Satuan</v>
          </cell>
          <cell r="H1644" t="str">
            <v>Rp</v>
          </cell>
          <cell r="I1644">
            <v>198001.04166666666</v>
          </cell>
          <cell r="J1644" t="str">
            <v>Per   m3</v>
          </cell>
        </row>
        <row r="1654">
          <cell r="A1654" t="str">
            <v>DIREKTORAT JENDERAL BINA MARGA</v>
          </cell>
        </row>
        <row r="1655">
          <cell r="A1655" t="str">
            <v>DIREKTORAT BINA PROGRAM JALAN</v>
          </cell>
          <cell r="D1655" t="str">
            <v>A N A L I S A   H A R G A   P E K E R J A A N</v>
          </cell>
          <cell r="J1655" t="str">
            <v>KODE</v>
          </cell>
        </row>
        <row r="1656">
          <cell r="A1656" t="str">
            <v>SUB.DIT.PERENCANAAN JALAN LOKAL</v>
          </cell>
          <cell r="D1656" t="str">
            <v>MEMOTONG BAHU JALAN TINGGI</v>
          </cell>
        </row>
        <row r="1657">
          <cell r="A1657" t="str">
            <v>KABUPATEN</v>
          </cell>
          <cell r="D1657" t="str">
            <v xml:space="preserve"> (MENGGUNAKAN PEKERJA)</v>
          </cell>
          <cell r="J1657" t="str">
            <v>K. 420</v>
          </cell>
        </row>
        <row r="1659">
          <cell r="A1659" t="str">
            <v>PROPINSI   :                                 KODE</v>
          </cell>
          <cell r="D1659" t="str">
            <v>KABUPATEN/KOTA   :</v>
          </cell>
          <cell r="G1659" t="str">
            <v>KODE</v>
          </cell>
          <cell r="H1659" t="str">
            <v>DISIAPKAN  OLEH  :</v>
          </cell>
          <cell r="J1659" t="str">
            <v>TANGGAL  :</v>
          </cell>
        </row>
        <row r="1660">
          <cell r="A1660" t="str">
            <v>NANGGROE ACEH DARUSSALAM           ( 11 )</v>
          </cell>
          <cell r="D1660" t="str">
            <v>BIREUEN</v>
          </cell>
          <cell r="G1660" t="str">
            <v>( 08 )</v>
          </cell>
        </row>
        <row r="1661">
          <cell r="A1661" t="str">
            <v>PROSES  :</v>
          </cell>
          <cell r="D1661" t="str">
            <v>ANGGAPAN   :</v>
          </cell>
          <cell r="G1661" t="str">
            <v/>
          </cell>
        </row>
        <row r="1662">
          <cell r="A1662" t="str">
            <v xml:space="preserve">  1.  Perbaiki jalan yang tingginya melebihi</v>
          </cell>
          <cell r="D1662" t="str">
            <v xml:space="preserve">  1.  Menggunakan tenaga manusia ( 48 m2 / hari )</v>
          </cell>
        </row>
        <row r="1663">
          <cell r="A1663" t="str">
            <v xml:space="preserve">       lapisan permukaan jalan antara parit</v>
          </cell>
          <cell r="D1663" t="str">
            <v xml:space="preserve">  2.  Rata - rata bahu jalan dipotong setinggi 10 cm dengan tenaga manusia</v>
          </cell>
        </row>
        <row r="1664">
          <cell r="A1664" t="str">
            <v xml:space="preserve">       dan perkerasan jalan</v>
          </cell>
          <cell r="D1664" t="str">
            <v xml:space="preserve">  3.  Semua sampah / kotoran dibuang sejauh 1 km, kapasitas  1,6 rit / jam / truck</v>
          </cell>
        </row>
        <row r="1665">
          <cell r="A1665" t="str">
            <v xml:space="preserve">  2.  Muat dan bongkar ke / dari dengan</v>
          </cell>
          <cell r="D1665" t="str">
            <v xml:space="preserve">  4.  Memuat dan membuang dengan tenaga manusia</v>
          </cell>
        </row>
        <row r="1666">
          <cell r="A1666" t="str">
            <v xml:space="preserve">       tenaga manusia</v>
          </cell>
          <cell r="D1666" t="str">
            <v xml:space="preserve">  5.  Hasil kerja rata-rata  1,2 m2 / hari - orang</v>
          </cell>
        </row>
        <row r="1667">
          <cell r="A1667" t="str">
            <v xml:space="preserve">  3.  Buang semua tanah buangan</v>
          </cell>
          <cell r="D1667" t="str">
            <v xml:space="preserve">  6.  Penggunaan alat bantu 1 bulan - orang</v>
          </cell>
        </row>
        <row r="1668">
          <cell r="A1668" t="str">
            <v/>
          </cell>
          <cell r="D1668" t="str">
            <v/>
          </cell>
        </row>
        <row r="1669">
          <cell r="A1669" t="str">
            <v/>
          </cell>
          <cell r="D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3">
          <cell r="A1673" t="str">
            <v/>
          </cell>
        </row>
        <row r="1674">
          <cell r="C1674" t="str">
            <v/>
          </cell>
          <cell r="D1674" t="str">
            <v>JUMLAH</v>
          </cell>
          <cell r="E1674" t="str">
            <v>HARI</v>
          </cell>
          <cell r="F1674" t="str">
            <v/>
          </cell>
          <cell r="G1674" t="str">
            <v>JUMLAH</v>
          </cell>
          <cell r="H1674" t="str">
            <v>UPAH</v>
          </cell>
          <cell r="I1674" t="str">
            <v>BIAYA</v>
          </cell>
          <cell r="J1674" t="str">
            <v>SUB TOTAL</v>
          </cell>
        </row>
        <row r="1675">
          <cell r="C1675" t="str">
            <v>PEKERJA</v>
          </cell>
          <cell r="F1675" t="str">
            <v>KODE</v>
          </cell>
        </row>
        <row r="1676">
          <cell r="A1676" t="str">
            <v>P</v>
          </cell>
          <cell r="D1676" t="str">
            <v>ORANG</v>
          </cell>
          <cell r="G1676" t="str">
            <v>Hari-Orang</v>
          </cell>
          <cell r="H1676" t="str">
            <v>(Rp./Org/Hr)</v>
          </cell>
          <cell r="I1676" t="str">
            <v>(Rp)</v>
          </cell>
          <cell r="J1676" t="str">
            <v>(Rp)</v>
          </cell>
        </row>
        <row r="1677">
          <cell r="A1677" t="str">
            <v>E</v>
          </cell>
          <cell r="C1677" t="str">
            <v>M a n d o r</v>
          </cell>
          <cell r="D1677">
            <v>1</v>
          </cell>
          <cell r="E1677">
            <v>1</v>
          </cell>
          <cell r="F1677" t="str">
            <v>L061</v>
          </cell>
          <cell r="G1677">
            <v>1</v>
          </cell>
          <cell r="H1677">
            <v>42000</v>
          </cell>
          <cell r="I1677">
            <v>42000</v>
          </cell>
        </row>
        <row r="1678">
          <cell r="A1678" t="str">
            <v>K</v>
          </cell>
          <cell r="C1678" t="str">
            <v>Pekerja tak terlatih</v>
          </cell>
          <cell r="D1678">
            <v>40</v>
          </cell>
          <cell r="E1678">
            <v>1</v>
          </cell>
          <cell r="F1678" t="str">
            <v>L101</v>
          </cell>
          <cell r="G1678">
            <v>40</v>
          </cell>
          <cell r="H1678">
            <v>35000</v>
          </cell>
          <cell r="I1678">
            <v>1400000</v>
          </cell>
        </row>
        <row r="1679">
          <cell r="A1679" t="str">
            <v>E</v>
          </cell>
          <cell r="C1679" t="str">
            <v>Supir</v>
          </cell>
          <cell r="D1679">
            <v>4</v>
          </cell>
          <cell r="E1679">
            <v>1</v>
          </cell>
          <cell r="F1679" t="str">
            <v>L091</v>
          </cell>
          <cell r="G1679">
            <v>4</v>
          </cell>
          <cell r="H1679">
            <v>40000</v>
          </cell>
          <cell r="I1679">
            <v>160000</v>
          </cell>
        </row>
        <row r="1680">
          <cell r="A1680" t="str">
            <v>R</v>
          </cell>
        </row>
        <row r="1681">
          <cell r="A1681" t="str">
            <v>J</v>
          </cell>
        </row>
        <row r="1682">
          <cell r="A1682" t="str">
            <v>A</v>
          </cell>
        </row>
        <row r="1683">
          <cell r="I1683" t="str">
            <v xml:space="preserve">PEKERJA </v>
          </cell>
          <cell r="J1683">
            <v>1602000</v>
          </cell>
        </row>
        <row r="1684">
          <cell r="D1684" t="str">
            <v/>
          </cell>
          <cell r="E1684" t="str">
            <v>VOLUME</v>
          </cell>
          <cell r="H1684" t="str">
            <v>HARGA</v>
          </cell>
          <cell r="I1684" t="str">
            <v>BIAYA</v>
          </cell>
          <cell r="J1684" t="str">
            <v>SUB TOTAL</v>
          </cell>
        </row>
        <row r="1685">
          <cell r="C1685" t="str">
            <v>MATERIAL</v>
          </cell>
          <cell r="D1685" t="str">
            <v>JUMLAH</v>
          </cell>
          <cell r="E1685" t="str">
            <v/>
          </cell>
          <cell r="F1685" t="str">
            <v>KODE</v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</row>
        <row r="1686">
          <cell r="A1686" t="str">
            <v>M</v>
          </cell>
          <cell r="D1686" t="str">
            <v/>
          </cell>
          <cell r="E1686" t="str">
            <v>SATUAN</v>
          </cell>
          <cell r="H1686" t="str">
            <v>(Rp./UNIT)</v>
          </cell>
          <cell r="I1686" t="str">
            <v>(Rp)</v>
          </cell>
          <cell r="J1686" t="str">
            <v>(Rp)</v>
          </cell>
        </row>
        <row r="1687">
          <cell r="A1687" t="str">
            <v>A</v>
          </cell>
          <cell r="C1687" t="str">
            <v>Alat  bantu</v>
          </cell>
          <cell r="D1687">
            <v>1.6</v>
          </cell>
          <cell r="E1687" t="str">
            <v>set</v>
          </cell>
          <cell r="F1687" t="str">
            <v>M170</v>
          </cell>
          <cell r="H1687">
            <v>147000</v>
          </cell>
          <cell r="I1687">
            <v>235200</v>
          </cell>
        </row>
        <row r="1688">
          <cell r="A1688" t="str">
            <v>T</v>
          </cell>
        </row>
        <row r="1689">
          <cell r="A1689" t="str">
            <v>E</v>
          </cell>
          <cell r="G1689" t="str">
            <v/>
          </cell>
        </row>
        <row r="1690">
          <cell r="A1690" t="str">
            <v>R</v>
          </cell>
        </row>
        <row r="1691">
          <cell r="A1691" t="str">
            <v>I</v>
          </cell>
        </row>
        <row r="1692">
          <cell r="A1692" t="str">
            <v>A</v>
          </cell>
        </row>
        <row r="1693">
          <cell r="A1693" t="str">
            <v>L</v>
          </cell>
        </row>
        <row r="1694">
          <cell r="A1694" t="str">
            <v/>
          </cell>
        </row>
        <row r="1695">
          <cell r="I1695" t="str">
            <v xml:space="preserve">MATERIAL </v>
          </cell>
          <cell r="J1695">
            <v>235200</v>
          </cell>
        </row>
        <row r="1696">
          <cell r="D1696" t="str">
            <v>JUMLAH</v>
          </cell>
          <cell r="E1696" t="str">
            <v>HARI</v>
          </cell>
          <cell r="G1696" t="str">
            <v>JAM</v>
          </cell>
          <cell r="H1696" t="str">
            <v>HARGA</v>
          </cell>
          <cell r="I1696" t="str">
            <v>BIAYA</v>
          </cell>
          <cell r="J1696" t="str">
            <v>SUB TOTAL</v>
          </cell>
        </row>
        <row r="1697">
          <cell r="C1697" t="str">
            <v>PERALATAN</v>
          </cell>
          <cell r="D1697" t="str">
            <v/>
          </cell>
          <cell r="E1697" t="str">
            <v/>
          </cell>
          <cell r="F1697" t="str">
            <v>KODE</v>
          </cell>
          <cell r="G1697" t="str">
            <v>KERJA</v>
          </cell>
          <cell r="H1697" t="str">
            <v>(Rp./Jam)</v>
          </cell>
          <cell r="I1697" t="str">
            <v/>
          </cell>
          <cell r="J1697" t="str">
            <v/>
          </cell>
        </row>
        <row r="1698">
          <cell r="A1698" t="str">
            <v>P</v>
          </cell>
          <cell r="D1698" t="str">
            <v>ALAT</v>
          </cell>
          <cell r="E1698" t="str">
            <v>KERJA</v>
          </cell>
          <cell r="H1698" t="str">
            <v/>
          </cell>
          <cell r="I1698" t="str">
            <v>(Rp)</v>
          </cell>
          <cell r="J1698" t="str">
            <v>(Rp)</v>
          </cell>
        </row>
        <row r="1699">
          <cell r="A1699" t="str">
            <v>E</v>
          </cell>
          <cell r="C1699" t="str">
            <v>Dump Truck  ( 3,5 T ) / 145 HP</v>
          </cell>
          <cell r="D1699">
            <v>4</v>
          </cell>
          <cell r="E1699">
            <v>1</v>
          </cell>
          <cell r="F1699" t="str">
            <v>E211</v>
          </cell>
          <cell r="G1699">
            <v>20</v>
          </cell>
          <cell r="H1699">
            <v>95550</v>
          </cell>
          <cell r="I1699">
            <v>1911000</v>
          </cell>
        </row>
        <row r="1700">
          <cell r="A1700" t="str">
            <v>R</v>
          </cell>
        </row>
        <row r="1701">
          <cell r="A1701" t="str">
            <v>A</v>
          </cell>
        </row>
        <row r="1702">
          <cell r="A1702" t="str">
            <v>L</v>
          </cell>
        </row>
        <row r="1703">
          <cell r="A1703" t="str">
            <v>A</v>
          </cell>
        </row>
        <row r="1704">
          <cell r="A1704" t="str">
            <v>T</v>
          </cell>
        </row>
        <row r="1705">
          <cell r="A1705" t="str">
            <v>A</v>
          </cell>
        </row>
        <row r="1706">
          <cell r="A1706" t="str">
            <v>N</v>
          </cell>
        </row>
        <row r="1707">
          <cell r="A1707" t="str">
            <v/>
          </cell>
        </row>
        <row r="1708">
          <cell r="A1708" t="str">
            <v/>
          </cell>
          <cell r="I1708" t="str">
            <v>PERALATAN</v>
          </cell>
          <cell r="J1708">
            <v>1911000</v>
          </cell>
        </row>
        <row r="1709">
          <cell r="I1709" t="str">
            <v>TOTAL   (Rp)</v>
          </cell>
          <cell r="J1709">
            <v>3748200</v>
          </cell>
        </row>
        <row r="1710">
          <cell r="G1710" t="str">
            <v/>
          </cell>
        </row>
        <row r="1711">
          <cell r="C1711" t="str">
            <v>VOLUME  :</v>
          </cell>
          <cell r="D1711">
            <v>48</v>
          </cell>
          <cell r="E1711" t="str">
            <v>Satuan  :</v>
          </cell>
          <cell r="F1711" t="str">
            <v>m3</v>
          </cell>
          <cell r="G1711" t="str">
            <v>Harga  Satuan</v>
          </cell>
          <cell r="H1711" t="str">
            <v>Rp</v>
          </cell>
          <cell r="I1711">
            <v>78087.5</v>
          </cell>
          <cell r="J1711" t="str">
            <v>Per   m3</v>
          </cell>
        </row>
        <row r="1721">
          <cell r="A1721" t="str">
            <v>DIREKTORAT JENDERAL BINA MARGA</v>
          </cell>
        </row>
        <row r="1722">
          <cell r="A1722" t="str">
            <v>DIREKTORAT BINA PROGRAM JALAN</v>
          </cell>
          <cell r="D1722" t="str">
            <v>A N A L I S A   H A R G A   P E K E R J A A N</v>
          </cell>
          <cell r="J1722" t="str">
            <v>KODE</v>
          </cell>
        </row>
        <row r="1723">
          <cell r="A1723" t="str">
            <v>SUB.DIT.PERENCANAAN JALAN LOKAL</v>
          </cell>
          <cell r="D1723" t="str">
            <v>PEMBERSIHAN PARIT SAMPING</v>
          </cell>
        </row>
        <row r="1724">
          <cell r="A1724" t="str">
            <v>KABUPATEN</v>
          </cell>
          <cell r="D1724" t="str">
            <v xml:space="preserve"> (MENGGUNAKAN PEKERJA)</v>
          </cell>
          <cell r="J1724" t="str">
            <v>K. 424</v>
          </cell>
        </row>
        <row r="1726">
          <cell r="A1726" t="str">
            <v>PROPINSI   :                                 KODE</v>
          </cell>
          <cell r="D1726" t="str">
            <v>KABUPATEN/KOTA   :</v>
          </cell>
          <cell r="G1726" t="str">
            <v>KODE</v>
          </cell>
          <cell r="H1726" t="str">
            <v>DISIAPKAN  OLEH  :</v>
          </cell>
          <cell r="J1726" t="str">
            <v>TANGGAL  :</v>
          </cell>
        </row>
        <row r="1727">
          <cell r="A1727" t="str">
            <v>NANGGROE ACEH DARUSSALAM           ( 11 )</v>
          </cell>
          <cell r="D1727" t="str">
            <v>BIREUEN</v>
          </cell>
          <cell r="G1727" t="str">
            <v>( 08 )</v>
          </cell>
        </row>
        <row r="1728">
          <cell r="A1728" t="str">
            <v>PROSES  :</v>
          </cell>
          <cell r="D1728" t="str">
            <v>ANGGAPAN   :</v>
          </cell>
          <cell r="G1728" t="str">
            <v/>
          </cell>
        </row>
        <row r="1729">
          <cell r="A1729" t="str">
            <v xml:space="preserve">  1.  Bersihkan saluran sanping dan</v>
          </cell>
          <cell r="D1729" t="str">
            <v xml:space="preserve">  1.  Menggunakan tenaga manusia</v>
          </cell>
        </row>
        <row r="1730">
          <cell r="A1730" t="str">
            <v xml:space="preserve">       gorong-gorong dari kotoran / sampah</v>
          </cell>
          <cell r="D1730" t="str">
            <v xml:space="preserve">  2.  Membersihkan sampah, kotoran yang menyumbat, tumbuh-tumbuhan dari </v>
          </cell>
        </row>
        <row r="1731">
          <cell r="A1731" t="str">
            <v xml:space="preserve">       dan tumbuh-tumbuhan</v>
          </cell>
          <cell r="D1731" t="str">
            <v xml:space="preserve">       gorong-gorong</v>
          </cell>
        </row>
        <row r="1732">
          <cell r="A1732" t="str">
            <v xml:space="preserve">  2.  Buang sampah / kotoran tersebut</v>
          </cell>
          <cell r="D1732" t="str">
            <v xml:space="preserve">  3.  Pembuangan runtuhan sejauh  1 km</v>
          </cell>
        </row>
        <row r="1733">
          <cell r="A1733" t="str">
            <v xml:space="preserve">       dengan menggunakan truck, dimuat</v>
          </cell>
          <cell r="D1733" t="str">
            <v xml:space="preserve">  4.  Penggunaan alat bantu  1 bulan - orang</v>
          </cell>
        </row>
        <row r="1734">
          <cell r="A1734" t="str">
            <v xml:space="preserve">       oleh tenaga manusia</v>
          </cell>
          <cell r="D1734" t="str">
            <v xml:space="preserve">  5.  Kapasitas 1,0 rit pp / jam / truck</v>
          </cell>
        </row>
        <row r="1735">
          <cell r="A1735" t="str">
            <v/>
          </cell>
          <cell r="D1735" t="str">
            <v/>
          </cell>
        </row>
        <row r="1736">
          <cell r="A1736" t="str">
            <v/>
          </cell>
          <cell r="D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40">
          <cell r="A1740" t="str">
            <v/>
          </cell>
        </row>
        <row r="1741">
          <cell r="C1741" t="str">
            <v/>
          </cell>
          <cell r="D1741" t="str">
            <v>JUMLAH</v>
          </cell>
          <cell r="E1741" t="str">
            <v>HARI</v>
          </cell>
          <cell r="F1741" t="str">
            <v/>
          </cell>
          <cell r="G1741" t="str">
            <v>JUMLAH</v>
          </cell>
          <cell r="H1741" t="str">
            <v>UPAH</v>
          </cell>
          <cell r="I1741" t="str">
            <v>BIAYA</v>
          </cell>
          <cell r="J1741" t="str">
            <v>SUB TOTAL</v>
          </cell>
        </row>
        <row r="1742">
          <cell r="C1742" t="str">
            <v>PEKERJA</v>
          </cell>
          <cell r="F1742" t="str">
            <v>KODE</v>
          </cell>
        </row>
        <row r="1743">
          <cell r="A1743" t="str">
            <v>P</v>
          </cell>
          <cell r="D1743" t="str">
            <v>ORANG</v>
          </cell>
          <cell r="G1743" t="str">
            <v>Hari-Orang</v>
          </cell>
          <cell r="H1743" t="str">
            <v>(Rp./Org/Hr)</v>
          </cell>
          <cell r="I1743" t="str">
            <v>(Rp)</v>
          </cell>
          <cell r="J1743" t="str">
            <v>(Rp)</v>
          </cell>
        </row>
        <row r="1744">
          <cell r="A1744" t="str">
            <v>E</v>
          </cell>
          <cell r="C1744" t="str">
            <v>M a n d o r</v>
          </cell>
          <cell r="D1744">
            <v>1</v>
          </cell>
          <cell r="E1744">
            <v>1</v>
          </cell>
          <cell r="F1744" t="str">
            <v>L061</v>
          </cell>
          <cell r="G1744">
            <v>1</v>
          </cell>
          <cell r="H1744">
            <v>42000</v>
          </cell>
          <cell r="I1744">
            <v>42000</v>
          </cell>
        </row>
        <row r="1745">
          <cell r="A1745" t="str">
            <v>K</v>
          </cell>
          <cell r="C1745" t="str">
            <v>Pekerja tak terlatih</v>
          </cell>
          <cell r="D1745">
            <v>36</v>
          </cell>
          <cell r="E1745">
            <v>1</v>
          </cell>
          <cell r="F1745" t="str">
            <v>L101</v>
          </cell>
          <cell r="G1745">
            <v>36</v>
          </cell>
          <cell r="H1745">
            <v>35000</v>
          </cell>
          <cell r="I1745">
            <v>1260000</v>
          </cell>
        </row>
        <row r="1746">
          <cell r="A1746" t="str">
            <v>E</v>
          </cell>
          <cell r="C1746" t="str">
            <v>S u p i r</v>
          </cell>
          <cell r="D1746">
            <v>2</v>
          </cell>
          <cell r="E1746">
            <v>1</v>
          </cell>
          <cell r="F1746" t="str">
            <v>L091</v>
          </cell>
          <cell r="G1746">
            <v>2</v>
          </cell>
          <cell r="H1746">
            <v>40000</v>
          </cell>
          <cell r="I1746">
            <v>80000</v>
          </cell>
        </row>
        <row r="1747">
          <cell r="A1747" t="str">
            <v>R</v>
          </cell>
        </row>
        <row r="1748">
          <cell r="A1748" t="str">
            <v>J</v>
          </cell>
        </row>
        <row r="1749">
          <cell r="A1749" t="str">
            <v>A</v>
          </cell>
        </row>
        <row r="1750">
          <cell r="I1750" t="str">
            <v xml:space="preserve">PEKERJA </v>
          </cell>
          <cell r="J1750">
            <v>1382000</v>
          </cell>
        </row>
        <row r="1751">
          <cell r="D1751" t="str">
            <v/>
          </cell>
          <cell r="E1751" t="str">
            <v>VOLUME</v>
          </cell>
          <cell r="H1751" t="str">
            <v>HARGA</v>
          </cell>
          <cell r="I1751" t="str">
            <v>BIAYA</v>
          </cell>
          <cell r="J1751" t="str">
            <v>SUB TOTAL</v>
          </cell>
        </row>
        <row r="1752">
          <cell r="C1752" t="str">
            <v>MATERIAL</v>
          </cell>
          <cell r="D1752" t="str">
            <v>JUMLAH</v>
          </cell>
          <cell r="E1752" t="str">
            <v/>
          </cell>
          <cell r="F1752" t="str">
            <v>KODE</v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</row>
        <row r="1753">
          <cell r="A1753" t="str">
            <v>M</v>
          </cell>
          <cell r="D1753" t="str">
            <v/>
          </cell>
          <cell r="E1753" t="str">
            <v>SATUAN</v>
          </cell>
          <cell r="H1753" t="str">
            <v>(Rp./UNIT)</v>
          </cell>
          <cell r="I1753" t="str">
            <v>(Rp)</v>
          </cell>
          <cell r="J1753" t="str">
            <v>(Rp)</v>
          </cell>
        </row>
        <row r="1754">
          <cell r="A1754" t="str">
            <v>A</v>
          </cell>
          <cell r="C1754" t="str">
            <v>Alat  bantu</v>
          </cell>
          <cell r="D1754">
            <v>1.2</v>
          </cell>
          <cell r="E1754" t="str">
            <v>set</v>
          </cell>
          <cell r="F1754" t="str">
            <v>M170</v>
          </cell>
          <cell r="H1754">
            <v>147000</v>
          </cell>
          <cell r="I1754">
            <v>176400</v>
          </cell>
        </row>
        <row r="1755">
          <cell r="A1755" t="str">
            <v>T</v>
          </cell>
          <cell r="G1755" t="str">
            <v/>
          </cell>
        </row>
        <row r="1756">
          <cell r="A1756" t="str">
            <v>E</v>
          </cell>
          <cell r="G1756" t="str">
            <v/>
          </cell>
        </row>
        <row r="1757">
          <cell r="A1757" t="str">
            <v>R</v>
          </cell>
        </row>
        <row r="1758">
          <cell r="A1758" t="str">
            <v>I</v>
          </cell>
        </row>
        <row r="1759">
          <cell r="A1759" t="str">
            <v>A</v>
          </cell>
        </row>
        <row r="1760">
          <cell r="A1760" t="str">
            <v>L</v>
          </cell>
        </row>
        <row r="1761">
          <cell r="A1761" t="str">
            <v/>
          </cell>
        </row>
        <row r="1762">
          <cell r="I1762" t="str">
            <v xml:space="preserve">MATERIAL </v>
          </cell>
          <cell r="J1762">
            <v>176400</v>
          </cell>
        </row>
        <row r="1763">
          <cell r="D1763" t="str">
            <v>JUMLAH</v>
          </cell>
          <cell r="E1763" t="str">
            <v>HARI</v>
          </cell>
          <cell r="G1763" t="str">
            <v>JAM</v>
          </cell>
          <cell r="H1763" t="str">
            <v>HARGA</v>
          </cell>
          <cell r="I1763" t="str">
            <v>BIAYA</v>
          </cell>
          <cell r="J1763" t="str">
            <v>SUB TOTAL</v>
          </cell>
        </row>
        <row r="1764">
          <cell r="C1764" t="str">
            <v>PERALATAN</v>
          </cell>
          <cell r="D1764" t="str">
            <v/>
          </cell>
          <cell r="E1764" t="str">
            <v/>
          </cell>
          <cell r="F1764" t="str">
            <v>KODE</v>
          </cell>
          <cell r="G1764" t="str">
            <v>KERJA</v>
          </cell>
          <cell r="H1764" t="str">
            <v>(Rp./Jam)</v>
          </cell>
          <cell r="I1764" t="str">
            <v/>
          </cell>
          <cell r="J1764" t="str">
            <v/>
          </cell>
        </row>
        <row r="1765">
          <cell r="A1765" t="str">
            <v>P</v>
          </cell>
          <cell r="D1765" t="str">
            <v>ALAT</v>
          </cell>
          <cell r="E1765" t="str">
            <v>KERJA</v>
          </cell>
          <cell r="H1765" t="str">
            <v/>
          </cell>
          <cell r="I1765" t="str">
            <v>(Rp)</v>
          </cell>
          <cell r="J1765" t="str">
            <v>(Rp)</v>
          </cell>
        </row>
        <row r="1766">
          <cell r="A1766" t="str">
            <v>E</v>
          </cell>
          <cell r="C1766" t="str">
            <v>Dupm truck     3,5  ton</v>
          </cell>
          <cell r="D1766">
            <v>2</v>
          </cell>
          <cell r="E1766">
            <v>1</v>
          </cell>
          <cell r="F1766" t="str">
            <v>E211</v>
          </cell>
          <cell r="G1766">
            <v>10</v>
          </cell>
          <cell r="H1766">
            <v>95550</v>
          </cell>
          <cell r="I1766">
            <v>955500</v>
          </cell>
        </row>
        <row r="1767">
          <cell r="A1767" t="str">
            <v>R</v>
          </cell>
        </row>
        <row r="1768">
          <cell r="A1768" t="str">
            <v>A</v>
          </cell>
        </row>
        <row r="1769">
          <cell r="A1769" t="str">
            <v>L</v>
          </cell>
        </row>
        <row r="1770">
          <cell r="A1770" t="str">
            <v>A</v>
          </cell>
        </row>
        <row r="1771">
          <cell r="A1771" t="str">
            <v>T</v>
          </cell>
        </row>
        <row r="1772">
          <cell r="A1772" t="str">
            <v>A</v>
          </cell>
        </row>
        <row r="1773">
          <cell r="A1773" t="str">
            <v>N</v>
          </cell>
        </row>
        <row r="1774">
          <cell r="A1774" t="str">
            <v/>
          </cell>
        </row>
        <row r="1775">
          <cell r="A1775" t="str">
            <v/>
          </cell>
          <cell r="I1775" t="str">
            <v>PERALATAN</v>
          </cell>
          <cell r="J1775">
            <v>955500</v>
          </cell>
        </row>
        <row r="1776">
          <cell r="I1776" t="str">
            <v>TOTAL   (Rp)</v>
          </cell>
          <cell r="J1776">
            <v>2513900</v>
          </cell>
        </row>
        <row r="1777">
          <cell r="G1777" t="str">
            <v/>
          </cell>
        </row>
        <row r="1778">
          <cell r="C1778" t="str">
            <v>VOLUME  :</v>
          </cell>
          <cell r="D1778">
            <v>500</v>
          </cell>
          <cell r="E1778" t="str">
            <v>Satuan  :</v>
          </cell>
          <cell r="F1778" t="str">
            <v>m1</v>
          </cell>
          <cell r="G1778" t="str">
            <v>Harga  Satuan</v>
          </cell>
          <cell r="H1778" t="str">
            <v>Rp</v>
          </cell>
          <cell r="I1778">
            <v>5027.8</v>
          </cell>
          <cell r="J1778" t="str">
            <v>Per   m1</v>
          </cell>
        </row>
        <row r="1855">
          <cell r="A1855" t="str">
            <v>DIREKTORAT JENDERAL BINA MARGA</v>
          </cell>
        </row>
        <row r="1856">
          <cell r="A1856" t="str">
            <v>DIREKTORAT BINA PROGRAM JALAN</v>
          </cell>
          <cell r="D1856" t="str">
            <v>A N A L I S A   H A R G A   P E K E R J A A N</v>
          </cell>
          <cell r="J1856" t="str">
            <v>KODE</v>
          </cell>
        </row>
        <row r="1857">
          <cell r="A1857" t="str">
            <v>SUB.DIT.PERENCANAAN JALAN LOKAL</v>
          </cell>
          <cell r="D1857" t="str">
            <v>KONSTRUKSI LAPIS PONDASI BAWAH  ( LPB ) KLAS  B</v>
          </cell>
        </row>
        <row r="1858">
          <cell r="A1858" t="str">
            <v>KABUPATEN</v>
          </cell>
          <cell r="D1858" t="str">
            <v xml:space="preserve"> (MENGGUNAKAN PEKERJA)</v>
          </cell>
          <cell r="J1858" t="str">
            <v>K. 513</v>
          </cell>
        </row>
        <row r="1860">
          <cell r="A1860" t="str">
            <v>PROPINSI   :                                 KODE</v>
          </cell>
          <cell r="D1860" t="str">
            <v>KABUPATEN/KOTA   :</v>
          </cell>
          <cell r="G1860" t="str">
            <v>KODE</v>
          </cell>
          <cell r="H1860" t="str">
            <v>DISIAPKAN  OLEH  :</v>
          </cell>
          <cell r="J1860" t="str">
            <v>TANGGAL  :</v>
          </cell>
        </row>
        <row r="1861">
          <cell r="A1861" t="str">
            <v>NANGGROE ACEH DARUSSALAM           ( 11 )</v>
          </cell>
          <cell r="D1861" t="str">
            <v>BIREUEN</v>
          </cell>
          <cell r="G1861" t="str">
            <v>( 08 )</v>
          </cell>
        </row>
        <row r="1862">
          <cell r="A1862" t="str">
            <v>PROSES  :</v>
          </cell>
          <cell r="D1862" t="str">
            <v>ANGGAPAN   :</v>
          </cell>
          <cell r="G1862" t="str">
            <v/>
          </cell>
        </row>
        <row r="1863">
          <cell r="A1863" t="str">
            <v xml:space="preserve">  1.  Membentuk kembali permukaan jalan</v>
          </cell>
          <cell r="D1863" t="str">
            <v xml:space="preserve">  1.  Menggunakan buruh  ( 60 m3 / hari )</v>
          </cell>
        </row>
        <row r="1864">
          <cell r="A1864" t="str">
            <v xml:space="preserve">       lama</v>
          </cell>
          <cell r="D1864" t="str">
            <v xml:space="preserve">  2.  Dimulai dengan pekerjaan memperbaiki penurunan</v>
          </cell>
        </row>
        <row r="1865">
          <cell r="A1865" t="str">
            <v xml:space="preserve">  2.  Agregat di tempat disepanjang jalan</v>
          </cell>
          <cell r="D1865" t="str">
            <v xml:space="preserve">  3.  Bahan dicampur dan diratakan  12 cm</v>
          </cell>
        </row>
        <row r="1866">
          <cell r="A1866" t="str">
            <v xml:space="preserve">  3.  Hampar agregat</v>
          </cell>
          <cell r="D1866" t="str">
            <v xml:space="preserve">  4.  Harga material berdasarkan harga di lokasi proyek</v>
          </cell>
        </row>
        <row r="1867">
          <cell r="A1867" t="str">
            <v xml:space="preserve">  4.  Jalan disiram dengan truck air</v>
          </cell>
          <cell r="D1867" t="str">
            <v xml:space="preserve">  5.  Tebal lapisan  10 cm</v>
          </cell>
        </row>
        <row r="1868">
          <cell r="A1868" t="str">
            <v xml:space="preserve">  5.  Pemadatan di lakukan dengan mesin gilas</v>
          </cell>
        </row>
        <row r="1869">
          <cell r="A1869" t="str">
            <v/>
          </cell>
        </row>
        <row r="1870">
          <cell r="A1870" t="str">
            <v/>
          </cell>
          <cell r="D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4">
          <cell r="A1874" t="str">
            <v/>
          </cell>
        </row>
        <row r="1875">
          <cell r="C1875" t="str">
            <v/>
          </cell>
          <cell r="D1875" t="str">
            <v>JUMLAH</v>
          </cell>
          <cell r="E1875" t="str">
            <v>HARI</v>
          </cell>
          <cell r="F1875" t="str">
            <v/>
          </cell>
          <cell r="G1875" t="str">
            <v>JUMLAH</v>
          </cell>
          <cell r="H1875" t="str">
            <v>UPAH</v>
          </cell>
          <cell r="I1875" t="str">
            <v>BIAYA</v>
          </cell>
          <cell r="J1875" t="str">
            <v>SUB TOTAL</v>
          </cell>
        </row>
        <row r="1876">
          <cell r="C1876" t="str">
            <v>PEKERJA</v>
          </cell>
          <cell r="F1876" t="str">
            <v>KODE</v>
          </cell>
        </row>
        <row r="1877">
          <cell r="A1877" t="str">
            <v>P</v>
          </cell>
          <cell r="D1877" t="str">
            <v>ORANG</v>
          </cell>
          <cell r="G1877" t="str">
            <v>Hari-Orang</v>
          </cell>
          <cell r="H1877" t="str">
            <v>(Rp./Org/Hr)</v>
          </cell>
          <cell r="I1877" t="str">
            <v>(Rp)</v>
          </cell>
          <cell r="J1877" t="str">
            <v>(Rp)</v>
          </cell>
        </row>
        <row r="1878">
          <cell r="A1878" t="str">
            <v>E</v>
          </cell>
          <cell r="C1878" t="str">
            <v>M a n d o r</v>
          </cell>
          <cell r="D1878">
            <v>2</v>
          </cell>
          <cell r="E1878">
            <v>1</v>
          </cell>
          <cell r="F1878" t="str">
            <v>L061</v>
          </cell>
          <cell r="G1878">
            <v>2</v>
          </cell>
          <cell r="H1878">
            <v>42000</v>
          </cell>
          <cell r="I1878">
            <v>84000</v>
          </cell>
        </row>
        <row r="1879">
          <cell r="A1879" t="str">
            <v>K</v>
          </cell>
          <cell r="C1879" t="str">
            <v>Operator terlatih</v>
          </cell>
          <cell r="D1879">
            <v>1</v>
          </cell>
          <cell r="E1879">
            <v>1</v>
          </cell>
          <cell r="F1879" t="str">
            <v>L081</v>
          </cell>
          <cell r="G1879">
            <v>1</v>
          </cell>
          <cell r="H1879">
            <v>70000</v>
          </cell>
          <cell r="I1879">
            <v>70000</v>
          </cell>
        </row>
        <row r="1880">
          <cell r="A1880" t="str">
            <v>E</v>
          </cell>
          <cell r="C1880" t="str">
            <v>S u p i r</v>
          </cell>
          <cell r="D1880">
            <v>1</v>
          </cell>
          <cell r="E1880">
            <v>1</v>
          </cell>
          <cell r="F1880" t="str">
            <v>L091</v>
          </cell>
          <cell r="G1880">
            <v>1</v>
          </cell>
          <cell r="H1880">
            <v>70000</v>
          </cell>
          <cell r="I1880">
            <v>70000</v>
          </cell>
        </row>
        <row r="1881">
          <cell r="A1881" t="str">
            <v>R</v>
          </cell>
          <cell r="C1881" t="str">
            <v>Pekerja tak terlatih</v>
          </cell>
          <cell r="D1881">
            <v>66</v>
          </cell>
          <cell r="E1881">
            <v>1</v>
          </cell>
          <cell r="F1881" t="str">
            <v>L101</v>
          </cell>
          <cell r="G1881">
            <v>66</v>
          </cell>
          <cell r="H1881">
            <v>35000</v>
          </cell>
          <cell r="I1881">
            <v>2310000</v>
          </cell>
        </row>
        <row r="1882">
          <cell r="A1882" t="str">
            <v>J</v>
          </cell>
        </row>
        <row r="1883">
          <cell r="A1883" t="str">
            <v>A</v>
          </cell>
        </row>
        <row r="1884">
          <cell r="I1884" t="str">
            <v xml:space="preserve">PEKERJA </v>
          </cell>
          <cell r="J1884">
            <v>2534000</v>
          </cell>
        </row>
        <row r="1885">
          <cell r="D1885" t="str">
            <v/>
          </cell>
          <cell r="E1885" t="str">
            <v>VOLUME</v>
          </cell>
          <cell r="H1885" t="str">
            <v>HARGA</v>
          </cell>
          <cell r="I1885" t="str">
            <v>BIAYA</v>
          </cell>
          <cell r="J1885" t="str">
            <v>SUB TOTAL</v>
          </cell>
        </row>
        <row r="1886">
          <cell r="C1886" t="str">
            <v>MATERIAL</v>
          </cell>
          <cell r="D1886" t="str">
            <v>JUMLAH</v>
          </cell>
          <cell r="E1886" t="str">
            <v/>
          </cell>
          <cell r="F1886" t="str">
            <v>KODE</v>
          </cell>
          <cell r="G1886" t="str">
            <v/>
          </cell>
          <cell r="H1886" t="str">
            <v/>
          </cell>
          <cell r="I1886" t="str">
            <v/>
          </cell>
          <cell r="J1886" t="str">
            <v/>
          </cell>
        </row>
        <row r="1887">
          <cell r="A1887" t="str">
            <v>M</v>
          </cell>
          <cell r="D1887" t="str">
            <v/>
          </cell>
          <cell r="E1887" t="str">
            <v>SATUAN</v>
          </cell>
          <cell r="H1887" t="str">
            <v>(Rp./UNIT)</v>
          </cell>
          <cell r="I1887" t="str">
            <v>(Rp)</v>
          </cell>
          <cell r="J1887" t="str">
            <v>(Rp)</v>
          </cell>
        </row>
        <row r="1888">
          <cell r="A1888" t="str">
            <v>A</v>
          </cell>
          <cell r="C1888" t="str">
            <v>Batu Pecah  3 - 5 cm</v>
          </cell>
          <cell r="D1888">
            <v>10</v>
          </cell>
          <cell r="E1888" t="str">
            <v>m3</v>
          </cell>
          <cell r="F1888" t="str">
            <v>M023</v>
          </cell>
          <cell r="H1888">
            <v>333200</v>
          </cell>
          <cell r="I1888">
            <v>3332000</v>
          </cell>
        </row>
        <row r="1889">
          <cell r="A1889" t="str">
            <v>T</v>
          </cell>
          <cell r="C1889" t="str">
            <v>Batu Pecah  2 - 3 cm</v>
          </cell>
          <cell r="D1889">
            <v>11</v>
          </cell>
          <cell r="E1889" t="str">
            <v>m3</v>
          </cell>
          <cell r="F1889" t="str">
            <v>M024</v>
          </cell>
          <cell r="G1889" t="str">
            <v/>
          </cell>
          <cell r="H1889">
            <v>333200</v>
          </cell>
          <cell r="I1889">
            <v>3665200</v>
          </cell>
        </row>
        <row r="1890">
          <cell r="A1890" t="str">
            <v>E</v>
          </cell>
          <cell r="C1890" t="str">
            <v>Batu Pecah  1 - 2 cm</v>
          </cell>
          <cell r="D1890">
            <v>7.5</v>
          </cell>
          <cell r="E1890" t="str">
            <v>m3</v>
          </cell>
          <cell r="F1890" t="str">
            <v>M025</v>
          </cell>
          <cell r="G1890" t="str">
            <v/>
          </cell>
          <cell r="H1890">
            <v>362600</v>
          </cell>
          <cell r="I1890">
            <v>2719500</v>
          </cell>
        </row>
        <row r="1891">
          <cell r="A1891" t="str">
            <v>R</v>
          </cell>
          <cell r="C1891" t="str">
            <v>Batu Pecah  0,1 - 1 cm</v>
          </cell>
          <cell r="D1891">
            <v>11</v>
          </cell>
          <cell r="E1891" t="str">
            <v>m3</v>
          </cell>
          <cell r="F1891" t="str">
            <v>M026</v>
          </cell>
          <cell r="H1891">
            <v>318500</v>
          </cell>
          <cell r="I1891">
            <v>3503500</v>
          </cell>
        </row>
        <row r="1892">
          <cell r="A1892" t="str">
            <v>I</v>
          </cell>
          <cell r="C1892" t="str">
            <v>Pasir Urug</v>
          </cell>
          <cell r="D1892">
            <v>32.5</v>
          </cell>
          <cell r="E1892" t="str">
            <v>m3</v>
          </cell>
          <cell r="F1892" t="str">
            <v>M040</v>
          </cell>
          <cell r="H1892">
            <v>44100</v>
          </cell>
          <cell r="I1892">
            <v>1433250</v>
          </cell>
        </row>
        <row r="1893">
          <cell r="A1893" t="str">
            <v>A</v>
          </cell>
          <cell r="C1893" t="str">
            <v>Alat Bantu</v>
          </cell>
          <cell r="D1893">
            <v>1.2</v>
          </cell>
          <cell r="E1893" t="str">
            <v>set</v>
          </cell>
          <cell r="F1893" t="str">
            <v>M170</v>
          </cell>
          <cell r="H1893">
            <v>147000</v>
          </cell>
          <cell r="I1893">
            <v>176400</v>
          </cell>
        </row>
        <row r="1894">
          <cell r="A1894" t="str">
            <v>L</v>
          </cell>
        </row>
        <row r="1895">
          <cell r="A1895" t="str">
            <v/>
          </cell>
        </row>
        <row r="1896">
          <cell r="I1896" t="str">
            <v xml:space="preserve">MATERIAL </v>
          </cell>
          <cell r="J1896">
            <v>14829850</v>
          </cell>
        </row>
        <row r="1897">
          <cell r="D1897" t="str">
            <v>JUMLAH</v>
          </cell>
          <cell r="E1897" t="str">
            <v>HARI</v>
          </cell>
          <cell r="G1897" t="str">
            <v>JAM</v>
          </cell>
          <cell r="H1897" t="str">
            <v>HARGA</v>
          </cell>
          <cell r="I1897" t="str">
            <v>BIAYA</v>
          </cell>
          <cell r="J1897" t="str">
            <v>SUB TOTAL</v>
          </cell>
        </row>
        <row r="1898">
          <cell r="C1898" t="str">
            <v>PERALATAN</v>
          </cell>
          <cell r="D1898" t="str">
            <v/>
          </cell>
          <cell r="E1898" t="str">
            <v/>
          </cell>
          <cell r="F1898" t="str">
            <v>KODE</v>
          </cell>
          <cell r="G1898" t="str">
            <v>KERJA</v>
          </cell>
          <cell r="H1898" t="str">
            <v>(Rp./Jam)</v>
          </cell>
          <cell r="I1898" t="str">
            <v/>
          </cell>
          <cell r="J1898" t="str">
            <v/>
          </cell>
        </row>
        <row r="1899">
          <cell r="A1899" t="str">
            <v>P</v>
          </cell>
          <cell r="D1899" t="str">
            <v>ALAT</v>
          </cell>
          <cell r="E1899" t="str">
            <v>KERJA</v>
          </cell>
          <cell r="H1899" t="str">
            <v/>
          </cell>
          <cell r="I1899" t="str">
            <v>(Rp)</v>
          </cell>
          <cell r="J1899" t="str">
            <v>(Rp)</v>
          </cell>
        </row>
        <row r="1900">
          <cell r="A1900" t="str">
            <v>E</v>
          </cell>
          <cell r="C1900" t="str">
            <v>Mesin Gilas 3 Roda 8 - 10 ton</v>
          </cell>
          <cell r="D1900">
            <v>1</v>
          </cell>
          <cell r="E1900">
            <v>1</v>
          </cell>
          <cell r="F1900" t="str">
            <v>E080</v>
          </cell>
          <cell r="G1900">
            <v>5</v>
          </cell>
          <cell r="H1900">
            <v>245000</v>
          </cell>
          <cell r="I1900">
            <v>1225000</v>
          </cell>
        </row>
        <row r="1901">
          <cell r="A1901" t="str">
            <v>R</v>
          </cell>
          <cell r="C1901" t="str">
            <v>Truck Tangki Air  10 ton</v>
          </cell>
          <cell r="D1901">
            <v>1</v>
          </cell>
          <cell r="E1901">
            <v>1</v>
          </cell>
          <cell r="F1901" t="str">
            <v>E182</v>
          </cell>
          <cell r="G1901">
            <v>4</v>
          </cell>
          <cell r="H1901">
            <v>95550</v>
          </cell>
          <cell r="I1901">
            <v>382200</v>
          </cell>
        </row>
        <row r="1902">
          <cell r="A1902" t="str">
            <v>A</v>
          </cell>
          <cell r="C1902" t="str">
            <v>Mesin Gilas  Roda Karet 8 - 15 ton</v>
          </cell>
          <cell r="D1902">
            <v>1</v>
          </cell>
          <cell r="E1902">
            <v>1</v>
          </cell>
          <cell r="F1902" t="str">
            <v>E084</v>
          </cell>
          <cell r="G1902">
            <v>5</v>
          </cell>
          <cell r="H1902">
            <v>232260</v>
          </cell>
          <cell r="I1902">
            <v>1161300</v>
          </cell>
        </row>
        <row r="1903">
          <cell r="A1903" t="str">
            <v>L</v>
          </cell>
        </row>
        <row r="1904">
          <cell r="A1904" t="str">
            <v>A</v>
          </cell>
        </row>
        <row r="1905">
          <cell r="A1905" t="str">
            <v>T</v>
          </cell>
        </row>
        <row r="1906">
          <cell r="A1906" t="str">
            <v>A</v>
          </cell>
        </row>
        <row r="1907">
          <cell r="A1907" t="str">
            <v>N</v>
          </cell>
        </row>
        <row r="1908">
          <cell r="A1908" t="str">
            <v/>
          </cell>
        </row>
        <row r="1909">
          <cell r="A1909" t="str">
            <v/>
          </cell>
          <cell r="I1909" t="str">
            <v>PERALATAN</v>
          </cell>
          <cell r="J1909">
            <v>2768500</v>
          </cell>
        </row>
        <row r="1910">
          <cell r="I1910" t="str">
            <v>TOTAL   (Rp)</v>
          </cell>
          <cell r="J1910">
            <v>20132350</v>
          </cell>
        </row>
        <row r="1911">
          <cell r="G1911" t="str">
            <v/>
          </cell>
        </row>
        <row r="1912">
          <cell r="C1912" t="str">
            <v>VOLUME  :</v>
          </cell>
          <cell r="D1912">
            <v>60</v>
          </cell>
          <cell r="E1912" t="str">
            <v>Satuan  :</v>
          </cell>
          <cell r="F1912" t="str">
            <v>m3</v>
          </cell>
          <cell r="G1912" t="str">
            <v>Harga  Satuan</v>
          </cell>
          <cell r="H1912" t="str">
            <v>Rp</v>
          </cell>
          <cell r="I1912">
            <v>335539.16666666669</v>
          </cell>
          <cell r="J1912" t="str">
            <v>Per   m3</v>
          </cell>
        </row>
        <row r="1922">
          <cell r="A1922" t="str">
            <v>DIREKTORAT JENDERAL BINA MARGA</v>
          </cell>
        </row>
        <row r="1923">
          <cell r="A1923" t="str">
            <v>DIREKTORAT BINA PROGRAM JALAN</v>
          </cell>
          <cell r="D1923" t="str">
            <v>A N A L I S A   H A R G A   P E K E R J A A N</v>
          </cell>
          <cell r="J1923" t="str">
            <v>KODE</v>
          </cell>
        </row>
        <row r="1924">
          <cell r="A1924" t="str">
            <v>SUB.DIT.PERENCANAAN JALAN LOKAL</v>
          </cell>
          <cell r="D1924" t="str">
            <v>KONSTRUKSI LAPIS PONDASI BAWAH  ( LPB ) KLAS  C</v>
          </cell>
        </row>
        <row r="1925">
          <cell r="A1925" t="str">
            <v>KABUPATEN</v>
          </cell>
          <cell r="D1925" t="str">
            <v xml:space="preserve"> (MENGGUNAKAN ALAT)</v>
          </cell>
          <cell r="J1925" t="str">
            <v>K. 514</v>
          </cell>
        </row>
        <row r="1927">
          <cell r="A1927" t="str">
            <v>PROPINSI   :                                 KODE</v>
          </cell>
          <cell r="D1927" t="str">
            <v>KABUPATEN/KOTA   :</v>
          </cell>
          <cell r="G1927" t="str">
            <v>KODE</v>
          </cell>
          <cell r="H1927" t="str">
            <v>DISIAPKAN  OLEH  :</v>
          </cell>
          <cell r="J1927" t="str">
            <v>TANGGAL  :</v>
          </cell>
        </row>
        <row r="1928">
          <cell r="A1928" t="str">
            <v>NANGGROE ACEH DARUSSALAM           ( 11 )</v>
          </cell>
          <cell r="D1928" t="str">
            <v>BIREUEN</v>
          </cell>
          <cell r="G1928" t="str">
            <v>( 08 )</v>
          </cell>
        </row>
        <row r="1929">
          <cell r="A1929" t="str">
            <v>PROSES  :</v>
          </cell>
          <cell r="D1929" t="str">
            <v>ANGGAPAN   :</v>
          </cell>
          <cell r="G1929" t="str">
            <v/>
          </cell>
        </row>
        <row r="1930">
          <cell r="A1930" t="str">
            <v xml:space="preserve">  1.  Agregat ditempatkan disepanjang jalan</v>
          </cell>
          <cell r="D1930" t="str">
            <v xml:space="preserve">  1.  Menggunakan peralatan berat</v>
          </cell>
        </row>
        <row r="1931">
          <cell r="A1931" t="str">
            <v xml:space="preserve">       oleh leveransir</v>
          </cell>
          <cell r="D1931" t="str">
            <v xml:space="preserve">  2.  Kerikil ditimbun  disepanjang jalan oleh leveransir</v>
          </cell>
        </row>
        <row r="1932">
          <cell r="A1932" t="str">
            <v xml:space="preserve">  2.  Menghampar agregat dengan greader</v>
          </cell>
          <cell r="D1932" t="str">
            <v xml:space="preserve">  3.  Material kerikil tanpa disaring dikirimkan leveransir sampai tempat pekerjaan</v>
          </cell>
        </row>
        <row r="1933">
          <cell r="A1933" t="str">
            <v xml:space="preserve">  3.  Pemadatan dilakukan dengan mesin </v>
          </cell>
          <cell r="D1933" t="str">
            <v xml:space="preserve">  4.  6 % kerikil dengan ukuran lebih ( oversize ), yang tersingkir saat penghamparan </v>
          </cell>
        </row>
        <row r="1934">
          <cell r="A1934" t="str">
            <v xml:space="preserve">       gilas dan truck air</v>
          </cell>
          <cell r="D1934" t="str">
            <v xml:space="preserve">       dengan greader</v>
          </cell>
        </row>
        <row r="1935">
          <cell r="D1935" t="str">
            <v xml:space="preserve">  5.  Dihampar setebal 15 cm dipadatkan menjadi 10 cm padat</v>
          </cell>
        </row>
        <row r="1936">
          <cell r="A1936" t="str">
            <v/>
          </cell>
          <cell r="D1936" t="str">
            <v xml:space="preserve">  6.  Hasil kerja 1200 m2 perhari ( max 300 meter )</v>
          </cell>
        </row>
        <row r="1937">
          <cell r="A1937" t="str">
            <v/>
          </cell>
          <cell r="D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1">
          <cell r="A1941" t="str">
            <v/>
          </cell>
        </row>
        <row r="1942">
          <cell r="C1942" t="str">
            <v/>
          </cell>
          <cell r="D1942" t="str">
            <v>JUMLAH</v>
          </cell>
          <cell r="E1942" t="str">
            <v>HARI</v>
          </cell>
          <cell r="F1942" t="str">
            <v/>
          </cell>
          <cell r="G1942" t="str">
            <v>JUMLAH</v>
          </cell>
          <cell r="H1942" t="str">
            <v>UPAH</v>
          </cell>
          <cell r="I1942" t="str">
            <v>BIAYA</v>
          </cell>
          <cell r="J1942" t="str">
            <v>SUB TOTAL</v>
          </cell>
        </row>
        <row r="1943">
          <cell r="C1943" t="str">
            <v>PEKERJA</v>
          </cell>
          <cell r="F1943" t="str">
            <v>KODE</v>
          </cell>
        </row>
        <row r="1944">
          <cell r="A1944" t="str">
            <v>P</v>
          </cell>
          <cell r="D1944" t="str">
            <v>ORANG</v>
          </cell>
          <cell r="G1944" t="str">
            <v>Hari-Orang</v>
          </cell>
          <cell r="H1944" t="str">
            <v>(Rp./Org/Hr)</v>
          </cell>
          <cell r="I1944" t="str">
            <v>(Rp)</v>
          </cell>
          <cell r="J1944" t="str">
            <v>(Rp)</v>
          </cell>
        </row>
        <row r="1945">
          <cell r="A1945" t="str">
            <v>E</v>
          </cell>
          <cell r="C1945" t="str">
            <v>M a n d o r</v>
          </cell>
          <cell r="D1945">
            <v>1</v>
          </cell>
          <cell r="E1945">
            <v>1</v>
          </cell>
          <cell r="F1945" t="str">
            <v>L061</v>
          </cell>
          <cell r="G1945">
            <v>1</v>
          </cell>
          <cell r="H1945">
            <v>42000</v>
          </cell>
          <cell r="I1945">
            <v>42000</v>
          </cell>
        </row>
        <row r="1946">
          <cell r="A1946" t="str">
            <v>K</v>
          </cell>
          <cell r="C1946" t="str">
            <v>Operator terlatih</v>
          </cell>
          <cell r="D1946">
            <v>2</v>
          </cell>
          <cell r="E1946">
            <v>1</v>
          </cell>
          <cell r="F1946" t="str">
            <v>L081</v>
          </cell>
          <cell r="G1946">
            <v>2</v>
          </cell>
          <cell r="H1946">
            <v>70000</v>
          </cell>
          <cell r="I1946">
            <v>140000</v>
          </cell>
        </row>
        <row r="1947">
          <cell r="A1947" t="str">
            <v>E</v>
          </cell>
          <cell r="C1947" t="str">
            <v>S u p i r</v>
          </cell>
          <cell r="D1947">
            <v>1</v>
          </cell>
          <cell r="E1947">
            <v>1</v>
          </cell>
          <cell r="F1947" t="str">
            <v>L091</v>
          </cell>
          <cell r="G1947">
            <v>1</v>
          </cell>
          <cell r="H1947">
            <v>40000</v>
          </cell>
          <cell r="I1947">
            <v>40000</v>
          </cell>
        </row>
        <row r="1948">
          <cell r="A1948" t="str">
            <v>R</v>
          </cell>
          <cell r="C1948" t="str">
            <v>Pekerja tak terlatih</v>
          </cell>
          <cell r="D1948">
            <v>6</v>
          </cell>
          <cell r="E1948">
            <v>1</v>
          </cell>
          <cell r="F1948" t="str">
            <v>L101</v>
          </cell>
          <cell r="G1948">
            <v>6</v>
          </cell>
          <cell r="H1948">
            <v>35000</v>
          </cell>
          <cell r="I1948">
            <v>210000</v>
          </cell>
        </row>
        <row r="1949">
          <cell r="A1949" t="str">
            <v>J</v>
          </cell>
        </row>
        <row r="1950">
          <cell r="A1950" t="str">
            <v>A</v>
          </cell>
        </row>
        <row r="1951">
          <cell r="I1951" t="str">
            <v xml:space="preserve">PEKERJA </v>
          </cell>
          <cell r="J1951">
            <v>432000</v>
          </cell>
        </row>
        <row r="1952">
          <cell r="D1952" t="str">
            <v/>
          </cell>
          <cell r="E1952" t="str">
            <v>VOLUME</v>
          </cell>
          <cell r="H1952" t="str">
            <v>HARGA</v>
          </cell>
          <cell r="I1952" t="str">
            <v>BIAYA</v>
          </cell>
          <cell r="J1952" t="str">
            <v>SUB TOTAL</v>
          </cell>
        </row>
        <row r="1953">
          <cell r="C1953" t="str">
            <v>MATERIAL</v>
          </cell>
          <cell r="D1953" t="str">
            <v>JUMLAH</v>
          </cell>
          <cell r="E1953" t="str">
            <v/>
          </cell>
          <cell r="F1953" t="str">
            <v>KODE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</row>
        <row r="1954">
          <cell r="A1954" t="str">
            <v>M</v>
          </cell>
          <cell r="D1954" t="str">
            <v/>
          </cell>
          <cell r="E1954" t="str">
            <v>SATUAN</v>
          </cell>
          <cell r="H1954" t="str">
            <v>(Rp./UNIT)</v>
          </cell>
          <cell r="I1954" t="str">
            <v>(Rp)</v>
          </cell>
          <cell r="J1954" t="str">
            <v>(Rp)</v>
          </cell>
        </row>
        <row r="1955">
          <cell r="A1955" t="str">
            <v>A</v>
          </cell>
        </row>
        <row r="1956">
          <cell r="A1956" t="str">
            <v>T</v>
          </cell>
          <cell r="C1956" t="str">
            <v>Kerikil Sungai Tidak Disaring</v>
          </cell>
          <cell r="D1956">
            <v>160</v>
          </cell>
          <cell r="E1956" t="str">
            <v>m3</v>
          </cell>
          <cell r="F1956" t="str">
            <v>K012</v>
          </cell>
          <cell r="G1956" t="str">
            <v/>
          </cell>
          <cell r="H1956">
            <v>84344.0625</v>
          </cell>
          <cell r="I1956">
            <v>13495050</v>
          </cell>
        </row>
        <row r="1957">
          <cell r="A1957" t="str">
            <v>E</v>
          </cell>
          <cell r="C1957" t="str">
            <v>Alat Bantu</v>
          </cell>
          <cell r="D1957">
            <v>0.2</v>
          </cell>
          <cell r="E1957" t="str">
            <v>set</v>
          </cell>
          <cell r="F1957" t="str">
            <v>M170</v>
          </cell>
          <cell r="G1957" t="str">
            <v/>
          </cell>
          <cell r="H1957">
            <v>147000</v>
          </cell>
          <cell r="I1957">
            <v>29400</v>
          </cell>
        </row>
        <row r="1958">
          <cell r="A1958" t="str">
            <v>R</v>
          </cell>
        </row>
        <row r="1959">
          <cell r="A1959" t="str">
            <v>I</v>
          </cell>
        </row>
        <row r="1960">
          <cell r="A1960" t="str">
            <v>A</v>
          </cell>
        </row>
        <row r="1961">
          <cell r="A1961" t="str">
            <v>L</v>
          </cell>
        </row>
        <row r="1962">
          <cell r="A1962" t="str">
            <v/>
          </cell>
        </row>
        <row r="1963">
          <cell r="I1963" t="str">
            <v xml:space="preserve">MATERIAL </v>
          </cell>
          <cell r="J1963">
            <v>13524450</v>
          </cell>
        </row>
        <row r="1964">
          <cell r="D1964" t="str">
            <v>JUMLAH</v>
          </cell>
          <cell r="E1964" t="str">
            <v>HARI</v>
          </cell>
          <cell r="G1964" t="str">
            <v>JAM</v>
          </cell>
          <cell r="H1964" t="str">
            <v>HARGA</v>
          </cell>
          <cell r="I1964" t="str">
            <v>BIAYA</v>
          </cell>
          <cell r="J1964" t="str">
            <v>SUB TOTAL</v>
          </cell>
        </row>
        <row r="1965">
          <cell r="C1965" t="str">
            <v>PERALATAN</v>
          </cell>
          <cell r="D1965" t="str">
            <v/>
          </cell>
          <cell r="E1965" t="str">
            <v/>
          </cell>
          <cell r="F1965" t="str">
            <v>KODE</v>
          </cell>
          <cell r="G1965" t="str">
            <v>KERJA</v>
          </cell>
          <cell r="H1965" t="str">
            <v>(Rp./Jam)</v>
          </cell>
          <cell r="I1965" t="str">
            <v/>
          </cell>
          <cell r="J1965" t="str">
            <v/>
          </cell>
        </row>
        <row r="1966">
          <cell r="A1966" t="str">
            <v>P</v>
          </cell>
          <cell r="D1966" t="str">
            <v>ALAT</v>
          </cell>
          <cell r="E1966" t="str">
            <v>KERJA</v>
          </cell>
          <cell r="H1966" t="str">
            <v/>
          </cell>
          <cell r="I1966" t="str">
            <v>(Rp)</v>
          </cell>
          <cell r="J1966" t="str">
            <v>(Rp)</v>
          </cell>
        </row>
        <row r="1967">
          <cell r="A1967" t="str">
            <v>E</v>
          </cell>
        </row>
        <row r="1968">
          <cell r="A1968" t="str">
            <v>R</v>
          </cell>
          <cell r="C1968" t="str">
            <v>Greader  110 HP</v>
          </cell>
          <cell r="D1968">
            <v>1</v>
          </cell>
          <cell r="E1968">
            <v>1</v>
          </cell>
          <cell r="F1968" t="str">
            <v>E010</v>
          </cell>
          <cell r="G1968">
            <v>5</v>
          </cell>
          <cell r="H1968">
            <v>471086</v>
          </cell>
          <cell r="I1968">
            <v>2355430</v>
          </cell>
        </row>
        <row r="1969">
          <cell r="A1969" t="str">
            <v>A</v>
          </cell>
          <cell r="C1969" t="str">
            <v>Mesin Gilas Bergetar 10 ton</v>
          </cell>
          <cell r="D1969">
            <v>1</v>
          </cell>
          <cell r="E1969">
            <v>1</v>
          </cell>
          <cell r="F1969" t="str">
            <v>E082</v>
          </cell>
          <cell r="G1969">
            <v>5</v>
          </cell>
          <cell r="H1969">
            <v>367010</v>
          </cell>
          <cell r="I1969">
            <v>1835050</v>
          </cell>
        </row>
        <row r="1970">
          <cell r="A1970" t="str">
            <v>L</v>
          </cell>
          <cell r="C1970" t="str">
            <v>Truck Tangki Air  68 HP</v>
          </cell>
          <cell r="D1970">
            <v>1</v>
          </cell>
          <cell r="E1970">
            <v>1</v>
          </cell>
          <cell r="F1970" t="str">
            <v>E182</v>
          </cell>
          <cell r="G1970">
            <v>5</v>
          </cell>
          <cell r="H1970">
            <v>95550</v>
          </cell>
          <cell r="I1970">
            <v>477750</v>
          </cell>
        </row>
        <row r="1971">
          <cell r="A1971" t="str">
            <v>A</v>
          </cell>
        </row>
        <row r="1972">
          <cell r="A1972" t="str">
            <v>T</v>
          </cell>
        </row>
        <row r="1973">
          <cell r="A1973" t="str">
            <v>A</v>
          </cell>
        </row>
        <row r="1974">
          <cell r="A1974" t="str">
            <v>N</v>
          </cell>
        </row>
        <row r="1975">
          <cell r="A1975" t="str">
            <v/>
          </cell>
        </row>
        <row r="1976">
          <cell r="A1976" t="str">
            <v/>
          </cell>
          <cell r="I1976" t="str">
            <v>PERALATAN</v>
          </cell>
          <cell r="J1976">
            <v>4668230</v>
          </cell>
        </row>
        <row r="1977">
          <cell r="I1977" t="str">
            <v>TOTAL   (Rp)</v>
          </cell>
          <cell r="J1977">
            <v>18624680</v>
          </cell>
        </row>
        <row r="1978">
          <cell r="G1978" t="str">
            <v/>
          </cell>
        </row>
        <row r="1979">
          <cell r="C1979" t="str">
            <v>VOLUME  :</v>
          </cell>
          <cell r="D1979">
            <v>120</v>
          </cell>
          <cell r="E1979" t="str">
            <v>Satuan  :</v>
          </cell>
          <cell r="F1979" t="str">
            <v>m3</v>
          </cell>
          <cell r="G1979" t="str">
            <v>Harga  Satuan</v>
          </cell>
          <cell r="H1979" t="str">
            <v>Rp</v>
          </cell>
          <cell r="I1979">
            <v>155205.66666666666</v>
          </cell>
          <cell r="J1979" t="str">
            <v>Per   m3</v>
          </cell>
        </row>
        <row r="1989">
          <cell r="A1989" t="str">
            <v>DIREKTORAT JENDERAL BINA MARGA</v>
          </cell>
        </row>
        <row r="1990">
          <cell r="A1990" t="str">
            <v>DIREKTORAT BINA PROGRAM JALAN</v>
          </cell>
          <cell r="D1990" t="str">
            <v>A N A L I S A   H A R G A   P E K E R J A A N</v>
          </cell>
          <cell r="J1990" t="str">
            <v>KODE</v>
          </cell>
        </row>
        <row r="1991">
          <cell r="A1991" t="str">
            <v>SUB.DIT.PERENCANAAN JALAN LOKAL</v>
          </cell>
          <cell r="D1991" t="str">
            <v>KONSTRUKSI LAPIS PONDASI BAWAH  ( LPB ) KLAS  C</v>
          </cell>
        </row>
        <row r="1992">
          <cell r="A1992" t="str">
            <v>KABUPATEN</v>
          </cell>
          <cell r="D1992" t="str">
            <v xml:space="preserve"> (MENGGUNAKAN PEKERJA)</v>
          </cell>
          <cell r="J1992" t="str">
            <v>K. 515</v>
          </cell>
        </row>
        <row r="1994">
          <cell r="A1994" t="str">
            <v>PROPINSI   :                                 KODE</v>
          </cell>
          <cell r="D1994" t="str">
            <v>KABUPATEN/KOTA   :</v>
          </cell>
          <cell r="G1994" t="str">
            <v>KODE</v>
          </cell>
          <cell r="H1994" t="str">
            <v>DISIAPKAN  OLEH  :</v>
          </cell>
          <cell r="J1994" t="str">
            <v>TANGGAL  :</v>
          </cell>
        </row>
        <row r="1995">
          <cell r="A1995" t="str">
            <v>NANGGROE ACEH DARUSSALAM           ( 11 )</v>
          </cell>
          <cell r="D1995" t="str">
            <v>BIREUEN</v>
          </cell>
          <cell r="G1995" t="str">
            <v>( 08 )</v>
          </cell>
        </row>
        <row r="1996">
          <cell r="A1996" t="str">
            <v>PROSES  :</v>
          </cell>
          <cell r="D1996" t="str">
            <v>ANGGAPAN   :</v>
          </cell>
          <cell r="G1996" t="str">
            <v/>
          </cell>
        </row>
        <row r="1997">
          <cell r="A1997" t="str">
            <v xml:space="preserve">  1.  Agregat ditempatkan disepanjang jalan</v>
          </cell>
          <cell r="D1997" t="str">
            <v xml:space="preserve">  1.  Menggunakan tenaga manusia setempat</v>
          </cell>
        </row>
        <row r="1998">
          <cell r="A1998" t="str">
            <v xml:space="preserve">       oleh leveransir</v>
          </cell>
          <cell r="D1998" t="str">
            <v xml:space="preserve">  2.  Kerikil ditimbun  disepanjang jalan oleh leveransir</v>
          </cell>
        </row>
        <row r="1999">
          <cell r="A1999" t="str">
            <v xml:space="preserve">  2.  Menghampar agregat dengan tenaga</v>
          </cell>
          <cell r="D1999" t="str">
            <v xml:space="preserve">  3.  Kerikil dengan ukuran lebih ( oversize ) yang tersingkir saat penghamparan</v>
          </cell>
        </row>
        <row r="2000">
          <cell r="A2000" t="str">
            <v xml:space="preserve">       manusia</v>
          </cell>
          <cell r="D2000" t="str">
            <v xml:space="preserve">       dengan tenaga manusia dihitung 6 %</v>
          </cell>
        </row>
        <row r="2001">
          <cell r="A2001" t="str">
            <v xml:space="preserve">  3.  Pemadatan dalam 2 lapis memakai truck</v>
          </cell>
          <cell r="D2001" t="str">
            <v xml:space="preserve">  4.  Dihampar dalam dua lapis dan dipadatkan, tebal  10 cm padat]</v>
          </cell>
        </row>
        <row r="2002">
          <cell r="A2002" t="str">
            <v xml:space="preserve">       air dan mesin gilas roda baja</v>
          </cell>
          <cell r="D2002" t="str">
            <v xml:space="preserve">  5.  Penggunaan alat bantu  1 bulan / orang</v>
          </cell>
        </row>
        <row r="2003">
          <cell r="A2003" t="str">
            <v xml:space="preserve">  4.  Perapihan dengan tangan</v>
          </cell>
          <cell r="D2003" t="str">
            <v xml:space="preserve">  6.  Hasil kerja menghampar dan memadatkan 600 m2 / hari ( 4 m x 150 m )</v>
          </cell>
        </row>
        <row r="2004">
          <cell r="A2004" t="str">
            <v/>
          </cell>
          <cell r="D2004" t="str">
            <v xml:space="preserve">  7.  Kerikil kali tanpa disaring dikirim leveransir sampai ditempat pekerjaan</v>
          </cell>
        </row>
        <row r="2005">
          <cell r="A2005" t="str">
            <v/>
          </cell>
        </row>
        <row r="2006">
          <cell r="A2006" t="str">
            <v/>
          </cell>
        </row>
        <row r="2008">
          <cell r="A2008" t="str">
            <v/>
          </cell>
        </row>
        <row r="2009">
          <cell r="C2009" t="str">
            <v/>
          </cell>
          <cell r="D2009" t="str">
            <v>JUMLAH</v>
          </cell>
          <cell r="E2009" t="str">
            <v>HARI</v>
          </cell>
          <cell r="F2009" t="str">
            <v/>
          </cell>
          <cell r="G2009" t="str">
            <v>JUMLAH</v>
          </cell>
          <cell r="H2009" t="str">
            <v>UPAH</v>
          </cell>
          <cell r="I2009" t="str">
            <v>BIAYA</v>
          </cell>
          <cell r="J2009" t="str">
            <v>SUB TOTAL</v>
          </cell>
        </row>
        <row r="2010">
          <cell r="C2010" t="str">
            <v>PEKERJA</v>
          </cell>
          <cell r="F2010" t="str">
            <v>KODE</v>
          </cell>
        </row>
        <row r="2011">
          <cell r="A2011" t="str">
            <v>P</v>
          </cell>
          <cell r="D2011" t="str">
            <v>ORANG</v>
          </cell>
          <cell r="G2011" t="str">
            <v>Hari-Orang</v>
          </cell>
          <cell r="H2011" t="str">
            <v>(Rp./Org/Hr)</v>
          </cell>
          <cell r="I2011" t="str">
            <v>(Rp)</v>
          </cell>
          <cell r="J2011" t="str">
            <v>(Rp)</v>
          </cell>
        </row>
        <row r="2012">
          <cell r="A2012" t="str">
            <v>E</v>
          </cell>
          <cell r="C2012" t="str">
            <v>M a n d o r</v>
          </cell>
          <cell r="D2012">
            <v>3</v>
          </cell>
          <cell r="E2012">
            <v>1</v>
          </cell>
          <cell r="F2012" t="str">
            <v>L061</v>
          </cell>
          <cell r="G2012">
            <v>3</v>
          </cell>
          <cell r="H2012">
            <v>42000</v>
          </cell>
          <cell r="I2012">
            <v>126000</v>
          </cell>
        </row>
        <row r="2013">
          <cell r="A2013" t="str">
            <v>K</v>
          </cell>
          <cell r="C2013" t="str">
            <v>Operator terlatih</v>
          </cell>
          <cell r="D2013">
            <v>1</v>
          </cell>
          <cell r="E2013">
            <v>1</v>
          </cell>
          <cell r="F2013" t="str">
            <v>L081</v>
          </cell>
          <cell r="G2013">
            <v>1</v>
          </cell>
          <cell r="H2013">
            <v>70000</v>
          </cell>
          <cell r="I2013">
            <v>70000</v>
          </cell>
        </row>
        <row r="2014">
          <cell r="A2014" t="str">
            <v>E</v>
          </cell>
          <cell r="C2014" t="str">
            <v>S u p i r</v>
          </cell>
          <cell r="D2014">
            <v>1</v>
          </cell>
          <cell r="E2014">
            <v>1</v>
          </cell>
          <cell r="F2014" t="str">
            <v>L091</v>
          </cell>
          <cell r="G2014">
            <v>1</v>
          </cell>
          <cell r="H2014">
            <v>40000</v>
          </cell>
          <cell r="I2014">
            <v>40000</v>
          </cell>
        </row>
        <row r="2015">
          <cell r="A2015" t="str">
            <v>R</v>
          </cell>
          <cell r="C2015" t="str">
            <v>Pekerja tak terlatih</v>
          </cell>
          <cell r="D2015">
            <v>60</v>
          </cell>
          <cell r="E2015">
            <v>1</v>
          </cell>
          <cell r="F2015" t="str">
            <v>L101</v>
          </cell>
          <cell r="G2015">
            <v>60</v>
          </cell>
          <cell r="H2015">
            <v>35000</v>
          </cell>
          <cell r="I2015">
            <v>2100000</v>
          </cell>
        </row>
        <row r="2016">
          <cell r="A2016" t="str">
            <v>J</v>
          </cell>
        </row>
        <row r="2017">
          <cell r="A2017" t="str">
            <v>A</v>
          </cell>
        </row>
        <row r="2018">
          <cell r="I2018" t="str">
            <v xml:space="preserve">PEKERJA </v>
          </cell>
          <cell r="J2018">
            <v>2336000</v>
          </cell>
        </row>
        <row r="2019">
          <cell r="D2019" t="str">
            <v/>
          </cell>
          <cell r="E2019" t="str">
            <v>VOLUME</v>
          </cell>
          <cell r="H2019" t="str">
            <v>HARGA</v>
          </cell>
          <cell r="I2019" t="str">
            <v>BIAYA</v>
          </cell>
          <cell r="J2019" t="str">
            <v>SUB TOTAL</v>
          </cell>
        </row>
        <row r="2020">
          <cell r="C2020" t="str">
            <v>MATERIAL</v>
          </cell>
          <cell r="D2020" t="str">
            <v>JUMLAH</v>
          </cell>
          <cell r="E2020" t="str">
            <v/>
          </cell>
          <cell r="F2020" t="str">
            <v>KODE</v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</row>
        <row r="2021">
          <cell r="A2021" t="str">
            <v>M</v>
          </cell>
          <cell r="D2021" t="str">
            <v/>
          </cell>
          <cell r="E2021" t="str">
            <v>SATUAN</v>
          </cell>
          <cell r="H2021" t="str">
            <v>(Rp./UNIT)</v>
          </cell>
          <cell r="I2021" t="str">
            <v>(Rp)</v>
          </cell>
          <cell r="J2021" t="str">
            <v>(Rp)</v>
          </cell>
        </row>
        <row r="2022">
          <cell r="A2022" t="str">
            <v>A</v>
          </cell>
        </row>
        <row r="2023">
          <cell r="A2023" t="str">
            <v>T</v>
          </cell>
          <cell r="C2023" t="str">
            <v>Kerikil Sungai Tidak Disaring</v>
          </cell>
          <cell r="D2023">
            <v>75</v>
          </cell>
          <cell r="E2023" t="str">
            <v>m3</v>
          </cell>
          <cell r="F2023" t="str">
            <v>K013</v>
          </cell>
          <cell r="G2023" t="str">
            <v/>
          </cell>
          <cell r="H2023">
            <v>133255</v>
          </cell>
          <cell r="I2023">
            <v>9994125</v>
          </cell>
        </row>
        <row r="2024">
          <cell r="A2024" t="str">
            <v>E</v>
          </cell>
          <cell r="C2024" t="str">
            <v>Alat Bantu</v>
          </cell>
          <cell r="D2024">
            <v>2.5</v>
          </cell>
          <cell r="E2024" t="str">
            <v>set</v>
          </cell>
          <cell r="F2024" t="str">
            <v>M170</v>
          </cell>
          <cell r="G2024" t="str">
            <v/>
          </cell>
          <cell r="H2024">
            <v>147000</v>
          </cell>
          <cell r="I2024">
            <v>367500</v>
          </cell>
        </row>
        <row r="2025">
          <cell r="A2025" t="str">
            <v>R</v>
          </cell>
        </row>
        <row r="2026">
          <cell r="A2026" t="str">
            <v>I</v>
          </cell>
        </row>
        <row r="2027">
          <cell r="A2027" t="str">
            <v>A</v>
          </cell>
        </row>
        <row r="2028">
          <cell r="A2028" t="str">
            <v>L</v>
          </cell>
        </row>
        <row r="2029">
          <cell r="A2029" t="str">
            <v/>
          </cell>
        </row>
        <row r="2030">
          <cell r="I2030" t="str">
            <v xml:space="preserve">MATERIAL </v>
          </cell>
          <cell r="J2030">
            <v>10361625</v>
          </cell>
        </row>
        <row r="2031">
          <cell r="D2031" t="str">
            <v>JUMLAH</v>
          </cell>
          <cell r="E2031" t="str">
            <v>HARI</v>
          </cell>
          <cell r="G2031" t="str">
            <v>JAM</v>
          </cell>
          <cell r="H2031" t="str">
            <v>HARGA</v>
          </cell>
          <cell r="I2031" t="str">
            <v>BIAYA</v>
          </cell>
          <cell r="J2031" t="str">
            <v>SUB TOTAL</v>
          </cell>
        </row>
        <row r="2032">
          <cell r="C2032" t="str">
            <v>PERALATAN</v>
          </cell>
          <cell r="D2032" t="str">
            <v/>
          </cell>
          <cell r="E2032" t="str">
            <v/>
          </cell>
          <cell r="F2032" t="str">
            <v>KODE</v>
          </cell>
          <cell r="G2032" t="str">
            <v>KERJA</v>
          </cell>
          <cell r="H2032" t="str">
            <v>(Rp./Jam)</v>
          </cell>
          <cell r="I2032" t="str">
            <v/>
          </cell>
          <cell r="J2032" t="str">
            <v/>
          </cell>
        </row>
        <row r="2033">
          <cell r="A2033" t="str">
            <v>P</v>
          </cell>
          <cell r="D2033" t="str">
            <v>ALAT</v>
          </cell>
          <cell r="E2033" t="str">
            <v>KERJA</v>
          </cell>
          <cell r="H2033" t="str">
            <v/>
          </cell>
          <cell r="I2033" t="str">
            <v>(Rp)</v>
          </cell>
          <cell r="J2033" t="str">
            <v>(Rp)</v>
          </cell>
        </row>
        <row r="2034">
          <cell r="A2034" t="str">
            <v>E</v>
          </cell>
        </row>
        <row r="2035">
          <cell r="A2035" t="str">
            <v>R</v>
          </cell>
          <cell r="C2035" t="str">
            <v>Mesin Gilas 3 Roda 8 - 10 ton</v>
          </cell>
          <cell r="D2035">
            <v>1</v>
          </cell>
          <cell r="E2035">
            <v>1</v>
          </cell>
          <cell r="F2035" t="str">
            <v>E080</v>
          </cell>
          <cell r="G2035">
            <v>5</v>
          </cell>
          <cell r="H2035">
            <v>245000</v>
          </cell>
          <cell r="I2035">
            <v>1225000</v>
          </cell>
        </row>
        <row r="2036">
          <cell r="A2036" t="str">
            <v>A</v>
          </cell>
          <cell r="C2036" t="str">
            <v>Truck Tangki Air  68 HP</v>
          </cell>
          <cell r="D2036">
            <v>1</v>
          </cell>
          <cell r="E2036">
            <v>1</v>
          </cell>
          <cell r="F2036" t="str">
            <v>E182</v>
          </cell>
          <cell r="G2036">
            <v>5</v>
          </cell>
          <cell r="H2036">
            <v>95550</v>
          </cell>
          <cell r="I2036">
            <v>477750</v>
          </cell>
        </row>
        <row r="2037">
          <cell r="A2037" t="str">
            <v>L</v>
          </cell>
        </row>
        <row r="2038">
          <cell r="A2038" t="str">
            <v>A</v>
          </cell>
        </row>
        <row r="2039">
          <cell r="A2039" t="str">
            <v>T</v>
          </cell>
        </row>
        <row r="2040">
          <cell r="A2040" t="str">
            <v>A</v>
          </cell>
        </row>
        <row r="2041">
          <cell r="A2041" t="str">
            <v>N</v>
          </cell>
        </row>
        <row r="2042">
          <cell r="A2042" t="str">
            <v/>
          </cell>
        </row>
        <row r="2043">
          <cell r="A2043" t="str">
            <v/>
          </cell>
          <cell r="I2043" t="str">
            <v>PERALATAN</v>
          </cell>
          <cell r="J2043">
            <v>1702750</v>
          </cell>
        </row>
        <row r="2044">
          <cell r="I2044" t="str">
            <v>TOTAL   (Rp)</v>
          </cell>
          <cell r="J2044">
            <v>14400375</v>
          </cell>
        </row>
        <row r="2045">
          <cell r="G2045" t="str">
            <v/>
          </cell>
        </row>
        <row r="2046">
          <cell r="C2046" t="str">
            <v>VOLUME  :</v>
          </cell>
          <cell r="D2046">
            <v>60</v>
          </cell>
          <cell r="E2046" t="str">
            <v>Satuan  :</v>
          </cell>
          <cell r="F2046" t="str">
            <v>m3</v>
          </cell>
          <cell r="G2046" t="str">
            <v>Harga  Satuan</v>
          </cell>
          <cell r="H2046" t="str">
            <v>Rp</v>
          </cell>
          <cell r="I2046">
            <v>240006.25</v>
          </cell>
          <cell r="J2046" t="str">
            <v>Per   m3</v>
          </cell>
        </row>
        <row r="2056">
          <cell r="A2056" t="str">
            <v>DIREKTORAT JENDERAL BINA MARGA</v>
          </cell>
        </row>
        <row r="2057">
          <cell r="A2057" t="str">
            <v>DIREKTORAT BINA PROGRAM JALAN</v>
          </cell>
          <cell r="D2057" t="str">
            <v>A N A L I S A   H A R G A   P E K E R J A A N</v>
          </cell>
          <cell r="J2057" t="str">
            <v>KODE</v>
          </cell>
        </row>
        <row r="2058">
          <cell r="A2058" t="str">
            <v>SUB.DIT.PERENCANAAN JALAN LOKAL</v>
          </cell>
          <cell r="D2058" t="str">
            <v>KONSTRUKSI LAPIS PONDASI ATAS  ( LPA ) KLAS  A</v>
          </cell>
        </row>
        <row r="2059">
          <cell r="A2059" t="str">
            <v>KABUPATEN</v>
          </cell>
          <cell r="D2059" t="str">
            <v xml:space="preserve"> (MENGGUNAKAN ALAT)</v>
          </cell>
          <cell r="J2059" t="str">
            <v>K. 520</v>
          </cell>
        </row>
        <row r="2061">
          <cell r="A2061" t="str">
            <v>PROPINSI   :                                 KODE</v>
          </cell>
          <cell r="D2061" t="str">
            <v>KABUPATEN/KOTA   :</v>
          </cell>
          <cell r="G2061" t="str">
            <v>KODE</v>
          </cell>
          <cell r="H2061" t="str">
            <v>DISIAPKAN  OLEH  :</v>
          </cell>
          <cell r="J2061" t="str">
            <v>TANGGAL  :</v>
          </cell>
        </row>
        <row r="2062">
          <cell r="A2062" t="str">
            <v>NANGGROE ACEH DARUSSALAM           ( 11 )</v>
          </cell>
          <cell r="D2062" t="str">
            <v>BIREUEN</v>
          </cell>
          <cell r="G2062">
            <v>-11</v>
          </cell>
        </row>
        <row r="2063">
          <cell r="A2063" t="str">
            <v>PROSES  :</v>
          </cell>
          <cell r="D2063" t="str">
            <v>ANGGAPAN   :</v>
          </cell>
          <cell r="G2063" t="str">
            <v/>
          </cell>
        </row>
        <row r="2064">
          <cell r="A2064" t="str">
            <v xml:space="preserve">  1.  Agregat ditempatkan sepanjang jalan</v>
          </cell>
          <cell r="D2064" t="str">
            <v xml:space="preserve">  1.  Menggunakan peralatan berat</v>
          </cell>
        </row>
        <row r="2065">
          <cell r="A2065" t="str">
            <v xml:space="preserve">       oleh leveransir</v>
          </cell>
          <cell r="D2065" t="str">
            <v xml:space="preserve">  2.  Material  dikirim dan ditimbun oleh leveransir di tempat pekerjaan</v>
          </cell>
        </row>
        <row r="2066">
          <cell r="A2066" t="str">
            <v xml:space="preserve">  2.  Menghampar agregat dengan tenaga</v>
          </cell>
          <cell r="D2066" t="str">
            <v xml:space="preserve">  3.  Menghampar dan memadatkan lapisan-lapisan tiap 10 cm</v>
          </cell>
        </row>
        <row r="2067">
          <cell r="A2067" t="str">
            <v xml:space="preserve">       orang</v>
          </cell>
          <cell r="D2067" t="str">
            <v xml:space="preserve">  4.  Menggunakan :  135 m3 batu pecah mesin dengan binder 24 m3 atau 140 m3</v>
          </cell>
        </row>
        <row r="2068">
          <cell r="A2068" t="str">
            <v xml:space="preserve">  3.  Pemadatan dilakukan dengan mesin</v>
          </cell>
          <cell r="D2068" t="str">
            <v xml:space="preserve">       kerukil pecah mesin dengan binder  15 m3</v>
          </cell>
        </row>
        <row r="2069">
          <cell r="A2069" t="str">
            <v xml:space="preserve">       gilas bergetar, dengan truck air</v>
          </cell>
          <cell r="D2069" t="str">
            <v xml:space="preserve">  5.  Tambahan binder ( pasir urug / untuk mengisi rongga-rongga )</v>
          </cell>
        </row>
        <row r="2070">
          <cell r="A2070" t="str">
            <v/>
          </cell>
          <cell r="D2070" t="str">
            <v xml:space="preserve">  6.  Dicampur dan dipadatkan 1200 m2 / hari</v>
          </cell>
        </row>
        <row r="2071">
          <cell r="A2071" t="str">
            <v/>
          </cell>
          <cell r="D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5">
          <cell r="A2075" t="str">
            <v/>
          </cell>
        </row>
        <row r="2076">
          <cell r="C2076" t="str">
            <v/>
          </cell>
          <cell r="D2076" t="str">
            <v>JUMLAH</v>
          </cell>
          <cell r="E2076" t="str">
            <v>HARI</v>
          </cell>
          <cell r="F2076" t="str">
            <v/>
          </cell>
          <cell r="G2076" t="str">
            <v>JUMLAH</v>
          </cell>
          <cell r="H2076" t="str">
            <v>UPAH</v>
          </cell>
          <cell r="I2076" t="str">
            <v>BIAYA</v>
          </cell>
          <cell r="J2076" t="str">
            <v>SUB TOTAL</v>
          </cell>
        </row>
        <row r="2077">
          <cell r="C2077" t="str">
            <v>PEKERJA</v>
          </cell>
          <cell r="F2077" t="str">
            <v>KODE</v>
          </cell>
        </row>
        <row r="2078">
          <cell r="A2078" t="str">
            <v>P</v>
          </cell>
          <cell r="D2078" t="str">
            <v>ORANG</v>
          </cell>
          <cell r="G2078" t="str">
            <v>Hari-Orang</v>
          </cell>
          <cell r="H2078" t="str">
            <v>(Rp./Org/Hr)</v>
          </cell>
          <cell r="I2078" t="str">
            <v>(Rp)</v>
          </cell>
          <cell r="J2078" t="str">
            <v>(Rp)</v>
          </cell>
        </row>
        <row r="2079">
          <cell r="A2079" t="str">
            <v>E</v>
          </cell>
          <cell r="C2079" t="str">
            <v>M a n d o r</v>
          </cell>
          <cell r="D2079">
            <v>1</v>
          </cell>
          <cell r="E2079">
            <v>1</v>
          </cell>
          <cell r="F2079" t="str">
            <v>L061</v>
          </cell>
          <cell r="G2079">
            <v>1</v>
          </cell>
          <cell r="H2079">
            <v>42000</v>
          </cell>
          <cell r="I2079">
            <v>42000</v>
          </cell>
        </row>
        <row r="2080">
          <cell r="A2080" t="str">
            <v>K</v>
          </cell>
          <cell r="C2080" t="str">
            <v>Operator terlatih</v>
          </cell>
          <cell r="D2080">
            <v>2</v>
          </cell>
          <cell r="E2080">
            <v>1</v>
          </cell>
          <cell r="F2080" t="str">
            <v>L081</v>
          </cell>
          <cell r="G2080">
            <v>2</v>
          </cell>
          <cell r="H2080">
            <v>70000</v>
          </cell>
          <cell r="I2080">
            <v>140000</v>
          </cell>
        </row>
        <row r="2081">
          <cell r="A2081" t="str">
            <v>E</v>
          </cell>
          <cell r="C2081" t="str">
            <v>S u p i r</v>
          </cell>
          <cell r="D2081">
            <v>1</v>
          </cell>
          <cell r="E2081">
            <v>1</v>
          </cell>
          <cell r="F2081" t="str">
            <v>L091</v>
          </cell>
          <cell r="G2081">
            <v>1</v>
          </cell>
          <cell r="H2081">
            <v>40000</v>
          </cell>
          <cell r="I2081">
            <v>40000</v>
          </cell>
        </row>
        <row r="2082">
          <cell r="A2082" t="str">
            <v>R</v>
          </cell>
          <cell r="C2082" t="str">
            <v>Pekerja tak terlatih</v>
          </cell>
          <cell r="D2082">
            <v>4</v>
          </cell>
          <cell r="E2082">
            <v>1</v>
          </cell>
          <cell r="F2082" t="str">
            <v>L101</v>
          </cell>
          <cell r="G2082">
            <v>4</v>
          </cell>
          <cell r="H2082">
            <v>35000</v>
          </cell>
          <cell r="I2082">
            <v>140000</v>
          </cell>
        </row>
        <row r="2083">
          <cell r="A2083" t="str">
            <v>J</v>
          </cell>
        </row>
        <row r="2084">
          <cell r="A2084" t="str">
            <v>A</v>
          </cell>
        </row>
        <row r="2085">
          <cell r="I2085" t="str">
            <v xml:space="preserve">PEKERJA </v>
          </cell>
          <cell r="J2085">
            <v>362000</v>
          </cell>
        </row>
        <row r="2086">
          <cell r="D2086" t="str">
            <v/>
          </cell>
          <cell r="E2086" t="str">
            <v>VOLUME</v>
          </cell>
          <cell r="H2086" t="str">
            <v>HARGA</v>
          </cell>
          <cell r="I2086" t="str">
            <v>BIAYA</v>
          </cell>
          <cell r="J2086" t="str">
            <v>SUB TOTAL</v>
          </cell>
        </row>
        <row r="2087">
          <cell r="C2087" t="str">
            <v>MATERIAL</v>
          </cell>
          <cell r="D2087" t="str">
            <v>JUMLAH</v>
          </cell>
          <cell r="E2087" t="str">
            <v/>
          </cell>
          <cell r="F2087" t="str">
            <v>KODE</v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</row>
        <row r="2088">
          <cell r="A2088" t="str">
            <v>M</v>
          </cell>
          <cell r="D2088" t="str">
            <v/>
          </cell>
          <cell r="E2088" t="str">
            <v>SATUAN</v>
          </cell>
          <cell r="H2088" t="str">
            <v>(Rp./UNIT)</v>
          </cell>
          <cell r="I2088" t="str">
            <v>(Rp)</v>
          </cell>
          <cell r="J2088" t="str">
            <v>(Rp)</v>
          </cell>
        </row>
        <row r="2089">
          <cell r="A2089" t="str">
            <v>A</v>
          </cell>
          <cell r="C2089" t="str">
            <v>Alat  bantu</v>
          </cell>
          <cell r="D2089">
            <v>0.2</v>
          </cell>
          <cell r="E2089" t="str">
            <v>set</v>
          </cell>
          <cell r="F2089" t="str">
            <v>M170</v>
          </cell>
          <cell r="H2089">
            <v>147000</v>
          </cell>
          <cell r="I2089">
            <v>29400</v>
          </cell>
        </row>
        <row r="2090">
          <cell r="A2090" t="str">
            <v>T</v>
          </cell>
          <cell r="C2090" t="str">
            <v>Pasir Urug</v>
          </cell>
          <cell r="D2090">
            <v>15</v>
          </cell>
          <cell r="E2090" t="str">
            <v>m3</v>
          </cell>
          <cell r="F2090" t="str">
            <v>M040</v>
          </cell>
          <cell r="G2090" t="str">
            <v/>
          </cell>
          <cell r="H2090">
            <v>44100</v>
          </cell>
          <cell r="I2090">
            <v>661500</v>
          </cell>
        </row>
        <row r="2091">
          <cell r="A2091" t="str">
            <v>E</v>
          </cell>
          <cell r="C2091" t="str">
            <v>Kerikil Pecah Tersaring</v>
          </cell>
          <cell r="D2091">
            <v>140</v>
          </cell>
          <cell r="E2091" t="str">
            <v>m3</v>
          </cell>
          <cell r="F2091" t="str">
            <v>K017</v>
          </cell>
          <cell r="G2091" t="str">
            <v/>
          </cell>
          <cell r="H2091">
            <v>225651.66666666666</v>
          </cell>
          <cell r="I2091">
            <v>31591233.333333332</v>
          </cell>
        </row>
        <row r="2092">
          <cell r="A2092" t="str">
            <v>R</v>
          </cell>
        </row>
        <row r="2093">
          <cell r="A2093" t="str">
            <v>I</v>
          </cell>
        </row>
        <row r="2094">
          <cell r="A2094" t="str">
            <v>A</v>
          </cell>
        </row>
        <row r="2095">
          <cell r="A2095" t="str">
            <v>L</v>
          </cell>
        </row>
        <row r="2096">
          <cell r="A2096" t="str">
            <v/>
          </cell>
        </row>
        <row r="2097">
          <cell r="I2097" t="str">
            <v xml:space="preserve">MATERIAL </v>
          </cell>
          <cell r="J2097">
            <v>32282133.333333332</v>
          </cell>
        </row>
        <row r="2098">
          <cell r="D2098" t="str">
            <v>JUMLAH</v>
          </cell>
          <cell r="E2098" t="str">
            <v>HARI</v>
          </cell>
          <cell r="G2098" t="str">
            <v>JAM</v>
          </cell>
          <cell r="H2098" t="str">
            <v>HARGA</v>
          </cell>
          <cell r="I2098" t="str">
            <v>BIAYA</v>
          </cell>
          <cell r="J2098" t="str">
            <v>SUB TOTAL</v>
          </cell>
        </row>
        <row r="2099">
          <cell r="C2099" t="str">
            <v>PERALATAN</v>
          </cell>
          <cell r="D2099" t="str">
            <v/>
          </cell>
          <cell r="E2099" t="str">
            <v/>
          </cell>
          <cell r="F2099" t="str">
            <v>KODE</v>
          </cell>
          <cell r="G2099" t="str">
            <v>KERJA</v>
          </cell>
          <cell r="H2099" t="str">
            <v>(Rp./Jam)</v>
          </cell>
          <cell r="I2099" t="str">
            <v/>
          </cell>
          <cell r="J2099" t="str">
            <v/>
          </cell>
        </row>
        <row r="2100">
          <cell r="A2100" t="str">
            <v>P</v>
          </cell>
          <cell r="D2100" t="str">
            <v>ALAT</v>
          </cell>
          <cell r="E2100" t="str">
            <v>KERJA</v>
          </cell>
          <cell r="H2100" t="str">
            <v/>
          </cell>
          <cell r="I2100" t="str">
            <v>(Rp)</v>
          </cell>
          <cell r="J2100" t="str">
            <v>(Rp)</v>
          </cell>
        </row>
        <row r="2101">
          <cell r="A2101" t="str">
            <v>E</v>
          </cell>
          <cell r="C2101" t="str">
            <v>Motor Greader</v>
          </cell>
          <cell r="D2101">
            <v>1</v>
          </cell>
          <cell r="E2101">
            <v>1</v>
          </cell>
          <cell r="F2101" t="str">
            <v>E010</v>
          </cell>
          <cell r="G2101">
            <v>5</v>
          </cell>
          <cell r="H2101">
            <v>471086</v>
          </cell>
          <cell r="I2101">
            <v>2355430</v>
          </cell>
        </row>
        <row r="2102">
          <cell r="A2102" t="str">
            <v>R</v>
          </cell>
          <cell r="C2102" t="str">
            <v>Mesin Gilas Bergetar  10 ton</v>
          </cell>
          <cell r="D2102">
            <v>1</v>
          </cell>
          <cell r="E2102">
            <v>1</v>
          </cell>
          <cell r="F2102" t="str">
            <v>E082</v>
          </cell>
          <cell r="G2102">
            <v>5</v>
          </cell>
          <cell r="H2102">
            <v>367010</v>
          </cell>
          <cell r="I2102">
            <v>1835050</v>
          </cell>
        </row>
        <row r="2103">
          <cell r="A2103" t="str">
            <v>A</v>
          </cell>
          <cell r="C2103" t="str">
            <v>Truck Tangki Air  68 HP</v>
          </cell>
          <cell r="D2103">
            <v>1</v>
          </cell>
          <cell r="E2103">
            <v>1</v>
          </cell>
          <cell r="F2103" t="str">
            <v>E182</v>
          </cell>
          <cell r="G2103">
            <v>5</v>
          </cell>
          <cell r="H2103">
            <v>95550</v>
          </cell>
          <cell r="I2103">
            <v>477750</v>
          </cell>
        </row>
        <row r="2104">
          <cell r="A2104" t="str">
            <v>L</v>
          </cell>
        </row>
        <row r="2105">
          <cell r="A2105" t="str">
            <v>A</v>
          </cell>
        </row>
        <row r="2106">
          <cell r="A2106" t="str">
            <v>T</v>
          </cell>
        </row>
        <row r="2107">
          <cell r="A2107" t="str">
            <v>A</v>
          </cell>
        </row>
        <row r="2108">
          <cell r="A2108" t="str">
            <v>N</v>
          </cell>
        </row>
        <row r="2109">
          <cell r="A2109" t="str">
            <v/>
          </cell>
        </row>
        <row r="2110">
          <cell r="A2110" t="str">
            <v/>
          </cell>
          <cell r="I2110" t="str">
            <v>PERALATAN</v>
          </cell>
          <cell r="J2110">
            <v>4668230</v>
          </cell>
        </row>
        <row r="2111">
          <cell r="I2111" t="str">
            <v>TOTAL   (Rp)</v>
          </cell>
          <cell r="J2111">
            <v>37312363.333333328</v>
          </cell>
        </row>
        <row r="2112">
          <cell r="G2112" t="str">
            <v/>
          </cell>
        </row>
        <row r="2113">
          <cell r="C2113" t="str">
            <v>VOLUME  :</v>
          </cell>
          <cell r="D2113">
            <v>120</v>
          </cell>
          <cell r="E2113" t="str">
            <v>Satuan  :</v>
          </cell>
          <cell r="F2113" t="str">
            <v>m3</v>
          </cell>
          <cell r="G2113" t="str">
            <v>Harga  Satuan</v>
          </cell>
          <cell r="H2113" t="str">
            <v>Rp</v>
          </cell>
          <cell r="I2113">
            <v>310936.36111111107</v>
          </cell>
          <cell r="J2113" t="str">
            <v>Per   m3</v>
          </cell>
        </row>
        <row r="2123">
          <cell r="A2123" t="str">
            <v>DIREKTORAT JENDERAL BINA MARGA</v>
          </cell>
        </row>
        <row r="2124">
          <cell r="A2124" t="str">
            <v>DIREKTORAT BINA PROGRAM JALAN</v>
          </cell>
          <cell r="D2124" t="str">
            <v>A N A L I S A   H A R G A   P E K E R J A A N</v>
          </cell>
          <cell r="J2124" t="str">
            <v>KODE</v>
          </cell>
        </row>
        <row r="2125">
          <cell r="A2125" t="str">
            <v>SUB.DIT.PERENCANAAN JALAN LOKAL</v>
          </cell>
          <cell r="D2125" t="str">
            <v>KONSTRUKSI LAPIS PONDASI ATAS  ( LPA ) KLAS  A</v>
          </cell>
        </row>
        <row r="2126">
          <cell r="A2126" t="str">
            <v>KABUPATEN</v>
          </cell>
          <cell r="D2126" t="str">
            <v xml:space="preserve"> (MENGGUNAKAN PEKERJA)</v>
          </cell>
          <cell r="J2126" t="str">
            <v>K. 521</v>
          </cell>
        </row>
        <row r="2128">
          <cell r="A2128" t="str">
            <v>PROPINSI   :                                 KODE</v>
          </cell>
          <cell r="D2128" t="str">
            <v>KABUPATEN/KOTA   :</v>
          </cell>
          <cell r="G2128" t="str">
            <v>KODE</v>
          </cell>
          <cell r="H2128" t="str">
            <v>DISIAPKAN  OLEH  :</v>
          </cell>
          <cell r="J2128" t="str">
            <v>TANGGAL  :</v>
          </cell>
        </row>
        <row r="2129">
          <cell r="A2129" t="str">
            <v>NANGGROE ACEH DARUSSALAM           ( 11 )</v>
          </cell>
          <cell r="D2129" t="str">
            <v>BIREUEN</v>
          </cell>
          <cell r="G2129" t="str">
            <v>( 08 )</v>
          </cell>
        </row>
        <row r="2130">
          <cell r="A2130" t="str">
            <v>PROSES  :</v>
          </cell>
          <cell r="D2130" t="str">
            <v>ANGGAPAN   :</v>
          </cell>
          <cell r="G2130" t="str">
            <v/>
          </cell>
        </row>
        <row r="2131">
          <cell r="A2131" t="str">
            <v xml:space="preserve">  1.  Agregat ditimbun disepanjang jalan</v>
          </cell>
          <cell r="D2131" t="str">
            <v xml:space="preserve">  1.  Menggunakan tenaga manusia  setempat</v>
          </cell>
        </row>
        <row r="2132">
          <cell r="A2132" t="str">
            <v xml:space="preserve">  2.  Material dihampar dgn tenaga manusia</v>
          </cell>
          <cell r="D2132" t="str">
            <v xml:space="preserve">  2.  Pengadaan barang oleh leveransir</v>
          </cell>
        </row>
        <row r="2133">
          <cell r="A2133" t="str">
            <v xml:space="preserve">  3.  Pemadatan perkerasan dgn mesin</v>
          </cell>
          <cell r="D2133" t="str">
            <v xml:space="preserve">  3.  Pekerja menghampar batu pecah di atas LPB  ( lebih kurang 15 cm )</v>
          </cell>
        </row>
        <row r="2134">
          <cell r="A2134" t="str">
            <v xml:space="preserve">       gilas roda karet dan truck tangki air</v>
          </cell>
          <cell r="D2134" t="str">
            <v xml:space="preserve">  4.  Menggunakan 135 m3 batu pecah  mesin dengan binder ( pasir urug ) 24 m3</v>
          </cell>
        </row>
        <row r="2135">
          <cell r="D2135" t="str">
            <v xml:space="preserve">       atau 140 m3 kerikil pecah mesin dengan binder ( pasir urug ) 15 m3</v>
          </cell>
        </row>
        <row r="2136">
          <cell r="D2136" t="str">
            <v xml:space="preserve">  5.  Rongga - rongga ditutup dengan pasir urug dengan tenaga orang</v>
          </cell>
        </row>
        <row r="2137">
          <cell r="A2137" t="str">
            <v/>
          </cell>
          <cell r="D2137" t="str">
            <v xml:space="preserve">  6.  Dipadatkan sampai 10 cm padat</v>
          </cell>
        </row>
        <row r="2138">
          <cell r="A2138" t="str">
            <v/>
          </cell>
          <cell r="D2138" t="str">
            <v xml:space="preserve">  7.  Hasil kerja menghampar dan memadatkan 600 m2 / hari</v>
          </cell>
        </row>
        <row r="2139">
          <cell r="A2139" t="str">
            <v/>
          </cell>
        </row>
        <row r="2140">
          <cell r="A2140" t="str">
            <v/>
          </cell>
        </row>
        <row r="2142">
          <cell r="A2142" t="str">
            <v/>
          </cell>
        </row>
        <row r="2143">
          <cell r="C2143" t="str">
            <v/>
          </cell>
          <cell r="D2143" t="str">
            <v>JUMLAH</v>
          </cell>
          <cell r="E2143" t="str">
            <v>HARI</v>
          </cell>
          <cell r="F2143" t="str">
            <v/>
          </cell>
          <cell r="G2143" t="str">
            <v>JUMLAH</v>
          </cell>
          <cell r="H2143" t="str">
            <v>UPAH</v>
          </cell>
          <cell r="I2143" t="str">
            <v>BIAYA</v>
          </cell>
          <cell r="J2143" t="str">
            <v>SUB TOTAL</v>
          </cell>
        </row>
        <row r="2144">
          <cell r="C2144" t="str">
            <v>PEKERJA</v>
          </cell>
          <cell r="F2144" t="str">
            <v>KODE</v>
          </cell>
        </row>
        <row r="2145">
          <cell r="A2145" t="str">
            <v>P</v>
          </cell>
          <cell r="D2145" t="str">
            <v>ORANG</v>
          </cell>
          <cell r="G2145" t="str">
            <v>Hari-Orang</v>
          </cell>
          <cell r="H2145" t="str">
            <v>(Rp./Org/Hr)</v>
          </cell>
          <cell r="I2145" t="str">
            <v>(Rp)</v>
          </cell>
          <cell r="J2145" t="str">
            <v>(Rp)</v>
          </cell>
        </row>
        <row r="2146">
          <cell r="A2146" t="str">
            <v>E</v>
          </cell>
          <cell r="C2146" t="str">
            <v>M a n d o r</v>
          </cell>
          <cell r="D2146">
            <v>2</v>
          </cell>
          <cell r="E2146">
            <v>2</v>
          </cell>
          <cell r="F2146" t="str">
            <v>L061</v>
          </cell>
          <cell r="G2146">
            <v>4</v>
          </cell>
          <cell r="H2146">
            <v>42000</v>
          </cell>
          <cell r="I2146">
            <v>168000</v>
          </cell>
        </row>
        <row r="2147">
          <cell r="A2147" t="str">
            <v>K</v>
          </cell>
          <cell r="C2147" t="str">
            <v>Operator terlatih</v>
          </cell>
          <cell r="D2147">
            <v>1</v>
          </cell>
          <cell r="E2147">
            <v>2</v>
          </cell>
          <cell r="F2147" t="str">
            <v>L081</v>
          </cell>
          <cell r="G2147">
            <v>2</v>
          </cell>
          <cell r="H2147">
            <v>70000</v>
          </cell>
          <cell r="I2147">
            <v>140000</v>
          </cell>
        </row>
        <row r="2148">
          <cell r="A2148" t="str">
            <v>E</v>
          </cell>
          <cell r="C2148" t="str">
            <v>S u p i r</v>
          </cell>
          <cell r="D2148">
            <v>1</v>
          </cell>
          <cell r="E2148">
            <v>2</v>
          </cell>
          <cell r="F2148" t="str">
            <v>L091</v>
          </cell>
          <cell r="G2148">
            <v>2</v>
          </cell>
          <cell r="H2148">
            <v>40000</v>
          </cell>
          <cell r="I2148">
            <v>80000</v>
          </cell>
        </row>
        <row r="2149">
          <cell r="A2149" t="str">
            <v>R</v>
          </cell>
          <cell r="C2149" t="str">
            <v>Pekerja tak terlatih</v>
          </cell>
          <cell r="D2149">
            <v>66</v>
          </cell>
          <cell r="E2149">
            <v>2</v>
          </cell>
          <cell r="F2149" t="str">
            <v>L101</v>
          </cell>
          <cell r="G2149">
            <v>132</v>
          </cell>
          <cell r="H2149">
            <v>35000</v>
          </cell>
          <cell r="I2149">
            <v>4620000</v>
          </cell>
        </row>
        <row r="2150">
          <cell r="A2150" t="str">
            <v>J</v>
          </cell>
        </row>
        <row r="2151">
          <cell r="A2151" t="str">
            <v>A</v>
          </cell>
        </row>
        <row r="2152">
          <cell r="I2152" t="str">
            <v xml:space="preserve">PEKERJA </v>
          </cell>
          <cell r="J2152">
            <v>5008000</v>
          </cell>
        </row>
        <row r="2153">
          <cell r="D2153" t="str">
            <v/>
          </cell>
          <cell r="E2153" t="str">
            <v>VOLUME</v>
          </cell>
          <cell r="H2153" t="str">
            <v>HARGA</v>
          </cell>
          <cell r="I2153" t="str">
            <v>BIAYA</v>
          </cell>
          <cell r="J2153" t="str">
            <v>SUB TOTAL</v>
          </cell>
        </row>
        <row r="2154">
          <cell r="C2154" t="str">
            <v>MATERIAL</v>
          </cell>
          <cell r="D2154" t="str">
            <v>JUMLAH</v>
          </cell>
          <cell r="E2154" t="str">
            <v/>
          </cell>
          <cell r="F2154" t="str">
            <v>KODE</v>
          </cell>
          <cell r="G2154" t="str">
            <v/>
          </cell>
          <cell r="H2154" t="str">
            <v/>
          </cell>
          <cell r="I2154" t="str">
            <v/>
          </cell>
          <cell r="J2154" t="str">
            <v/>
          </cell>
        </row>
        <row r="2155">
          <cell r="A2155" t="str">
            <v>M</v>
          </cell>
          <cell r="D2155" t="str">
            <v/>
          </cell>
          <cell r="E2155" t="str">
            <v>SATUAN</v>
          </cell>
          <cell r="H2155" t="str">
            <v>(Rp./UNIT)</v>
          </cell>
          <cell r="I2155" t="str">
            <v>(Rp)</v>
          </cell>
          <cell r="J2155" t="str">
            <v>(Rp)</v>
          </cell>
        </row>
        <row r="2156">
          <cell r="A2156" t="str">
            <v>A</v>
          </cell>
          <cell r="C2156" t="str">
            <v>Alat  bantu</v>
          </cell>
          <cell r="D2156">
            <v>5.5</v>
          </cell>
          <cell r="E2156" t="str">
            <v>set</v>
          </cell>
          <cell r="F2156" t="str">
            <v>M170</v>
          </cell>
          <cell r="H2156">
            <v>147000</v>
          </cell>
          <cell r="I2156">
            <v>808500</v>
          </cell>
        </row>
        <row r="2157">
          <cell r="A2157" t="str">
            <v>T</v>
          </cell>
          <cell r="C2157" t="str">
            <v>Kerikil Pecah Tersaring</v>
          </cell>
          <cell r="D2157">
            <v>150</v>
          </cell>
          <cell r="E2157" t="str">
            <v>m3</v>
          </cell>
          <cell r="F2157" t="str">
            <v>K017</v>
          </cell>
          <cell r="G2157" t="str">
            <v/>
          </cell>
          <cell r="H2157">
            <v>225651.66666666666</v>
          </cell>
          <cell r="I2157">
            <v>33847750</v>
          </cell>
        </row>
        <row r="2158">
          <cell r="A2158" t="str">
            <v>E</v>
          </cell>
          <cell r="C2158" t="str">
            <v>Pasir Urug</v>
          </cell>
          <cell r="D2158">
            <v>15</v>
          </cell>
          <cell r="E2158" t="str">
            <v>m3</v>
          </cell>
          <cell r="F2158" t="str">
            <v>K040</v>
          </cell>
          <cell r="G2158" t="str">
            <v/>
          </cell>
          <cell r="H2158">
            <v>44100</v>
          </cell>
          <cell r="I2158">
            <v>661500</v>
          </cell>
        </row>
        <row r="2159">
          <cell r="A2159" t="str">
            <v>R</v>
          </cell>
        </row>
        <row r="2160">
          <cell r="A2160" t="str">
            <v>I</v>
          </cell>
        </row>
        <row r="2161">
          <cell r="A2161" t="str">
            <v>A</v>
          </cell>
        </row>
        <row r="2162">
          <cell r="A2162" t="str">
            <v>L</v>
          </cell>
        </row>
        <row r="2163">
          <cell r="A2163" t="str">
            <v/>
          </cell>
        </row>
        <row r="2164">
          <cell r="I2164" t="str">
            <v xml:space="preserve">MATERIAL </v>
          </cell>
          <cell r="J2164">
            <v>35317750</v>
          </cell>
        </row>
        <row r="2165">
          <cell r="D2165" t="str">
            <v>JUMLAH</v>
          </cell>
          <cell r="E2165" t="str">
            <v>HARI</v>
          </cell>
          <cell r="G2165" t="str">
            <v>JAM</v>
          </cell>
          <cell r="H2165" t="str">
            <v>HARGA</v>
          </cell>
          <cell r="I2165" t="str">
            <v>BIAYA</v>
          </cell>
          <cell r="J2165" t="str">
            <v>SUB TOTAL</v>
          </cell>
        </row>
        <row r="2166">
          <cell r="C2166" t="str">
            <v>PERALATAN</v>
          </cell>
          <cell r="D2166" t="str">
            <v/>
          </cell>
          <cell r="E2166" t="str">
            <v/>
          </cell>
          <cell r="F2166" t="str">
            <v>KODE</v>
          </cell>
          <cell r="G2166" t="str">
            <v>KERJA</v>
          </cell>
          <cell r="H2166" t="str">
            <v>(Rp./Jam)</v>
          </cell>
          <cell r="I2166" t="str">
            <v/>
          </cell>
          <cell r="J2166" t="str">
            <v/>
          </cell>
        </row>
        <row r="2167">
          <cell r="A2167" t="str">
            <v>P</v>
          </cell>
          <cell r="D2167" t="str">
            <v>ALAT</v>
          </cell>
          <cell r="E2167" t="str">
            <v>KERJA</v>
          </cell>
          <cell r="H2167" t="str">
            <v/>
          </cell>
          <cell r="I2167" t="str">
            <v>(Rp)</v>
          </cell>
          <cell r="J2167" t="str">
            <v>(Rp)</v>
          </cell>
        </row>
        <row r="2168">
          <cell r="A2168" t="str">
            <v>E</v>
          </cell>
          <cell r="C2168" t="str">
            <v>Mesin Gilas 3 Roda  8 - 10 T</v>
          </cell>
          <cell r="D2168">
            <v>1</v>
          </cell>
          <cell r="E2168">
            <v>2</v>
          </cell>
          <cell r="F2168" t="str">
            <v>E080</v>
          </cell>
          <cell r="G2168">
            <v>10</v>
          </cell>
          <cell r="H2168">
            <v>245000</v>
          </cell>
          <cell r="I2168">
            <v>2450000</v>
          </cell>
        </row>
        <row r="2169">
          <cell r="A2169" t="str">
            <v>R</v>
          </cell>
          <cell r="C2169" t="str">
            <v>Truck Tangki Air  68 HP</v>
          </cell>
          <cell r="D2169">
            <v>1</v>
          </cell>
          <cell r="E2169">
            <v>2</v>
          </cell>
          <cell r="F2169" t="str">
            <v>E182</v>
          </cell>
          <cell r="G2169">
            <v>10</v>
          </cell>
          <cell r="H2169">
            <v>95550</v>
          </cell>
          <cell r="I2169">
            <v>955500</v>
          </cell>
        </row>
        <row r="2170">
          <cell r="A2170" t="str">
            <v>A</v>
          </cell>
        </row>
        <row r="2171">
          <cell r="A2171" t="str">
            <v>L</v>
          </cell>
        </row>
        <row r="2172">
          <cell r="A2172" t="str">
            <v>A</v>
          </cell>
        </row>
        <row r="2173">
          <cell r="A2173" t="str">
            <v>T</v>
          </cell>
        </row>
        <row r="2174">
          <cell r="A2174" t="str">
            <v>A</v>
          </cell>
        </row>
        <row r="2175">
          <cell r="A2175" t="str">
            <v>N</v>
          </cell>
        </row>
        <row r="2176">
          <cell r="A2176" t="str">
            <v/>
          </cell>
        </row>
        <row r="2177">
          <cell r="A2177" t="str">
            <v/>
          </cell>
          <cell r="I2177" t="str">
            <v>PERALATAN</v>
          </cell>
          <cell r="J2177">
            <v>3405500</v>
          </cell>
        </row>
        <row r="2178">
          <cell r="I2178" t="str">
            <v>TOTAL   (Rp)</v>
          </cell>
          <cell r="J2178">
            <v>43731250</v>
          </cell>
        </row>
        <row r="2179">
          <cell r="G2179" t="str">
            <v/>
          </cell>
        </row>
        <row r="2180">
          <cell r="C2180" t="str">
            <v>VOLUME  :</v>
          </cell>
          <cell r="D2180">
            <v>120</v>
          </cell>
          <cell r="E2180" t="str">
            <v>Satuan  :</v>
          </cell>
          <cell r="F2180" t="str">
            <v>m3</v>
          </cell>
          <cell r="G2180" t="str">
            <v>Harga  Satuan</v>
          </cell>
          <cell r="H2180" t="str">
            <v>Rp</v>
          </cell>
          <cell r="I2180">
            <v>364427.08333333331</v>
          </cell>
          <cell r="J2180" t="str">
            <v>Per   m3</v>
          </cell>
        </row>
        <row r="2257">
          <cell r="A2257" t="str">
            <v>DIREKTORAT JENDERAL BINA MARGA</v>
          </cell>
        </row>
        <row r="2258">
          <cell r="A2258" t="str">
            <v>DIREKTORAT BINA PROGRAM JALAN</v>
          </cell>
          <cell r="D2258" t="str">
            <v>A N A L I S A   H A R G A   P E K E R J A A N</v>
          </cell>
          <cell r="J2258" t="str">
            <v>KODE</v>
          </cell>
        </row>
        <row r="2259">
          <cell r="A2259" t="str">
            <v>SUB.DIT.PERENCANAAN JALAN LOKAL</v>
          </cell>
          <cell r="D2259" t="str">
            <v>KONSTRUKSI LAPIS PONDASI ATAS  ( LPA ) KLAS  B</v>
          </cell>
        </row>
        <row r="2260">
          <cell r="A2260" t="str">
            <v>KABUPATEN</v>
          </cell>
          <cell r="D2260" t="str">
            <v xml:space="preserve"> (MENGGUNAKAN PEKERJA)</v>
          </cell>
          <cell r="J2260" t="str">
            <v>K. 523</v>
          </cell>
        </row>
        <row r="2262">
          <cell r="A2262" t="str">
            <v>PROPINSI   :                                 KODE</v>
          </cell>
          <cell r="D2262" t="str">
            <v>KABUPATEN/KOTA   :</v>
          </cell>
          <cell r="G2262" t="str">
            <v>KODE</v>
          </cell>
          <cell r="H2262" t="str">
            <v>DISIAPKAN  OLEH  :</v>
          </cell>
          <cell r="J2262" t="str">
            <v>TANGGAL  :</v>
          </cell>
        </row>
        <row r="2263">
          <cell r="A2263" t="str">
            <v>NANGGROE ACEH DARUSSALAM           ( 11 )</v>
          </cell>
          <cell r="D2263" t="str">
            <v>BIREUEN</v>
          </cell>
          <cell r="G2263" t="str">
            <v>( 08 )</v>
          </cell>
        </row>
        <row r="2264">
          <cell r="A2264" t="str">
            <v>PROSES  :</v>
          </cell>
          <cell r="D2264" t="str">
            <v>ANGGAPAN   :</v>
          </cell>
          <cell r="G2264" t="str">
            <v/>
          </cell>
        </row>
        <row r="2265">
          <cell r="A2265" t="str">
            <v xml:space="preserve">  1.  Kerikil pecah ditimbun disepanjang jalan</v>
          </cell>
          <cell r="D2265" t="str">
            <v xml:space="preserve">  1.  Menggunakan tenaga manusia</v>
          </cell>
        </row>
        <row r="2266">
          <cell r="A2266" t="str">
            <v xml:space="preserve">       oleh leveransir</v>
          </cell>
          <cell r="D2266" t="str">
            <v xml:space="preserve">  2.  Kerikil di timbun dan diletakkan disepanjang jalan oleh leveransir</v>
          </cell>
        </row>
        <row r="2267">
          <cell r="A2267" t="str">
            <v xml:space="preserve">  2.  Material dihampar dengan tenaga manusia</v>
          </cell>
          <cell r="D2267" t="str">
            <v xml:space="preserve">  3.  Buruh menghampar kerikil pecah diatas LPB dalam dua lapis </v>
          </cell>
        </row>
        <row r="2268">
          <cell r="A2268" t="str">
            <v xml:space="preserve">  3.  Dipadatkan dengan mesin gilas roda baja</v>
          </cell>
          <cell r="D2268" t="str">
            <v xml:space="preserve">  4.  Dipadatkan hingga didapat tebal padat 10 cm</v>
          </cell>
        </row>
        <row r="2269">
          <cell r="A2269" t="str">
            <v xml:space="preserve">       disertai truck air</v>
          </cell>
          <cell r="D2269" t="str">
            <v xml:space="preserve">  5.  Hasil kerja menghampar dan memadatkan 750 m2 / hari</v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6">
          <cell r="A2276" t="str">
            <v/>
          </cell>
        </row>
        <row r="2277">
          <cell r="C2277" t="str">
            <v/>
          </cell>
          <cell r="D2277" t="str">
            <v>JUMLAH</v>
          </cell>
          <cell r="E2277" t="str">
            <v>HARI</v>
          </cell>
          <cell r="F2277" t="str">
            <v/>
          </cell>
          <cell r="G2277" t="str">
            <v>JUMLAH</v>
          </cell>
          <cell r="H2277" t="str">
            <v>UPAH</v>
          </cell>
          <cell r="I2277" t="str">
            <v>BIAYA</v>
          </cell>
          <cell r="J2277" t="str">
            <v>SUB TOTAL</v>
          </cell>
        </row>
        <row r="2278">
          <cell r="C2278" t="str">
            <v>PEKERJA</v>
          </cell>
          <cell r="F2278" t="str">
            <v>KODE</v>
          </cell>
        </row>
        <row r="2279">
          <cell r="A2279" t="str">
            <v>P</v>
          </cell>
          <cell r="D2279" t="str">
            <v>ORANG</v>
          </cell>
          <cell r="G2279" t="str">
            <v>Hari-Orang</v>
          </cell>
          <cell r="H2279" t="str">
            <v>(Rp./Org/Hr)</v>
          </cell>
          <cell r="I2279" t="str">
            <v>(Rp)</v>
          </cell>
          <cell r="J2279" t="str">
            <v>(Rp)</v>
          </cell>
        </row>
        <row r="2280">
          <cell r="A2280" t="str">
            <v>E</v>
          </cell>
          <cell r="C2280" t="str">
            <v>M a n d o r</v>
          </cell>
          <cell r="D2280">
            <v>2</v>
          </cell>
          <cell r="E2280">
            <v>2</v>
          </cell>
          <cell r="F2280" t="str">
            <v>L061</v>
          </cell>
          <cell r="G2280">
            <v>4</v>
          </cell>
          <cell r="H2280">
            <v>42000</v>
          </cell>
          <cell r="I2280">
            <v>168000</v>
          </cell>
        </row>
        <row r="2281">
          <cell r="A2281" t="str">
            <v>K</v>
          </cell>
          <cell r="C2281" t="str">
            <v>Operator terlatih</v>
          </cell>
          <cell r="D2281">
            <v>1</v>
          </cell>
          <cell r="E2281">
            <v>2</v>
          </cell>
          <cell r="F2281" t="str">
            <v>L081</v>
          </cell>
          <cell r="G2281">
            <v>2</v>
          </cell>
          <cell r="H2281">
            <v>70000</v>
          </cell>
          <cell r="I2281">
            <v>140000</v>
          </cell>
        </row>
        <row r="2282">
          <cell r="A2282" t="str">
            <v>E</v>
          </cell>
          <cell r="C2282" t="str">
            <v>S u p i r</v>
          </cell>
          <cell r="D2282">
            <v>1</v>
          </cell>
          <cell r="E2282">
            <v>2</v>
          </cell>
          <cell r="F2282" t="str">
            <v>L091</v>
          </cell>
          <cell r="G2282">
            <v>2</v>
          </cell>
          <cell r="H2282">
            <v>40000</v>
          </cell>
          <cell r="I2282">
            <v>80000</v>
          </cell>
        </row>
        <row r="2283">
          <cell r="A2283" t="str">
            <v>R</v>
          </cell>
          <cell r="C2283" t="str">
            <v>Pekerja tak terlatih</v>
          </cell>
          <cell r="D2283">
            <v>50</v>
          </cell>
          <cell r="E2283">
            <v>2</v>
          </cell>
          <cell r="F2283" t="str">
            <v>L101</v>
          </cell>
          <cell r="G2283">
            <v>100</v>
          </cell>
          <cell r="H2283">
            <v>35000</v>
          </cell>
          <cell r="I2283">
            <v>3500000</v>
          </cell>
        </row>
        <row r="2284">
          <cell r="A2284" t="str">
            <v>J</v>
          </cell>
        </row>
        <row r="2285">
          <cell r="A2285" t="str">
            <v>A</v>
          </cell>
        </row>
        <row r="2286">
          <cell r="I2286" t="str">
            <v xml:space="preserve">PEKERJA </v>
          </cell>
          <cell r="J2286">
            <v>3888000</v>
          </cell>
        </row>
        <row r="2287">
          <cell r="D2287" t="str">
            <v/>
          </cell>
          <cell r="E2287" t="str">
            <v>VOLUME</v>
          </cell>
          <cell r="H2287" t="str">
            <v>HARGA</v>
          </cell>
          <cell r="I2287" t="str">
            <v>BIAYA</v>
          </cell>
          <cell r="J2287" t="str">
            <v>SUB TOTAL</v>
          </cell>
        </row>
        <row r="2288">
          <cell r="C2288" t="str">
            <v>MATERIAL</v>
          </cell>
          <cell r="D2288" t="str">
            <v>JUMLAH</v>
          </cell>
          <cell r="E2288" t="str">
            <v/>
          </cell>
          <cell r="F2288" t="str">
            <v>KODE</v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</row>
        <row r="2289">
          <cell r="A2289" t="str">
            <v>M</v>
          </cell>
          <cell r="D2289" t="str">
            <v/>
          </cell>
          <cell r="E2289" t="str">
            <v>SATUAN</v>
          </cell>
          <cell r="H2289" t="str">
            <v>(Rp./UNIT)</v>
          </cell>
          <cell r="I2289" t="str">
            <v>(Rp)</v>
          </cell>
          <cell r="J2289" t="str">
            <v>(Rp)</v>
          </cell>
        </row>
        <row r="2290">
          <cell r="A2290" t="str">
            <v>A</v>
          </cell>
          <cell r="C2290" t="str">
            <v>Alat  bantu</v>
          </cell>
          <cell r="D2290">
            <v>4</v>
          </cell>
          <cell r="E2290" t="str">
            <v>set</v>
          </cell>
          <cell r="F2290" t="str">
            <v>M170</v>
          </cell>
          <cell r="H2290">
            <v>147000</v>
          </cell>
          <cell r="I2290">
            <v>588000</v>
          </cell>
        </row>
        <row r="2291">
          <cell r="A2291" t="str">
            <v>T</v>
          </cell>
          <cell r="C2291" t="str">
            <v>Agregat Disaring</v>
          </cell>
          <cell r="D2291">
            <v>200</v>
          </cell>
          <cell r="E2291" t="str">
            <v>m3</v>
          </cell>
          <cell r="F2291" t="str">
            <v>K016</v>
          </cell>
          <cell r="G2291" t="str">
            <v/>
          </cell>
          <cell r="H2291">
            <v>160892.08333333334</v>
          </cell>
          <cell r="I2291">
            <v>32178416.666666668</v>
          </cell>
        </row>
        <row r="2292">
          <cell r="A2292" t="str">
            <v>E</v>
          </cell>
        </row>
        <row r="2293">
          <cell r="A2293" t="str">
            <v>R</v>
          </cell>
        </row>
        <row r="2294">
          <cell r="A2294" t="str">
            <v>I</v>
          </cell>
        </row>
        <row r="2295">
          <cell r="A2295" t="str">
            <v>A</v>
          </cell>
        </row>
        <row r="2296">
          <cell r="A2296" t="str">
            <v>L</v>
          </cell>
        </row>
        <row r="2297">
          <cell r="A2297" t="str">
            <v/>
          </cell>
        </row>
        <row r="2298">
          <cell r="I2298" t="str">
            <v xml:space="preserve">MATERIAL </v>
          </cell>
          <cell r="J2298">
            <v>32766416.666666668</v>
          </cell>
        </row>
        <row r="2299">
          <cell r="D2299" t="str">
            <v>JUMLAH</v>
          </cell>
          <cell r="E2299" t="str">
            <v>HARI</v>
          </cell>
          <cell r="G2299" t="str">
            <v>JAM</v>
          </cell>
          <cell r="H2299" t="str">
            <v>HARGA</v>
          </cell>
          <cell r="I2299" t="str">
            <v>BIAYA</v>
          </cell>
          <cell r="J2299" t="str">
            <v>SUB TOTAL</v>
          </cell>
        </row>
        <row r="2300">
          <cell r="C2300" t="str">
            <v>PERALATAN</v>
          </cell>
          <cell r="D2300" t="str">
            <v/>
          </cell>
          <cell r="E2300" t="str">
            <v/>
          </cell>
          <cell r="F2300" t="str">
            <v>KODE</v>
          </cell>
          <cell r="G2300" t="str">
            <v>KERJA</v>
          </cell>
          <cell r="H2300" t="str">
            <v>(Rp./Jam)</v>
          </cell>
          <cell r="I2300" t="str">
            <v/>
          </cell>
          <cell r="J2300" t="str">
            <v/>
          </cell>
        </row>
        <row r="2301">
          <cell r="A2301" t="str">
            <v>P</v>
          </cell>
          <cell r="D2301" t="str">
            <v>ALAT</v>
          </cell>
          <cell r="E2301" t="str">
            <v>KERJA</v>
          </cell>
          <cell r="H2301" t="str">
            <v/>
          </cell>
          <cell r="I2301" t="str">
            <v>(Rp)</v>
          </cell>
          <cell r="J2301" t="str">
            <v>(Rp)</v>
          </cell>
        </row>
        <row r="2302">
          <cell r="A2302" t="str">
            <v>E</v>
          </cell>
        </row>
        <row r="2303">
          <cell r="A2303" t="str">
            <v>R</v>
          </cell>
          <cell r="C2303" t="str">
            <v>Mesin Gilas 3  roda  8 - 10 ton</v>
          </cell>
          <cell r="D2303">
            <v>1</v>
          </cell>
          <cell r="E2303">
            <v>2</v>
          </cell>
          <cell r="F2303" t="str">
            <v>E080</v>
          </cell>
          <cell r="G2303">
            <v>10</v>
          </cell>
          <cell r="H2303">
            <v>245000</v>
          </cell>
          <cell r="I2303">
            <v>2450000</v>
          </cell>
        </row>
        <row r="2304">
          <cell r="A2304" t="str">
            <v>A</v>
          </cell>
          <cell r="C2304" t="str">
            <v>Truck Tangki Air  68 HP</v>
          </cell>
          <cell r="D2304">
            <v>1</v>
          </cell>
          <cell r="E2304">
            <v>2</v>
          </cell>
          <cell r="F2304" t="str">
            <v>E182</v>
          </cell>
          <cell r="G2304">
            <v>10</v>
          </cell>
          <cell r="H2304">
            <v>95550</v>
          </cell>
          <cell r="I2304">
            <v>955500</v>
          </cell>
        </row>
        <row r="2305">
          <cell r="A2305" t="str">
            <v>L</v>
          </cell>
        </row>
        <row r="2306">
          <cell r="A2306" t="str">
            <v>A</v>
          </cell>
        </row>
        <row r="2307">
          <cell r="A2307" t="str">
            <v>T</v>
          </cell>
        </row>
        <row r="2308">
          <cell r="A2308" t="str">
            <v>A</v>
          </cell>
        </row>
        <row r="2309">
          <cell r="A2309" t="str">
            <v>N</v>
          </cell>
        </row>
        <row r="2310">
          <cell r="A2310" t="str">
            <v/>
          </cell>
        </row>
        <row r="2311">
          <cell r="A2311" t="str">
            <v/>
          </cell>
          <cell r="I2311" t="str">
            <v>PERALATAN</v>
          </cell>
          <cell r="J2311">
            <v>3405500</v>
          </cell>
        </row>
        <row r="2312">
          <cell r="I2312" t="str">
            <v>TOTAL   (Rp)</v>
          </cell>
          <cell r="J2312">
            <v>40059916.666666672</v>
          </cell>
        </row>
        <row r="2313">
          <cell r="G2313" t="str">
            <v/>
          </cell>
        </row>
        <row r="2314">
          <cell r="C2314" t="str">
            <v>VOLUME  :</v>
          </cell>
          <cell r="D2314">
            <v>150</v>
          </cell>
          <cell r="E2314" t="str">
            <v>Satuan  :</v>
          </cell>
          <cell r="F2314" t="str">
            <v>m3</v>
          </cell>
          <cell r="G2314" t="str">
            <v>Harga  Satuan</v>
          </cell>
          <cell r="H2314" t="str">
            <v>Rp</v>
          </cell>
          <cell r="I2314">
            <v>267066.11111111112</v>
          </cell>
          <cell r="J2314" t="str">
            <v>Per   m3</v>
          </cell>
        </row>
        <row r="2324">
          <cell r="A2324" t="str">
            <v>DIREKTORAT JENDERAL BINA MARGA</v>
          </cell>
        </row>
        <row r="2325">
          <cell r="A2325" t="str">
            <v>DIREKTORAT BINA PROGRAM JALAN</v>
          </cell>
          <cell r="D2325" t="str">
            <v>A N A L I S A   H A R G A   P E K E R J A A N</v>
          </cell>
          <cell r="J2325" t="str">
            <v>KODE</v>
          </cell>
        </row>
        <row r="2326">
          <cell r="A2326" t="str">
            <v>SUB.DIT.PERENCANAAN JALAN LOKAL</v>
          </cell>
          <cell r="D2326" t="str">
            <v>JAPAT / AWCAS</v>
          </cell>
        </row>
        <row r="2327">
          <cell r="A2327" t="str">
            <v>KABUPATEN</v>
          </cell>
          <cell r="D2327" t="str">
            <v xml:space="preserve"> (MENGGUNAKAN ALAT)</v>
          </cell>
          <cell r="J2327" t="str">
            <v>K. 611</v>
          </cell>
        </row>
        <row r="2329">
          <cell r="A2329" t="str">
            <v>PROPINSI   :                                 KODE</v>
          </cell>
          <cell r="D2329" t="str">
            <v>KABUPATEN/KOTA   :</v>
          </cell>
          <cell r="G2329" t="str">
            <v>KODE</v>
          </cell>
          <cell r="H2329" t="str">
            <v>DISIAPKAN  OLEH  :</v>
          </cell>
          <cell r="J2329" t="str">
            <v>TANGGAL  :</v>
          </cell>
        </row>
        <row r="2330">
          <cell r="A2330" t="str">
            <v>NANGGROE ACEH DARUSSALAM           ( 11 )</v>
          </cell>
          <cell r="D2330" t="str">
            <v>BIREUEN</v>
          </cell>
          <cell r="G2330" t="str">
            <v>( 08 )</v>
          </cell>
        </row>
        <row r="2331">
          <cell r="A2331" t="str">
            <v>PROSES  :</v>
          </cell>
          <cell r="D2331" t="str">
            <v>ANGGAPAN   :</v>
          </cell>
          <cell r="G2331" t="str">
            <v/>
          </cell>
        </row>
        <row r="2332">
          <cell r="A2332" t="str">
            <v xml:space="preserve">  1.  Leveransir menuangkan agregat di </v>
          </cell>
          <cell r="D2332" t="str">
            <v xml:space="preserve">  1.  Menggunakan alat berat  ( 4 m x 375 m / hari )</v>
          </cell>
        </row>
        <row r="2333">
          <cell r="A2333" t="str">
            <v xml:space="preserve">       sepanjang jalan dengan truck</v>
          </cell>
          <cell r="D2333" t="str">
            <v xml:space="preserve">  2.  Tanah dasar selebar 8 m sudah disiapkan  ( K340 )</v>
          </cell>
        </row>
        <row r="2334">
          <cell r="A2334" t="str">
            <v xml:space="preserve">  2.  Greader menghampar agregat</v>
          </cell>
          <cell r="D2334" t="str">
            <v xml:space="preserve">  3.  Agregat pecah dikirim ketempat pekerjaan oleh leveransir</v>
          </cell>
        </row>
        <row r="2335">
          <cell r="A2335" t="str">
            <v xml:space="preserve">  3.  Truck air dan mesin gilas digunakan untuk</v>
          </cell>
          <cell r="D2335" t="str">
            <v xml:space="preserve">  4.  Greader menghampar agregat dalam 3 lintasan hasil kerja 4 m x 6 km / 5 jam - hari</v>
          </cell>
        </row>
        <row r="2336">
          <cell r="A2336" t="str">
            <v xml:space="preserve">       memadatkan agregat ke dalam tanah dasar</v>
          </cell>
          <cell r="D2336" t="str">
            <v xml:space="preserve">  5.  Agregat dipadatkan dengan mesin gilas roda karet dan disiram air sampai tebal padat 10 cm</v>
          </cell>
        </row>
        <row r="2337">
          <cell r="D2337" t="str">
            <v xml:space="preserve">  6.  Dipakai agregat disaring  ( K 014 atau K 016 )</v>
          </cell>
        </row>
        <row r="2338">
          <cell r="A2338" t="str">
            <v/>
          </cell>
        </row>
        <row r="2339">
          <cell r="A2339" t="str">
            <v/>
          </cell>
          <cell r="D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3">
          <cell r="A2343" t="str">
            <v/>
          </cell>
        </row>
        <row r="2344">
          <cell r="C2344" t="str">
            <v/>
          </cell>
          <cell r="D2344" t="str">
            <v>JUMLAH</v>
          </cell>
          <cell r="E2344" t="str">
            <v>HARI</v>
          </cell>
          <cell r="F2344" t="str">
            <v/>
          </cell>
          <cell r="G2344" t="str">
            <v>JUMLAH</v>
          </cell>
          <cell r="H2344" t="str">
            <v>UPAH</v>
          </cell>
          <cell r="I2344" t="str">
            <v>BIAYA</v>
          </cell>
          <cell r="J2344" t="str">
            <v>SUB TOTAL</v>
          </cell>
        </row>
        <row r="2345">
          <cell r="C2345" t="str">
            <v>PEKERJA</v>
          </cell>
          <cell r="F2345" t="str">
            <v>KODE</v>
          </cell>
        </row>
        <row r="2346">
          <cell r="A2346" t="str">
            <v>P</v>
          </cell>
          <cell r="D2346" t="str">
            <v>ORANG</v>
          </cell>
          <cell r="G2346" t="str">
            <v>Hari-Orang</v>
          </cell>
          <cell r="H2346" t="str">
            <v>(Rp./Org/Hr)</v>
          </cell>
          <cell r="I2346" t="str">
            <v>(Rp)</v>
          </cell>
          <cell r="J2346" t="str">
            <v>(Rp)</v>
          </cell>
        </row>
        <row r="2347">
          <cell r="A2347" t="str">
            <v>E</v>
          </cell>
          <cell r="C2347" t="str">
            <v>M a n d o r</v>
          </cell>
          <cell r="D2347">
            <v>1</v>
          </cell>
          <cell r="E2347">
            <v>1</v>
          </cell>
          <cell r="F2347" t="str">
            <v>L061</v>
          </cell>
          <cell r="G2347">
            <v>1</v>
          </cell>
          <cell r="H2347">
            <v>42000</v>
          </cell>
          <cell r="I2347">
            <v>42000</v>
          </cell>
        </row>
        <row r="2348">
          <cell r="A2348" t="str">
            <v>K</v>
          </cell>
          <cell r="C2348" t="str">
            <v>Operator terlatih</v>
          </cell>
          <cell r="D2348">
            <v>2</v>
          </cell>
          <cell r="E2348">
            <v>1</v>
          </cell>
          <cell r="F2348" t="str">
            <v>L081</v>
          </cell>
          <cell r="G2348">
            <v>2</v>
          </cell>
          <cell r="H2348">
            <v>70000</v>
          </cell>
          <cell r="I2348">
            <v>140000</v>
          </cell>
        </row>
        <row r="2349">
          <cell r="A2349" t="str">
            <v>E</v>
          </cell>
          <cell r="C2349" t="str">
            <v>S u p i r</v>
          </cell>
          <cell r="D2349">
            <v>1</v>
          </cell>
          <cell r="E2349">
            <v>1</v>
          </cell>
          <cell r="F2349" t="str">
            <v>L091</v>
          </cell>
          <cell r="G2349">
            <v>1</v>
          </cell>
          <cell r="H2349">
            <v>40000</v>
          </cell>
          <cell r="I2349">
            <v>40000</v>
          </cell>
        </row>
        <row r="2350">
          <cell r="A2350" t="str">
            <v>R</v>
          </cell>
          <cell r="C2350" t="str">
            <v>Pekerja tak terlatih</v>
          </cell>
          <cell r="D2350">
            <v>4</v>
          </cell>
          <cell r="E2350">
            <v>1</v>
          </cell>
          <cell r="F2350" t="str">
            <v>L101</v>
          </cell>
          <cell r="G2350">
            <v>4</v>
          </cell>
          <cell r="H2350">
            <v>35000</v>
          </cell>
          <cell r="I2350">
            <v>140000</v>
          </cell>
        </row>
        <row r="2351">
          <cell r="A2351" t="str">
            <v>J</v>
          </cell>
        </row>
        <row r="2352">
          <cell r="A2352" t="str">
            <v>A</v>
          </cell>
        </row>
        <row r="2353">
          <cell r="I2353" t="str">
            <v xml:space="preserve">PEKERJA </v>
          </cell>
          <cell r="J2353">
            <v>362000</v>
          </cell>
        </row>
        <row r="2354">
          <cell r="D2354" t="str">
            <v/>
          </cell>
          <cell r="E2354" t="str">
            <v>VOLUME</v>
          </cell>
          <cell r="H2354" t="str">
            <v>HARGA</v>
          </cell>
          <cell r="I2354" t="str">
            <v>BIAYA</v>
          </cell>
          <cell r="J2354" t="str">
            <v>SUB TOTAL</v>
          </cell>
        </row>
        <row r="2355">
          <cell r="C2355" t="str">
            <v>MATERIAL</v>
          </cell>
          <cell r="D2355" t="str">
            <v>JUMLAH</v>
          </cell>
          <cell r="E2355" t="str">
            <v/>
          </cell>
          <cell r="F2355" t="str">
            <v>KODE</v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</row>
        <row r="2356">
          <cell r="A2356" t="str">
            <v>M</v>
          </cell>
          <cell r="D2356" t="str">
            <v/>
          </cell>
          <cell r="E2356" t="str">
            <v>SATUAN</v>
          </cell>
          <cell r="H2356" t="str">
            <v>(Rp./UNIT)</v>
          </cell>
          <cell r="I2356" t="str">
            <v>(Rp)</v>
          </cell>
          <cell r="J2356" t="str">
            <v>(Rp)</v>
          </cell>
        </row>
        <row r="2357">
          <cell r="A2357" t="str">
            <v>A</v>
          </cell>
        </row>
        <row r="2358">
          <cell r="A2358" t="str">
            <v>T</v>
          </cell>
          <cell r="C2358" t="str">
            <v>Agregat Disaring</v>
          </cell>
          <cell r="D2358">
            <v>200</v>
          </cell>
          <cell r="E2358" t="str">
            <v>m3</v>
          </cell>
          <cell r="F2358" t="str">
            <v>K016</v>
          </cell>
          <cell r="G2358" t="str">
            <v/>
          </cell>
          <cell r="H2358">
            <v>160892.08333333334</v>
          </cell>
          <cell r="I2358">
            <v>32178416.666666668</v>
          </cell>
        </row>
        <row r="2359">
          <cell r="A2359" t="str">
            <v>E</v>
          </cell>
          <cell r="C2359" t="str">
            <v>Alat  bantu</v>
          </cell>
          <cell r="D2359">
            <v>0.2</v>
          </cell>
          <cell r="E2359" t="str">
            <v>set</v>
          </cell>
          <cell r="F2359" t="str">
            <v>M170</v>
          </cell>
          <cell r="G2359" t="str">
            <v/>
          </cell>
          <cell r="H2359">
            <v>147000</v>
          </cell>
          <cell r="I2359">
            <v>29400</v>
          </cell>
        </row>
        <row r="2360">
          <cell r="A2360" t="str">
            <v>R</v>
          </cell>
        </row>
        <row r="2361">
          <cell r="A2361" t="str">
            <v>I</v>
          </cell>
        </row>
        <row r="2362">
          <cell r="A2362" t="str">
            <v>A</v>
          </cell>
        </row>
        <row r="2363">
          <cell r="A2363" t="str">
            <v>L</v>
          </cell>
        </row>
        <row r="2364">
          <cell r="A2364" t="str">
            <v/>
          </cell>
        </row>
        <row r="2365">
          <cell r="I2365" t="str">
            <v xml:space="preserve">MATERIAL </v>
          </cell>
          <cell r="J2365">
            <v>32207816.666666668</v>
          </cell>
        </row>
        <row r="2366">
          <cell r="D2366" t="str">
            <v>JUMLAH</v>
          </cell>
          <cell r="E2366" t="str">
            <v>HARI</v>
          </cell>
          <cell r="G2366" t="str">
            <v>JAM</v>
          </cell>
          <cell r="H2366" t="str">
            <v>HARGA</v>
          </cell>
          <cell r="I2366" t="str">
            <v>BIAYA</v>
          </cell>
          <cell r="J2366" t="str">
            <v>SUB TOTAL</v>
          </cell>
        </row>
        <row r="2367">
          <cell r="C2367" t="str">
            <v>PERALATAN</v>
          </cell>
          <cell r="D2367" t="str">
            <v/>
          </cell>
          <cell r="E2367" t="str">
            <v/>
          </cell>
          <cell r="F2367" t="str">
            <v>KODE</v>
          </cell>
          <cell r="G2367" t="str">
            <v>KERJA</v>
          </cell>
          <cell r="H2367" t="str">
            <v>(Rp./Jam)</v>
          </cell>
          <cell r="I2367" t="str">
            <v/>
          </cell>
          <cell r="J2367" t="str">
            <v/>
          </cell>
        </row>
        <row r="2368">
          <cell r="A2368" t="str">
            <v>P</v>
          </cell>
          <cell r="D2368" t="str">
            <v>ALAT</v>
          </cell>
          <cell r="E2368" t="str">
            <v>KERJA</v>
          </cell>
          <cell r="H2368" t="str">
            <v/>
          </cell>
          <cell r="I2368" t="str">
            <v>(Rp)</v>
          </cell>
          <cell r="J2368" t="str">
            <v>(Rp)</v>
          </cell>
        </row>
        <row r="2369">
          <cell r="A2369" t="str">
            <v>E</v>
          </cell>
        </row>
        <row r="2370">
          <cell r="A2370" t="str">
            <v>R</v>
          </cell>
          <cell r="C2370" t="str">
            <v>Greader   110  HP</v>
          </cell>
          <cell r="D2370">
            <v>1</v>
          </cell>
          <cell r="E2370">
            <v>1</v>
          </cell>
          <cell r="F2370" t="str">
            <v>E010</v>
          </cell>
          <cell r="G2370">
            <v>5</v>
          </cell>
          <cell r="H2370">
            <v>471086</v>
          </cell>
          <cell r="I2370">
            <v>2355430</v>
          </cell>
        </row>
        <row r="2371">
          <cell r="A2371" t="str">
            <v>A</v>
          </cell>
          <cell r="C2371" t="str">
            <v>Mesin Gilas Bergetar 10 ton</v>
          </cell>
          <cell r="D2371">
            <v>1</v>
          </cell>
          <cell r="E2371">
            <v>1</v>
          </cell>
          <cell r="F2371" t="str">
            <v>E082</v>
          </cell>
          <cell r="G2371">
            <v>5</v>
          </cell>
          <cell r="H2371">
            <v>367010</v>
          </cell>
          <cell r="I2371">
            <v>1835050</v>
          </cell>
        </row>
        <row r="2372">
          <cell r="A2372" t="str">
            <v>L</v>
          </cell>
          <cell r="C2372" t="str">
            <v>Truck Tangki Air  68 HP</v>
          </cell>
          <cell r="D2372">
            <v>1</v>
          </cell>
          <cell r="E2372">
            <v>1</v>
          </cell>
          <cell r="F2372" t="str">
            <v>E182</v>
          </cell>
          <cell r="G2372">
            <v>5</v>
          </cell>
          <cell r="H2372">
            <v>95550</v>
          </cell>
          <cell r="I2372">
            <v>477750</v>
          </cell>
        </row>
        <row r="2373">
          <cell r="A2373" t="str">
            <v>A</v>
          </cell>
        </row>
        <row r="2374">
          <cell r="A2374" t="str">
            <v>T</v>
          </cell>
        </row>
        <row r="2375">
          <cell r="A2375" t="str">
            <v>A</v>
          </cell>
        </row>
        <row r="2376">
          <cell r="A2376" t="str">
            <v>N</v>
          </cell>
        </row>
        <row r="2377">
          <cell r="A2377" t="str">
            <v/>
          </cell>
        </row>
        <row r="2378">
          <cell r="A2378" t="str">
            <v/>
          </cell>
          <cell r="I2378" t="str">
            <v>PERALATAN</v>
          </cell>
          <cell r="J2378">
            <v>4668230</v>
          </cell>
        </row>
        <row r="2379">
          <cell r="I2379" t="str">
            <v>TOTAL   (Rp)</v>
          </cell>
          <cell r="J2379">
            <v>37238046.666666672</v>
          </cell>
        </row>
        <row r="2380">
          <cell r="G2380" t="str">
            <v/>
          </cell>
        </row>
        <row r="2381">
          <cell r="C2381" t="str">
            <v>VOLUME  :</v>
          </cell>
          <cell r="D2381">
            <v>1500</v>
          </cell>
          <cell r="E2381" t="str">
            <v>Satuan  :</v>
          </cell>
          <cell r="F2381" t="str">
            <v>m2</v>
          </cell>
          <cell r="G2381" t="str">
            <v>Harga  Satuan</v>
          </cell>
          <cell r="H2381" t="str">
            <v>Rp</v>
          </cell>
          <cell r="I2381">
            <v>24825.364444444447</v>
          </cell>
          <cell r="J2381" t="str">
            <v>Per   m2</v>
          </cell>
        </row>
        <row r="2390">
          <cell r="A2390" t="str">
            <v>DIREKTORAT JENDERAL BINA MARGA</v>
          </cell>
        </row>
        <row r="2391">
          <cell r="A2391" t="str">
            <v>DIREKTORAT BINA PROGRAM JALAN</v>
          </cell>
          <cell r="D2391" t="str">
            <v>A N A L I S A   H A R G A   P E K E R J A A N</v>
          </cell>
          <cell r="J2391" t="str">
            <v>KODE</v>
          </cell>
        </row>
        <row r="2392">
          <cell r="A2392" t="str">
            <v>SUB.DIT.PERENCANAAN JALAN LOKAL</v>
          </cell>
          <cell r="D2392" t="str">
            <v>LABURAN ASPAL PASIR  ( BURAS )</v>
          </cell>
        </row>
        <row r="2393">
          <cell r="A2393" t="str">
            <v>KABUPATEN</v>
          </cell>
          <cell r="D2393" t="str">
            <v xml:space="preserve"> (MENGGUNAKAN ALAT)</v>
          </cell>
          <cell r="J2393" t="str">
            <v>K. 612</v>
          </cell>
        </row>
        <row r="2395">
          <cell r="A2395" t="str">
            <v>PROPINSI   :                                 KODE</v>
          </cell>
          <cell r="D2395" t="str">
            <v>KABUPATEN/KOTA   :</v>
          </cell>
          <cell r="G2395" t="str">
            <v>KODE</v>
          </cell>
          <cell r="H2395" t="str">
            <v>DISIAPKAN  OLEH  :</v>
          </cell>
          <cell r="J2395" t="str">
            <v>TANGGAL  :</v>
          </cell>
        </row>
        <row r="2396">
          <cell r="A2396" t="str">
            <v>NANGGROE ACEH DARUSSALAM           ( 11 )</v>
          </cell>
          <cell r="D2396" t="str">
            <v>BIREUEN</v>
          </cell>
          <cell r="G2396" t="str">
            <v>( 08 )</v>
          </cell>
        </row>
        <row r="2397">
          <cell r="A2397" t="str">
            <v>PROSES  :</v>
          </cell>
          <cell r="D2397" t="str">
            <v>ANGGAPAN   :</v>
          </cell>
          <cell r="G2397" t="str">
            <v/>
          </cell>
        </row>
        <row r="2398">
          <cell r="A2398" t="str">
            <v xml:space="preserve">  1.  Permukaan yang lama dibersihkan</v>
          </cell>
          <cell r="D2398" t="str">
            <v xml:space="preserve">  1.  Kapasitas kerja ( 4 x 600 )  m2 / hari</v>
          </cell>
        </row>
        <row r="2399">
          <cell r="A2399" t="str">
            <v xml:space="preserve">        Dengan compressor</v>
          </cell>
          <cell r="D2399" t="str">
            <v xml:space="preserve">  2.  Pasir dikirim kelokasi pekerjaan oleh pemasok </v>
          </cell>
        </row>
        <row r="2400">
          <cell r="A2400" t="str">
            <v xml:space="preserve">  2.  Panaskan dan semprotkan aspal </v>
          </cell>
          <cell r="D2400" t="str">
            <v xml:space="preserve">  3.  Cutback aspal disemprot 1l/m2 (aspal residu 0,96 l/m2)</v>
          </cell>
        </row>
        <row r="2401">
          <cell r="A2401" t="str">
            <v xml:space="preserve">       dengan mesin penyemprot aspal</v>
          </cell>
          <cell r="D2401" t="str">
            <v xml:space="preserve">  4.  Pasir disebarkan rata-rata 200 m2/m3 ( 8 kg/m3 )</v>
          </cell>
        </row>
        <row r="2402">
          <cell r="A2402" t="str">
            <v xml:space="preserve">  3.  Tutup aspal cutback dengan pasir dan digilas</v>
          </cell>
          <cell r="D2402" t="str">
            <v xml:space="preserve">  5.  Penggunaan mesin penyemprot aspal dibatasi sampai 3 kali pengisian</v>
          </cell>
        </row>
        <row r="2403">
          <cell r="A2403" t="str">
            <v xml:space="preserve">       dengan mesin gilas peneumatic roda karet</v>
          </cell>
          <cell r="D2403" t="str">
            <v xml:space="preserve">  6.  Pasir dimuat ulang kedalam truk dengan tenaga manusia dan dihampar</v>
          </cell>
        </row>
        <row r="2404">
          <cell r="A2404" t="str">
            <v xml:space="preserve">  4.  Cutback aspal dengan kerosin 5% (25 - 30 C)</v>
          </cell>
          <cell r="D2404" t="str">
            <v xml:space="preserve">       dengan mesin penghampar</v>
          </cell>
        </row>
        <row r="2405">
          <cell r="A2405" t="str">
            <v/>
          </cell>
          <cell r="D2405" t="str">
            <v xml:space="preserve">  7.  Sesuai Spesifikasi B.M. No.05/PT/B/1983</v>
          </cell>
        </row>
        <row r="2406">
          <cell r="A2406" t="str">
            <v/>
          </cell>
        </row>
        <row r="2407">
          <cell r="A2407" t="str">
            <v/>
          </cell>
        </row>
        <row r="2409">
          <cell r="A2409" t="str">
            <v/>
          </cell>
        </row>
        <row r="2410">
          <cell r="C2410" t="str">
            <v/>
          </cell>
          <cell r="D2410" t="str">
            <v>JUMLAH</v>
          </cell>
          <cell r="E2410" t="str">
            <v>HARI</v>
          </cell>
          <cell r="F2410" t="str">
            <v/>
          </cell>
          <cell r="G2410" t="str">
            <v>JUMLAH</v>
          </cell>
          <cell r="H2410" t="str">
            <v>UPAH</v>
          </cell>
          <cell r="I2410" t="str">
            <v>BIAYA</v>
          </cell>
          <cell r="J2410" t="str">
            <v>SUB TOTAL</v>
          </cell>
        </row>
        <row r="2411">
          <cell r="C2411" t="str">
            <v>PEKERJA</v>
          </cell>
          <cell r="F2411" t="str">
            <v>KODE</v>
          </cell>
        </row>
        <row r="2412">
          <cell r="A2412" t="str">
            <v>P</v>
          </cell>
          <cell r="D2412" t="str">
            <v>ORANG</v>
          </cell>
          <cell r="G2412" t="str">
            <v>Hari-Orang</v>
          </cell>
          <cell r="H2412" t="str">
            <v>(Rp./Org/Hr)</v>
          </cell>
          <cell r="I2412" t="str">
            <v>(Rp)</v>
          </cell>
          <cell r="J2412" t="str">
            <v>(Rp)</v>
          </cell>
        </row>
        <row r="2413">
          <cell r="A2413" t="str">
            <v>E</v>
          </cell>
          <cell r="C2413" t="str">
            <v>M a n d o r</v>
          </cell>
          <cell r="D2413">
            <v>1</v>
          </cell>
          <cell r="E2413">
            <v>1</v>
          </cell>
          <cell r="F2413" t="str">
            <v>L061</v>
          </cell>
          <cell r="G2413">
            <v>1</v>
          </cell>
          <cell r="H2413">
            <v>42000</v>
          </cell>
          <cell r="I2413">
            <v>42000</v>
          </cell>
        </row>
        <row r="2414">
          <cell r="A2414" t="str">
            <v>K</v>
          </cell>
          <cell r="C2414" t="str">
            <v>Operator terlatih</v>
          </cell>
          <cell r="D2414">
            <v>2</v>
          </cell>
          <cell r="E2414">
            <v>1</v>
          </cell>
          <cell r="F2414" t="str">
            <v>L081</v>
          </cell>
          <cell r="G2414">
            <v>2</v>
          </cell>
          <cell r="H2414">
            <v>70000</v>
          </cell>
          <cell r="I2414">
            <v>140000</v>
          </cell>
        </row>
        <row r="2415">
          <cell r="A2415" t="str">
            <v>E</v>
          </cell>
          <cell r="C2415" t="str">
            <v xml:space="preserve">Pembantu Operator </v>
          </cell>
          <cell r="D2415">
            <v>2</v>
          </cell>
          <cell r="E2415">
            <v>1</v>
          </cell>
          <cell r="F2415" t="str">
            <v>L089</v>
          </cell>
          <cell r="G2415">
            <v>2</v>
          </cell>
          <cell r="H2415">
            <v>45000</v>
          </cell>
          <cell r="I2415">
            <v>90000</v>
          </cell>
        </row>
        <row r="2416">
          <cell r="A2416" t="str">
            <v>R</v>
          </cell>
          <cell r="C2416" t="str">
            <v>S u p i r</v>
          </cell>
          <cell r="D2416">
            <v>1</v>
          </cell>
          <cell r="E2416">
            <v>1</v>
          </cell>
          <cell r="F2416" t="str">
            <v>L091</v>
          </cell>
          <cell r="G2416">
            <v>1</v>
          </cell>
          <cell r="H2416">
            <v>40000</v>
          </cell>
          <cell r="I2416">
            <v>40000</v>
          </cell>
        </row>
        <row r="2417">
          <cell r="A2417" t="str">
            <v>J</v>
          </cell>
          <cell r="C2417" t="str">
            <v>Pekerja tak terlatih</v>
          </cell>
          <cell r="D2417">
            <v>12</v>
          </cell>
          <cell r="E2417">
            <v>1</v>
          </cell>
          <cell r="F2417" t="str">
            <v>L101</v>
          </cell>
          <cell r="G2417">
            <v>12</v>
          </cell>
          <cell r="H2417">
            <v>35000</v>
          </cell>
          <cell r="I2417">
            <v>420000</v>
          </cell>
        </row>
        <row r="2418">
          <cell r="A2418" t="str">
            <v>A</v>
          </cell>
          <cell r="C2418" t="str">
            <v>Buruh Terlatih</v>
          </cell>
          <cell r="D2418">
            <v>2</v>
          </cell>
          <cell r="E2418">
            <v>1</v>
          </cell>
          <cell r="F2418" t="str">
            <v>L106</v>
          </cell>
          <cell r="G2418">
            <v>2</v>
          </cell>
          <cell r="H2418">
            <v>36000</v>
          </cell>
          <cell r="I2418">
            <v>72000</v>
          </cell>
        </row>
        <row r="2420">
          <cell r="I2420" t="str">
            <v xml:space="preserve">PEKERJA </v>
          </cell>
          <cell r="J2420">
            <v>804000</v>
          </cell>
        </row>
        <row r="2421">
          <cell r="D2421" t="str">
            <v/>
          </cell>
          <cell r="E2421" t="str">
            <v>VOLUME</v>
          </cell>
          <cell r="H2421" t="str">
            <v>HARGA</v>
          </cell>
          <cell r="I2421" t="str">
            <v>BIAYA</v>
          </cell>
          <cell r="J2421" t="str">
            <v>SUB TOTAL</v>
          </cell>
        </row>
        <row r="2422">
          <cell r="C2422" t="str">
            <v>MATERIAL</v>
          </cell>
          <cell r="D2422" t="str">
            <v>JUMLAH</v>
          </cell>
          <cell r="E2422" t="str">
            <v/>
          </cell>
          <cell r="F2422" t="str">
            <v>KODE</v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</row>
        <row r="2423">
          <cell r="A2423" t="str">
            <v>M</v>
          </cell>
          <cell r="D2423" t="str">
            <v/>
          </cell>
          <cell r="E2423" t="str">
            <v>SATUAN</v>
          </cell>
          <cell r="H2423" t="str">
            <v>(Rp./UNIT)</v>
          </cell>
          <cell r="I2423" t="str">
            <v>(Rp)</v>
          </cell>
          <cell r="J2423" t="str">
            <v>(Rp)</v>
          </cell>
        </row>
        <row r="2424">
          <cell r="A2424" t="str">
            <v>A</v>
          </cell>
        </row>
        <row r="2425">
          <cell r="A2425" t="str">
            <v>T</v>
          </cell>
          <cell r="C2425" t="str">
            <v>Aspal</v>
          </cell>
          <cell r="D2425">
            <v>2280</v>
          </cell>
          <cell r="E2425" t="str">
            <v>kg</v>
          </cell>
          <cell r="F2425" t="str">
            <v>M061</v>
          </cell>
          <cell r="G2425" t="str">
            <v/>
          </cell>
          <cell r="H2425">
            <v>6664</v>
          </cell>
          <cell r="I2425">
            <v>15193920</v>
          </cell>
        </row>
        <row r="2426">
          <cell r="A2426" t="str">
            <v>E</v>
          </cell>
          <cell r="C2426" t="str">
            <v>Minyak Bakar</v>
          </cell>
          <cell r="D2426">
            <v>120</v>
          </cell>
          <cell r="E2426" t="str">
            <v>lt</v>
          </cell>
          <cell r="F2426" t="str">
            <v>M065</v>
          </cell>
          <cell r="G2426" t="str">
            <v/>
          </cell>
          <cell r="H2426">
            <v>3381</v>
          </cell>
          <cell r="I2426">
            <v>405720</v>
          </cell>
        </row>
        <row r="2427">
          <cell r="A2427" t="str">
            <v>R</v>
          </cell>
          <cell r="C2427" t="str">
            <v>Alat Bantu</v>
          </cell>
          <cell r="D2427">
            <v>0.4</v>
          </cell>
          <cell r="E2427" t="str">
            <v>set</v>
          </cell>
          <cell r="F2427" t="str">
            <v>M170</v>
          </cell>
          <cell r="H2427">
            <v>147000</v>
          </cell>
          <cell r="I2427">
            <v>58800</v>
          </cell>
        </row>
        <row r="2428">
          <cell r="A2428" t="str">
            <v>I</v>
          </cell>
          <cell r="C2428" t="str">
            <v>Pasir Beton</v>
          </cell>
          <cell r="D2428">
            <v>12</v>
          </cell>
          <cell r="E2428" t="str">
            <v>m3</v>
          </cell>
          <cell r="F2428" t="str">
            <v>M041</v>
          </cell>
          <cell r="H2428">
            <v>104125</v>
          </cell>
          <cell r="I2428">
            <v>1249500</v>
          </cell>
        </row>
        <row r="2429">
          <cell r="A2429" t="str">
            <v>A</v>
          </cell>
        </row>
        <row r="2430">
          <cell r="A2430" t="str">
            <v>L</v>
          </cell>
        </row>
        <row r="2431">
          <cell r="A2431" t="str">
            <v/>
          </cell>
        </row>
        <row r="2432">
          <cell r="I2432" t="str">
            <v xml:space="preserve">MATERIAL </v>
          </cell>
          <cell r="J2432">
            <v>16907940</v>
          </cell>
        </row>
        <row r="2433">
          <cell r="D2433" t="str">
            <v>JUMLAH</v>
          </cell>
          <cell r="E2433" t="str">
            <v>HARI</v>
          </cell>
          <cell r="G2433" t="str">
            <v>JAM</v>
          </cell>
          <cell r="H2433" t="str">
            <v>HARGA</v>
          </cell>
          <cell r="I2433" t="str">
            <v>BIAYA</v>
          </cell>
          <cell r="J2433" t="str">
            <v>SUB TOTAL</v>
          </cell>
        </row>
        <row r="2434">
          <cell r="C2434" t="str">
            <v>PERALATAN</v>
          </cell>
          <cell r="D2434" t="str">
            <v/>
          </cell>
          <cell r="E2434" t="str">
            <v/>
          </cell>
          <cell r="F2434" t="str">
            <v>KODE</v>
          </cell>
          <cell r="G2434" t="str">
            <v>KERJA</v>
          </cell>
          <cell r="H2434" t="str">
            <v>(Rp./Jam)</v>
          </cell>
          <cell r="I2434" t="str">
            <v/>
          </cell>
          <cell r="J2434" t="str">
            <v/>
          </cell>
        </row>
        <row r="2435">
          <cell r="A2435" t="str">
            <v>P</v>
          </cell>
          <cell r="D2435" t="str">
            <v>ALAT</v>
          </cell>
          <cell r="E2435" t="str">
            <v>KERJA</v>
          </cell>
          <cell r="H2435" t="str">
            <v/>
          </cell>
          <cell r="I2435" t="str">
            <v>(Rp)</v>
          </cell>
          <cell r="J2435" t="str">
            <v>(Rp)</v>
          </cell>
        </row>
        <row r="2436">
          <cell r="A2436" t="str">
            <v>E</v>
          </cell>
        </row>
        <row r="2437">
          <cell r="A2437" t="str">
            <v>R</v>
          </cell>
          <cell r="C2437" t="str">
            <v>Mesin Gilas Roda Karet 8 - 15 ton</v>
          </cell>
          <cell r="D2437">
            <v>1</v>
          </cell>
          <cell r="E2437">
            <v>1</v>
          </cell>
          <cell r="F2437" t="str">
            <v>E084</v>
          </cell>
          <cell r="G2437">
            <v>5</v>
          </cell>
          <cell r="H2437">
            <v>232260</v>
          </cell>
          <cell r="I2437">
            <v>1161300</v>
          </cell>
        </row>
        <row r="2438">
          <cell r="A2438" t="str">
            <v>A</v>
          </cell>
          <cell r="C2438" t="str">
            <v xml:space="preserve">Mesin Penyemprot Aspal  1000 l </v>
          </cell>
          <cell r="D2438">
            <v>1</v>
          </cell>
          <cell r="E2438">
            <v>1</v>
          </cell>
          <cell r="F2438" t="str">
            <v>E153</v>
          </cell>
          <cell r="G2438">
            <v>5</v>
          </cell>
          <cell r="H2438">
            <v>333200</v>
          </cell>
          <cell r="I2438">
            <v>1666000</v>
          </cell>
        </row>
        <row r="2439">
          <cell r="A2439" t="str">
            <v>L</v>
          </cell>
          <cell r="C2439" t="str">
            <v>Dump Truck 3,5  t / 44  HP</v>
          </cell>
          <cell r="D2439">
            <v>1</v>
          </cell>
          <cell r="E2439">
            <v>1</v>
          </cell>
          <cell r="F2439" t="str">
            <v>E211</v>
          </cell>
          <cell r="G2439">
            <v>5</v>
          </cell>
          <cell r="H2439">
            <v>176400</v>
          </cell>
          <cell r="I2439">
            <v>882000</v>
          </cell>
        </row>
        <row r="2440">
          <cell r="A2440" t="str">
            <v>A</v>
          </cell>
          <cell r="C2440" t="str">
            <v>Compressor  150  m3 / jam</v>
          </cell>
          <cell r="D2440">
            <v>1</v>
          </cell>
          <cell r="E2440">
            <v>1</v>
          </cell>
          <cell r="F2440" t="str">
            <v>E301</v>
          </cell>
          <cell r="G2440">
            <v>4</v>
          </cell>
          <cell r="H2440">
            <v>52920</v>
          </cell>
          <cell r="I2440">
            <v>211680</v>
          </cell>
        </row>
        <row r="2441">
          <cell r="A2441" t="str">
            <v>T</v>
          </cell>
        </row>
        <row r="2442">
          <cell r="A2442" t="str">
            <v>A</v>
          </cell>
        </row>
        <row r="2443">
          <cell r="A2443" t="str">
            <v>N</v>
          </cell>
        </row>
        <row r="2444">
          <cell r="A2444" t="str">
            <v/>
          </cell>
        </row>
        <row r="2445">
          <cell r="A2445" t="str">
            <v/>
          </cell>
          <cell r="I2445" t="str">
            <v>PERALATAN</v>
          </cell>
          <cell r="J2445">
            <v>3920980</v>
          </cell>
        </row>
        <row r="2446">
          <cell r="I2446" t="str">
            <v>TOTAL   (Rp)</v>
          </cell>
          <cell r="J2446">
            <v>21632920</v>
          </cell>
        </row>
        <row r="2447">
          <cell r="G2447" t="str">
            <v/>
          </cell>
        </row>
        <row r="2448">
          <cell r="C2448" t="str">
            <v>VOLUME  :</v>
          </cell>
          <cell r="D2448">
            <v>2400</v>
          </cell>
          <cell r="E2448" t="str">
            <v>Satuan  :</v>
          </cell>
          <cell r="F2448" t="str">
            <v>m2</v>
          </cell>
          <cell r="G2448" t="str">
            <v>Harga  Satuan</v>
          </cell>
          <cell r="H2448" t="str">
            <v>Rp</v>
          </cell>
          <cell r="I2448">
            <v>9013.7166666666672</v>
          </cell>
          <cell r="J2448" t="str">
            <v>Per   m2</v>
          </cell>
        </row>
        <row r="2458">
          <cell r="A2458" t="str">
            <v>DIREKTORAT JENDERAL BINA MARGA</v>
          </cell>
        </row>
        <row r="2459">
          <cell r="A2459" t="str">
            <v>DIREKTORAT BINA PROGRAM JALAN</v>
          </cell>
          <cell r="D2459" t="str">
            <v>A N A L I S A   H A R G A   P E K E R J A A N</v>
          </cell>
          <cell r="J2459" t="str">
            <v>KODE</v>
          </cell>
        </row>
        <row r="2460">
          <cell r="A2460" t="str">
            <v>SUB.DIT.PERENCANAAN JALAN LOKAL</v>
          </cell>
          <cell r="D2460" t="str">
            <v>LABURAN ASPAL DUA LAPIS  ( BURDA )</v>
          </cell>
        </row>
        <row r="2461">
          <cell r="A2461" t="str">
            <v>KABUPATEN</v>
          </cell>
          <cell r="D2461" t="str">
            <v xml:space="preserve"> (MENGGUNAKAN ALAT)</v>
          </cell>
          <cell r="J2461" t="str">
            <v>K. 617</v>
          </cell>
        </row>
        <row r="2463">
          <cell r="A2463" t="str">
            <v>PROPINSI   :                                 KODE</v>
          </cell>
          <cell r="D2463" t="str">
            <v>KABUPATEN/KOTA   :</v>
          </cell>
          <cell r="G2463" t="str">
            <v>KODE</v>
          </cell>
          <cell r="H2463" t="str">
            <v>DISIAPKAN  OLEH  :</v>
          </cell>
          <cell r="J2463" t="str">
            <v>TANGGAL  :</v>
          </cell>
        </row>
        <row r="2464">
          <cell r="A2464" t="str">
            <v>NANGGROE ACEH DARUSSALAM           ( 11 )</v>
          </cell>
          <cell r="D2464" t="str">
            <v>BIREUEN</v>
          </cell>
          <cell r="G2464" t="str">
            <v>( 08 )</v>
          </cell>
        </row>
        <row r="2465">
          <cell r="A2465" t="str">
            <v>PROSES  :</v>
          </cell>
          <cell r="D2465" t="str">
            <v>ANGGAPAN   :</v>
          </cell>
          <cell r="G2465" t="str">
            <v/>
          </cell>
        </row>
        <row r="2466">
          <cell r="A2466" t="str">
            <v xml:space="preserve">  1.  Permukaan harus rata, kering dan bersih</v>
          </cell>
          <cell r="D2466" t="str">
            <v xml:space="preserve">  1.  Menggunakan peralatann berat, kapasitas 450 m2 / hari</v>
          </cell>
        </row>
        <row r="2467">
          <cell r="A2467" t="str">
            <v xml:space="preserve">  2.  Untuk permukaan jalan yang tidak </v>
          </cell>
          <cell r="D2467" t="str">
            <v xml:space="preserve">  2.  Agregat ukuran 1 -2 cm dan pemecah batu ditimbun di lokasi pekerjaan </v>
          </cell>
        </row>
        <row r="2468">
          <cell r="A2468" t="str">
            <v xml:space="preserve">       beraspal perlu prime coat 0,7 lt/m2</v>
          </cell>
          <cell r="D2468" t="str">
            <v xml:space="preserve">       oleh leveransir</v>
          </cell>
        </row>
        <row r="2469">
          <cell r="A2469" t="str">
            <v xml:space="preserve">  3.  Menebarkan agregat / batu pecah 1 - 2 cm</v>
          </cell>
          <cell r="D2469" t="str">
            <v xml:space="preserve">  3.  Permukaan yang diaspal harus sudah dipadatkan diadakan binding disiram </v>
          </cell>
        </row>
        <row r="2470">
          <cell r="A2470" t="str">
            <v xml:space="preserve">       dengan gradasi seragam dua lapis</v>
          </cell>
          <cell r="D2470" t="str">
            <v xml:space="preserve">       prime aspal cair 1 l / m2</v>
          </cell>
        </row>
        <row r="2471">
          <cell r="A2471" t="str">
            <v xml:space="preserve">  4.  Pemadatan dengan PTR 4 - 6</v>
          </cell>
          <cell r="D2471" t="str">
            <v xml:space="preserve">  4.  B itumen residu yang dipakai  :  Lapis  1,  sebanyak 1,6 l / m2</v>
          </cell>
        </row>
        <row r="2472">
          <cell r="A2472" t="str">
            <v/>
          </cell>
          <cell r="G2472" t="str">
            <v xml:space="preserve">      Lapis  2,  sebanyak 1,3  l / m2 </v>
          </cell>
        </row>
        <row r="2473">
          <cell r="A2473" t="str">
            <v/>
          </cell>
          <cell r="D2473" t="str">
            <v xml:space="preserve">  5.  Chip dari dump truck masuk spreader rata-rata 50 m2 / m3</v>
          </cell>
        </row>
        <row r="2474">
          <cell r="A2474" t="str">
            <v/>
          </cell>
        </row>
        <row r="2475">
          <cell r="A2475" t="str">
            <v/>
          </cell>
        </row>
        <row r="2477">
          <cell r="A2477" t="str">
            <v/>
          </cell>
        </row>
        <row r="2478">
          <cell r="C2478" t="str">
            <v/>
          </cell>
          <cell r="D2478" t="str">
            <v>JUMLAH</v>
          </cell>
          <cell r="E2478" t="str">
            <v>HARI</v>
          </cell>
          <cell r="F2478" t="str">
            <v/>
          </cell>
          <cell r="G2478" t="str">
            <v>JUMLAH</v>
          </cell>
          <cell r="H2478" t="str">
            <v>UPAH</v>
          </cell>
          <cell r="I2478" t="str">
            <v>BIAYA</v>
          </cell>
          <cell r="J2478" t="str">
            <v>SUB TOTAL</v>
          </cell>
        </row>
        <row r="2479">
          <cell r="C2479" t="str">
            <v>PEKERJA</v>
          </cell>
          <cell r="F2479" t="str">
            <v>KODE</v>
          </cell>
        </row>
        <row r="2480">
          <cell r="A2480" t="str">
            <v>P</v>
          </cell>
          <cell r="D2480" t="str">
            <v>ORANG</v>
          </cell>
          <cell r="G2480" t="str">
            <v>Hari-Orang</v>
          </cell>
          <cell r="H2480" t="str">
            <v>(Rp./Org/Hr)</v>
          </cell>
          <cell r="I2480" t="str">
            <v>(Rp)</v>
          </cell>
          <cell r="J2480" t="str">
            <v>(Rp)</v>
          </cell>
        </row>
        <row r="2481">
          <cell r="A2481" t="str">
            <v>E</v>
          </cell>
          <cell r="C2481" t="str">
            <v>M a n d o r</v>
          </cell>
          <cell r="D2481">
            <v>1</v>
          </cell>
          <cell r="E2481">
            <v>4</v>
          </cell>
          <cell r="F2481" t="str">
            <v>L061</v>
          </cell>
          <cell r="G2481">
            <v>4</v>
          </cell>
          <cell r="H2481">
            <v>42000</v>
          </cell>
          <cell r="I2481">
            <v>168000</v>
          </cell>
        </row>
        <row r="2482">
          <cell r="A2482" t="str">
            <v>K</v>
          </cell>
          <cell r="C2482" t="str">
            <v>Operator terlatih</v>
          </cell>
          <cell r="D2482">
            <v>3</v>
          </cell>
          <cell r="E2482">
            <v>4</v>
          </cell>
          <cell r="F2482" t="str">
            <v>L081</v>
          </cell>
          <cell r="G2482">
            <v>12</v>
          </cell>
          <cell r="H2482">
            <v>70000</v>
          </cell>
          <cell r="I2482">
            <v>840000</v>
          </cell>
        </row>
        <row r="2483">
          <cell r="A2483" t="str">
            <v>E</v>
          </cell>
          <cell r="C2483" t="str">
            <v>S u p i r</v>
          </cell>
          <cell r="D2483">
            <v>2</v>
          </cell>
          <cell r="E2483">
            <v>4</v>
          </cell>
          <cell r="F2483" t="str">
            <v>L091</v>
          </cell>
          <cell r="G2483">
            <v>8</v>
          </cell>
          <cell r="H2483">
            <v>40000</v>
          </cell>
          <cell r="I2483">
            <v>320000</v>
          </cell>
        </row>
        <row r="2484">
          <cell r="A2484" t="str">
            <v>R</v>
          </cell>
          <cell r="C2484" t="str">
            <v>Pekerja tak terlatih</v>
          </cell>
          <cell r="D2484">
            <v>10</v>
          </cell>
          <cell r="E2484">
            <v>4</v>
          </cell>
          <cell r="F2484" t="str">
            <v>L101</v>
          </cell>
          <cell r="G2484">
            <v>40</v>
          </cell>
          <cell r="H2484">
            <v>35000</v>
          </cell>
          <cell r="I2484">
            <v>1400000</v>
          </cell>
        </row>
        <row r="2485">
          <cell r="A2485" t="str">
            <v>J</v>
          </cell>
          <cell r="C2485" t="str">
            <v>Pekerja Seni Terlatih</v>
          </cell>
          <cell r="D2485">
            <v>2</v>
          </cell>
          <cell r="E2485">
            <v>4</v>
          </cell>
          <cell r="F2485" t="str">
            <v>L103</v>
          </cell>
          <cell r="G2485">
            <v>8</v>
          </cell>
          <cell r="H2485">
            <v>35500</v>
          </cell>
          <cell r="I2485">
            <v>284000</v>
          </cell>
        </row>
        <row r="2486">
          <cell r="A2486" t="str">
            <v>A</v>
          </cell>
          <cell r="C2486" t="str">
            <v>Buruh Terlatih</v>
          </cell>
          <cell r="D2486">
            <v>2</v>
          </cell>
          <cell r="E2486">
            <v>4</v>
          </cell>
          <cell r="F2486" t="str">
            <v>L106</v>
          </cell>
          <cell r="G2486">
            <v>8</v>
          </cell>
          <cell r="H2486">
            <v>36000</v>
          </cell>
          <cell r="I2486">
            <v>288000</v>
          </cell>
        </row>
        <row r="2487">
          <cell r="I2487" t="str">
            <v xml:space="preserve">PEKERJA </v>
          </cell>
          <cell r="J2487">
            <v>3300000</v>
          </cell>
        </row>
        <row r="2488">
          <cell r="D2488" t="str">
            <v/>
          </cell>
          <cell r="E2488" t="str">
            <v>VOLUME</v>
          </cell>
          <cell r="H2488" t="str">
            <v>HARGA</v>
          </cell>
          <cell r="I2488" t="str">
            <v>BIAYA</v>
          </cell>
          <cell r="J2488" t="str">
            <v>SUB TOTAL</v>
          </cell>
        </row>
        <row r="2489">
          <cell r="C2489" t="str">
            <v>MATERIAL</v>
          </cell>
          <cell r="D2489" t="str">
            <v>JUMLAH</v>
          </cell>
          <cell r="E2489" t="str">
            <v/>
          </cell>
          <cell r="F2489" t="str">
            <v>KODE</v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</row>
        <row r="2490">
          <cell r="A2490" t="str">
            <v>M</v>
          </cell>
          <cell r="D2490" t="str">
            <v/>
          </cell>
          <cell r="E2490" t="str">
            <v>SATUAN</v>
          </cell>
          <cell r="H2490" t="str">
            <v>(Rp./UNIT)</v>
          </cell>
          <cell r="I2490" t="str">
            <v>(Rp)</v>
          </cell>
          <cell r="J2490" t="str">
            <v>(Rp)</v>
          </cell>
        </row>
        <row r="2491">
          <cell r="A2491" t="str">
            <v>A</v>
          </cell>
        </row>
        <row r="2492">
          <cell r="A2492" t="str">
            <v>T</v>
          </cell>
          <cell r="C2492" t="str">
            <v>Aspal</v>
          </cell>
          <cell r="D2492">
            <v>6085</v>
          </cell>
          <cell r="E2492" t="str">
            <v>kg</v>
          </cell>
          <cell r="F2492" t="str">
            <v>M061</v>
          </cell>
          <cell r="G2492" t="str">
            <v/>
          </cell>
          <cell r="H2492">
            <v>6664</v>
          </cell>
          <cell r="I2492">
            <v>40550440</v>
          </cell>
        </row>
        <row r="2493">
          <cell r="A2493" t="str">
            <v>E</v>
          </cell>
          <cell r="C2493" t="str">
            <v>Minyak Bakar</v>
          </cell>
          <cell r="D2493">
            <v>580</v>
          </cell>
          <cell r="E2493" t="str">
            <v>lt</v>
          </cell>
          <cell r="F2493" t="str">
            <v>M065</v>
          </cell>
          <cell r="G2493" t="str">
            <v/>
          </cell>
          <cell r="H2493">
            <v>3381</v>
          </cell>
          <cell r="I2493">
            <v>1960980</v>
          </cell>
        </row>
        <row r="2494">
          <cell r="A2494" t="str">
            <v>R</v>
          </cell>
          <cell r="C2494" t="str">
            <v>Alat Bantu</v>
          </cell>
          <cell r="D2494">
            <v>2.5</v>
          </cell>
          <cell r="E2494" t="str">
            <v>set</v>
          </cell>
          <cell r="F2494" t="str">
            <v>M170</v>
          </cell>
          <cell r="H2494">
            <v>147000</v>
          </cell>
          <cell r="I2494">
            <v>367500</v>
          </cell>
        </row>
        <row r="2495">
          <cell r="A2495" t="str">
            <v>I</v>
          </cell>
          <cell r="C2495" t="str">
            <v>Kerikil Pecah Tersaring</v>
          </cell>
          <cell r="D2495">
            <v>54</v>
          </cell>
          <cell r="E2495" t="str">
            <v>m3</v>
          </cell>
          <cell r="F2495" t="str">
            <v>K016</v>
          </cell>
          <cell r="H2495">
            <v>160892.08333333334</v>
          </cell>
          <cell r="I2495">
            <v>8688172.5</v>
          </cell>
        </row>
        <row r="2496">
          <cell r="A2496" t="str">
            <v>A</v>
          </cell>
        </row>
        <row r="2497">
          <cell r="A2497" t="str">
            <v>L</v>
          </cell>
        </row>
        <row r="2498">
          <cell r="A2498" t="str">
            <v/>
          </cell>
        </row>
        <row r="2499">
          <cell r="I2499" t="str">
            <v xml:space="preserve">MATERIAL </v>
          </cell>
          <cell r="J2499">
            <v>51567092.5</v>
          </cell>
        </row>
        <row r="2500">
          <cell r="D2500" t="str">
            <v>JUMLAH</v>
          </cell>
          <cell r="E2500" t="str">
            <v>HARI</v>
          </cell>
          <cell r="G2500" t="str">
            <v>JAM</v>
          </cell>
          <cell r="H2500" t="str">
            <v>HARGA</v>
          </cell>
          <cell r="I2500" t="str">
            <v>BIAYA</v>
          </cell>
          <cell r="J2500" t="str">
            <v>SUB TOTAL</v>
          </cell>
        </row>
        <row r="2501">
          <cell r="C2501" t="str">
            <v>PERALATAN</v>
          </cell>
          <cell r="D2501" t="str">
            <v/>
          </cell>
          <cell r="E2501" t="str">
            <v/>
          </cell>
          <cell r="F2501" t="str">
            <v>KODE</v>
          </cell>
          <cell r="G2501" t="str">
            <v>KERJA</v>
          </cell>
          <cell r="H2501" t="str">
            <v>(Rp./Jam)</v>
          </cell>
          <cell r="I2501" t="str">
            <v/>
          </cell>
          <cell r="J2501" t="str">
            <v/>
          </cell>
        </row>
        <row r="2502">
          <cell r="A2502" t="str">
            <v>P</v>
          </cell>
          <cell r="D2502" t="str">
            <v>ALAT</v>
          </cell>
          <cell r="E2502" t="str">
            <v>KERJA</v>
          </cell>
          <cell r="H2502" t="str">
            <v/>
          </cell>
          <cell r="I2502" t="str">
            <v>(Rp)</v>
          </cell>
          <cell r="J2502" t="str">
            <v>(Rp)</v>
          </cell>
        </row>
        <row r="2503">
          <cell r="A2503" t="str">
            <v>E</v>
          </cell>
        </row>
        <row r="2504">
          <cell r="A2504" t="str">
            <v>R</v>
          </cell>
          <cell r="C2504" t="str">
            <v>Wheel Tractor 60 HP</v>
          </cell>
          <cell r="D2504">
            <v>1</v>
          </cell>
          <cell r="E2504">
            <v>3</v>
          </cell>
          <cell r="F2504" t="str">
            <v>E053</v>
          </cell>
          <cell r="G2504">
            <v>20</v>
          </cell>
          <cell r="H2504">
            <v>344960</v>
          </cell>
          <cell r="I2504">
            <v>6899200</v>
          </cell>
        </row>
        <row r="2505">
          <cell r="A2505" t="str">
            <v>A</v>
          </cell>
          <cell r="C2505" t="str">
            <v>Peralatan Traktor  dll</v>
          </cell>
          <cell r="D2505">
            <v>1</v>
          </cell>
          <cell r="E2505">
            <v>3</v>
          </cell>
          <cell r="F2505" t="str">
            <v>E401</v>
          </cell>
          <cell r="G2505">
            <v>20</v>
          </cell>
          <cell r="H2505">
            <v>0</v>
          </cell>
          <cell r="I2505">
            <v>0</v>
          </cell>
        </row>
        <row r="2506">
          <cell r="A2506" t="str">
            <v>L</v>
          </cell>
          <cell r="C2506" t="str">
            <v>Mesin Gilas Roda Karet 8 - 15 ton</v>
          </cell>
          <cell r="D2506">
            <v>1</v>
          </cell>
          <cell r="E2506">
            <v>3</v>
          </cell>
          <cell r="F2506" t="str">
            <v>E084</v>
          </cell>
          <cell r="G2506">
            <v>20</v>
          </cell>
          <cell r="H2506">
            <v>232260</v>
          </cell>
          <cell r="I2506">
            <v>4645200</v>
          </cell>
        </row>
        <row r="2507">
          <cell r="A2507" t="str">
            <v>A</v>
          </cell>
          <cell r="C2507" t="str">
            <v xml:space="preserve">Mesin Penyemprot Aspal  1000 l </v>
          </cell>
          <cell r="D2507">
            <v>1</v>
          </cell>
          <cell r="E2507">
            <v>3</v>
          </cell>
          <cell r="F2507" t="str">
            <v>E153</v>
          </cell>
          <cell r="G2507">
            <v>20</v>
          </cell>
          <cell r="H2507">
            <v>49294</v>
          </cell>
          <cell r="I2507">
            <v>985880</v>
          </cell>
        </row>
        <row r="2508">
          <cell r="A2508" t="str">
            <v>T</v>
          </cell>
          <cell r="C2508" t="str">
            <v>Dump Truck 3,5  t / 44  HP</v>
          </cell>
          <cell r="D2508">
            <v>2</v>
          </cell>
          <cell r="E2508">
            <v>3</v>
          </cell>
          <cell r="F2508" t="str">
            <v>E211</v>
          </cell>
          <cell r="G2508">
            <v>40</v>
          </cell>
          <cell r="H2508">
            <v>95550</v>
          </cell>
          <cell r="I2508">
            <v>3822000</v>
          </cell>
        </row>
        <row r="2509">
          <cell r="A2509" t="str">
            <v>A</v>
          </cell>
        </row>
        <row r="2510">
          <cell r="A2510" t="str">
            <v>N</v>
          </cell>
        </row>
        <row r="2511">
          <cell r="A2511" t="str">
            <v/>
          </cell>
        </row>
        <row r="2512">
          <cell r="A2512" t="str">
            <v/>
          </cell>
          <cell r="I2512" t="str">
            <v>PERALATAN</v>
          </cell>
          <cell r="J2512">
            <v>16352280</v>
          </cell>
        </row>
        <row r="2513">
          <cell r="I2513" t="str">
            <v>TOTAL   (Rp)</v>
          </cell>
          <cell r="J2513">
            <v>71219372.5</v>
          </cell>
        </row>
        <row r="2514">
          <cell r="G2514" t="str">
            <v/>
          </cell>
        </row>
        <row r="2515">
          <cell r="C2515" t="str">
            <v>VOLUME  :</v>
          </cell>
          <cell r="D2515">
            <v>1800</v>
          </cell>
          <cell r="E2515" t="str">
            <v>Satuan  :</v>
          </cell>
          <cell r="F2515" t="str">
            <v>m2</v>
          </cell>
          <cell r="G2515" t="str">
            <v>Harga  Satuan</v>
          </cell>
          <cell r="H2515" t="str">
            <v>Rp</v>
          </cell>
          <cell r="I2515">
            <v>39566.318055555559</v>
          </cell>
          <cell r="J2515" t="str">
            <v>Per   m2</v>
          </cell>
        </row>
        <row r="2527">
          <cell r="A2527" t="str">
            <v>DIREKTORAT JENDERAL BINA MARGA</v>
          </cell>
        </row>
        <row r="2528">
          <cell r="A2528" t="str">
            <v>DIREKTORAT BINA PROGRAM JALAN</v>
          </cell>
          <cell r="D2528" t="str">
            <v>A N A L I S A   H A R G A   P E K E R J A A N</v>
          </cell>
          <cell r="J2528" t="str">
            <v>KODE</v>
          </cell>
        </row>
        <row r="2529">
          <cell r="A2529" t="str">
            <v>SUB.DIT.PERENCANAAN JALAN LOKAL</v>
          </cell>
          <cell r="D2529" t="str">
            <v>LAPIS PENETRASI/PERMUKAAN MACADAM 50 MM (LAPEN)</v>
          </cell>
        </row>
        <row r="2530">
          <cell r="A2530" t="str">
            <v>KABUPATEN</v>
          </cell>
          <cell r="D2530" t="str">
            <v xml:space="preserve"> (MENGGUNAKAN PEKERJA)</v>
          </cell>
          <cell r="J2530" t="str">
            <v>K. 618</v>
          </cell>
        </row>
        <row r="2532">
          <cell r="A2532" t="str">
            <v>PROPINSI   :                                 KODE</v>
          </cell>
          <cell r="D2532" t="str">
            <v>KABUPATEN/KOTA   :</v>
          </cell>
          <cell r="G2532" t="str">
            <v>KODE</v>
          </cell>
          <cell r="H2532" t="str">
            <v>DISIAPKAN  OLEH  :</v>
          </cell>
          <cell r="J2532" t="str">
            <v>TANGGAL  :</v>
          </cell>
        </row>
        <row r="2533">
          <cell r="A2533" t="str">
            <v>NANGGROE ACEH DARUSSALAM           ( 11 )</v>
          </cell>
          <cell r="D2533" t="str">
            <v>BIREUEN</v>
          </cell>
          <cell r="G2533" t="str">
            <v>( 08 )</v>
          </cell>
        </row>
        <row r="2534">
          <cell r="A2534" t="str">
            <v>PROSES  :</v>
          </cell>
          <cell r="D2534" t="str">
            <v>ANGGAPAN   :</v>
          </cell>
          <cell r="G2534" t="str">
            <v/>
          </cell>
        </row>
        <row r="2535">
          <cell r="A2535" t="str">
            <v xml:space="preserve">  1.  Semprotkan aspal tack coat 0,8 l/m2</v>
          </cell>
          <cell r="D2535" t="str">
            <v xml:space="preserve">  1.  Menggunakan tenaga manusia  ( 1600 m2 / hari )</v>
          </cell>
        </row>
        <row r="2536">
          <cell r="A2536" t="str">
            <v xml:space="preserve">  2.  Hamparkan agregat kasar 20 m2/m3</v>
          </cell>
          <cell r="D2536" t="str">
            <v xml:space="preserve">  2.  Agregat pecah tersaring dikirim ketempat pekerjaan oleh leveransir</v>
          </cell>
        </row>
        <row r="2537">
          <cell r="A2537" t="str">
            <v xml:space="preserve">  3.  Gilas dan padatkan</v>
          </cell>
          <cell r="D2537" t="str">
            <v xml:space="preserve">  3.  Digunakan agregat pecah tersaring yang termurah ( agregat kasar &lt; 50 mm,</v>
          </cell>
        </row>
        <row r="2538">
          <cell r="A2538" t="str">
            <v xml:space="preserve">  4.  Semprotkan aspal binder 4,8 l/m2</v>
          </cell>
          <cell r="D2538" t="str">
            <v xml:space="preserve">       agregat pengunci &lt; 25 mm, agregat penutp &lt; 12,5 mm )</v>
          </cell>
        </row>
        <row r="2539">
          <cell r="A2539" t="str">
            <v xml:space="preserve">  5.  Hamparkan agregat pengunci 64 m2/m3</v>
          </cell>
          <cell r="D2539" t="str">
            <v xml:space="preserve">  4.  Agregat dimuat ulang ke truk dengantenaga manusia dan dihampar dengan</v>
          </cell>
        </row>
        <row r="2540">
          <cell r="A2540" t="str">
            <v xml:space="preserve">  6.  Hamparkan lapis seal dengan 12,5 mm chip</v>
          </cell>
          <cell r="D2540" t="str">
            <v xml:space="preserve">      mesin penghampar agregat</v>
          </cell>
        </row>
        <row r="2541">
          <cell r="A2541" t="str">
            <v xml:space="preserve">       0m2/m3 dan cutback 1,25 l/m2</v>
          </cell>
          <cell r="D2541" t="str">
            <v xml:space="preserve">  5.  Tebal padat perkerasan 5 cm</v>
          </cell>
        </row>
        <row r="2542">
          <cell r="A2542" t="str">
            <v/>
          </cell>
          <cell r="D2542" t="str">
            <v xml:space="preserve">  6.  Sesuai reverensi spesifikasi umum  BM  </v>
          </cell>
        </row>
        <row r="2543">
          <cell r="A2543" t="str">
            <v/>
          </cell>
        </row>
        <row r="2544">
          <cell r="A2544" t="str">
            <v/>
          </cell>
        </row>
        <row r="2546">
          <cell r="A2546" t="str">
            <v/>
          </cell>
        </row>
        <row r="2547">
          <cell r="C2547" t="str">
            <v/>
          </cell>
          <cell r="D2547" t="str">
            <v>JUMLAH</v>
          </cell>
          <cell r="E2547" t="str">
            <v>HARI</v>
          </cell>
          <cell r="F2547" t="str">
            <v/>
          </cell>
          <cell r="G2547" t="str">
            <v>JUMLAH</v>
          </cell>
          <cell r="H2547" t="str">
            <v>UPAH</v>
          </cell>
          <cell r="I2547" t="str">
            <v>BIAYA</v>
          </cell>
          <cell r="J2547" t="str">
            <v>SUB TOTAL</v>
          </cell>
        </row>
        <row r="2548">
          <cell r="C2548" t="str">
            <v>PEKERJA</v>
          </cell>
          <cell r="F2548" t="str">
            <v>KODE</v>
          </cell>
        </row>
        <row r="2549">
          <cell r="A2549" t="str">
            <v>P</v>
          </cell>
          <cell r="D2549" t="str">
            <v>ORANG</v>
          </cell>
          <cell r="G2549" t="str">
            <v>Hari-Orang</v>
          </cell>
          <cell r="H2549" t="str">
            <v>(Rp./Org/Hr)</v>
          </cell>
          <cell r="I2549" t="str">
            <v>(Rp)</v>
          </cell>
          <cell r="J2549" t="str">
            <v>(Rp)</v>
          </cell>
        </row>
        <row r="2550">
          <cell r="A2550" t="str">
            <v>E</v>
          </cell>
          <cell r="C2550" t="str">
            <v>M a n d o r</v>
          </cell>
          <cell r="D2550">
            <v>2</v>
          </cell>
          <cell r="E2550">
            <v>3</v>
          </cell>
          <cell r="F2550" t="str">
            <v>L061</v>
          </cell>
          <cell r="G2550">
            <v>6</v>
          </cell>
          <cell r="H2550">
            <v>42000</v>
          </cell>
          <cell r="I2550">
            <v>252000</v>
          </cell>
        </row>
        <row r="2551">
          <cell r="A2551" t="str">
            <v>K</v>
          </cell>
          <cell r="C2551" t="str">
            <v>Operator terlatih</v>
          </cell>
          <cell r="D2551">
            <v>2</v>
          </cell>
          <cell r="E2551">
            <v>3</v>
          </cell>
          <cell r="F2551" t="str">
            <v>L081</v>
          </cell>
          <cell r="G2551">
            <v>6</v>
          </cell>
          <cell r="H2551">
            <v>70000</v>
          </cell>
          <cell r="I2551">
            <v>420000</v>
          </cell>
        </row>
        <row r="2552">
          <cell r="A2552" t="str">
            <v>E</v>
          </cell>
          <cell r="C2552" t="str">
            <v xml:space="preserve">Pembantu Operator </v>
          </cell>
          <cell r="D2552">
            <v>2</v>
          </cell>
          <cell r="E2552">
            <v>3</v>
          </cell>
          <cell r="F2552" t="str">
            <v>L089</v>
          </cell>
          <cell r="G2552">
            <v>6</v>
          </cell>
          <cell r="H2552">
            <v>45000</v>
          </cell>
          <cell r="I2552">
            <v>270000</v>
          </cell>
        </row>
        <row r="2553">
          <cell r="A2553" t="str">
            <v>R</v>
          </cell>
          <cell r="C2553" t="str">
            <v>S u p i r</v>
          </cell>
          <cell r="D2553">
            <v>1</v>
          </cell>
          <cell r="E2553">
            <v>3</v>
          </cell>
          <cell r="F2553" t="str">
            <v>L091</v>
          </cell>
          <cell r="G2553">
            <v>3</v>
          </cell>
          <cell r="H2553">
            <v>40000</v>
          </cell>
          <cell r="I2553">
            <v>120000</v>
          </cell>
        </row>
        <row r="2554">
          <cell r="A2554" t="str">
            <v>J</v>
          </cell>
          <cell r="C2554" t="str">
            <v>Pekerja tak terlatih</v>
          </cell>
          <cell r="D2554">
            <v>66</v>
          </cell>
          <cell r="E2554">
            <v>3</v>
          </cell>
          <cell r="F2554" t="str">
            <v>L101</v>
          </cell>
          <cell r="G2554">
            <v>198</v>
          </cell>
          <cell r="H2554">
            <v>35000</v>
          </cell>
          <cell r="I2554">
            <v>6930000</v>
          </cell>
        </row>
        <row r="2555">
          <cell r="A2555" t="str">
            <v>A</v>
          </cell>
          <cell r="C2555" t="str">
            <v>Buruh Terlatih</v>
          </cell>
          <cell r="D2555">
            <v>2</v>
          </cell>
          <cell r="E2555">
            <v>3</v>
          </cell>
          <cell r="F2555" t="str">
            <v>L106</v>
          </cell>
          <cell r="G2555">
            <v>6</v>
          </cell>
          <cell r="H2555">
            <v>36000</v>
          </cell>
          <cell r="I2555">
            <v>216000</v>
          </cell>
        </row>
        <row r="2556">
          <cell r="I2556" t="str">
            <v xml:space="preserve">PEKERJA </v>
          </cell>
          <cell r="J2556">
            <v>8208000</v>
          </cell>
        </row>
        <row r="2557">
          <cell r="D2557" t="str">
            <v/>
          </cell>
          <cell r="E2557" t="str">
            <v>VOLUME</v>
          </cell>
          <cell r="H2557" t="str">
            <v>HARGA</v>
          </cell>
          <cell r="I2557" t="str">
            <v>BIAYA</v>
          </cell>
          <cell r="J2557" t="str">
            <v>SUB TOTAL</v>
          </cell>
        </row>
        <row r="2558">
          <cell r="C2558" t="str">
            <v>MATERIAL</v>
          </cell>
          <cell r="D2558" t="str">
            <v>JUMLAH</v>
          </cell>
          <cell r="E2558" t="str">
            <v/>
          </cell>
          <cell r="F2558" t="str">
            <v>KODE</v>
          </cell>
          <cell r="G2558" t="str">
            <v/>
          </cell>
          <cell r="H2558" t="str">
            <v/>
          </cell>
          <cell r="I2558" t="str">
            <v/>
          </cell>
          <cell r="J2558" t="str">
            <v/>
          </cell>
        </row>
        <row r="2559">
          <cell r="A2559" t="str">
            <v>M</v>
          </cell>
          <cell r="D2559" t="str">
            <v/>
          </cell>
          <cell r="E2559" t="str">
            <v>SATUAN</v>
          </cell>
          <cell r="H2559" t="str">
            <v>(Rp./UNIT)</v>
          </cell>
          <cell r="I2559" t="str">
            <v>(Rp)</v>
          </cell>
          <cell r="J2559" t="str">
            <v>(Rp)</v>
          </cell>
        </row>
        <row r="2560">
          <cell r="A2560" t="str">
            <v>A</v>
          </cell>
          <cell r="C2560" t="str">
            <v>Batu Pecah  3 - 5 cm</v>
          </cell>
          <cell r="D2560">
            <v>56</v>
          </cell>
          <cell r="E2560" t="str">
            <v>m3</v>
          </cell>
          <cell r="F2560" t="str">
            <v>M023</v>
          </cell>
          <cell r="H2560">
            <v>333200</v>
          </cell>
          <cell r="I2560">
            <v>18659200</v>
          </cell>
        </row>
        <row r="2561">
          <cell r="A2561" t="str">
            <v>T</v>
          </cell>
          <cell r="C2561" t="str">
            <v>Batu Pecah  2 - 3 cm</v>
          </cell>
          <cell r="D2561">
            <v>31.11</v>
          </cell>
          <cell r="E2561" t="str">
            <v>m3</v>
          </cell>
          <cell r="F2561" t="str">
            <v>M024</v>
          </cell>
          <cell r="G2561" t="str">
            <v/>
          </cell>
          <cell r="H2561">
            <v>333200</v>
          </cell>
          <cell r="I2561">
            <v>10365852</v>
          </cell>
        </row>
        <row r="2562">
          <cell r="A2562" t="str">
            <v>E</v>
          </cell>
          <cell r="C2562" t="str">
            <v>Batu Pecah  1 - 2 cm</v>
          </cell>
          <cell r="D2562">
            <v>15.55</v>
          </cell>
          <cell r="E2562" t="str">
            <v>m3</v>
          </cell>
          <cell r="F2562" t="str">
            <v>M025</v>
          </cell>
          <cell r="G2562" t="str">
            <v/>
          </cell>
          <cell r="H2562">
            <v>362600</v>
          </cell>
          <cell r="I2562">
            <v>5638430</v>
          </cell>
        </row>
        <row r="2563">
          <cell r="A2563" t="str">
            <v>R</v>
          </cell>
          <cell r="C2563" t="str">
            <v>Pasir Beton</v>
          </cell>
          <cell r="D2563">
            <v>3.5</v>
          </cell>
          <cell r="E2563" t="str">
            <v>m3</v>
          </cell>
          <cell r="F2563" t="str">
            <v>M041</v>
          </cell>
          <cell r="H2563">
            <v>104125</v>
          </cell>
          <cell r="I2563">
            <v>364437.5</v>
          </cell>
        </row>
        <row r="2564">
          <cell r="A2564" t="str">
            <v>I</v>
          </cell>
          <cell r="C2564" t="str">
            <v>A s p a l</v>
          </cell>
          <cell r="D2564">
            <v>6270</v>
          </cell>
          <cell r="E2564" t="str">
            <v>kg</v>
          </cell>
          <cell r="F2564" t="str">
            <v>M061</v>
          </cell>
          <cell r="G2564" t="str">
            <v/>
          </cell>
          <cell r="H2564">
            <v>6664</v>
          </cell>
          <cell r="I2564">
            <v>41783280</v>
          </cell>
        </row>
        <row r="2565">
          <cell r="A2565" t="str">
            <v>A</v>
          </cell>
          <cell r="C2565" t="str">
            <v>Minyak Bakar</v>
          </cell>
          <cell r="D2565">
            <v>450</v>
          </cell>
          <cell r="E2565" t="str">
            <v>ltr</v>
          </cell>
          <cell r="F2565" t="str">
            <v>M065</v>
          </cell>
          <cell r="G2565" t="str">
            <v/>
          </cell>
          <cell r="H2565">
            <v>3381</v>
          </cell>
          <cell r="I2565">
            <v>1521450</v>
          </cell>
        </row>
        <row r="2566">
          <cell r="A2566" t="str">
            <v>L</v>
          </cell>
          <cell r="C2566" t="str">
            <v>Alat  bantu</v>
          </cell>
          <cell r="D2566">
            <v>8.16</v>
          </cell>
          <cell r="E2566" t="str">
            <v>set</v>
          </cell>
          <cell r="F2566" t="str">
            <v>M170</v>
          </cell>
          <cell r="H2566">
            <v>147000</v>
          </cell>
          <cell r="I2566">
            <v>1199520</v>
          </cell>
        </row>
        <row r="2567">
          <cell r="A2567" t="str">
            <v/>
          </cell>
        </row>
        <row r="2568">
          <cell r="I2568" t="str">
            <v xml:space="preserve">MATERIAL </v>
          </cell>
          <cell r="J2568">
            <v>79532169.5</v>
          </cell>
        </row>
        <row r="2569">
          <cell r="D2569" t="str">
            <v>JUMLAH</v>
          </cell>
          <cell r="E2569" t="str">
            <v>HARI</v>
          </cell>
          <cell r="G2569" t="str">
            <v>JAM</v>
          </cell>
          <cell r="H2569" t="str">
            <v>HARGA</v>
          </cell>
          <cell r="I2569" t="str">
            <v>BIAYA</v>
          </cell>
          <cell r="J2569" t="str">
            <v>SUB TOTAL</v>
          </cell>
        </row>
        <row r="2570">
          <cell r="C2570" t="str">
            <v>PERALATAN</v>
          </cell>
          <cell r="D2570" t="str">
            <v/>
          </cell>
          <cell r="E2570" t="str">
            <v/>
          </cell>
          <cell r="F2570" t="str">
            <v>KODE</v>
          </cell>
          <cell r="G2570" t="str">
            <v>KERJA</v>
          </cell>
          <cell r="H2570" t="str">
            <v>(Rp./Jam)</v>
          </cell>
          <cell r="I2570" t="str">
            <v/>
          </cell>
          <cell r="J2570" t="str">
            <v/>
          </cell>
        </row>
        <row r="2571">
          <cell r="A2571" t="str">
            <v>P</v>
          </cell>
          <cell r="D2571" t="str">
            <v>ALAT</v>
          </cell>
          <cell r="E2571" t="str">
            <v>KERJA</v>
          </cell>
          <cell r="H2571" t="str">
            <v/>
          </cell>
          <cell r="I2571" t="str">
            <v>(Rp)</v>
          </cell>
          <cell r="J2571" t="str">
            <v>(Rp)</v>
          </cell>
        </row>
        <row r="2572">
          <cell r="A2572" t="str">
            <v>E</v>
          </cell>
          <cell r="C2572" t="str">
            <v>Mesin Gilas 3  roda  8 - 10 ton</v>
          </cell>
          <cell r="D2572">
            <v>1</v>
          </cell>
          <cell r="E2572">
            <v>3</v>
          </cell>
          <cell r="F2572" t="str">
            <v>E080</v>
          </cell>
          <cell r="G2572">
            <v>15</v>
          </cell>
          <cell r="H2572">
            <v>245000</v>
          </cell>
          <cell r="I2572">
            <v>3675000</v>
          </cell>
        </row>
        <row r="2573">
          <cell r="A2573" t="str">
            <v>R</v>
          </cell>
          <cell r="C2573" t="str">
            <v>Spayer Aspal  350 ltr</v>
          </cell>
          <cell r="D2573">
            <v>1</v>
          </cell>
          <cell r="E2573">
            <v>3</v>
          </cell>
          <cell r="F2573" t="str">
            <v>E153</v>
          </cell>
          <cell r="G2573">
            <v>15</v>
          </cell>
          <cell r="H2573">
            <v>333200</v>
          </cell>
          <cell r="I2573">
            <v>4998000</v>
          </cell>
        </row>
        <row r="2574">
          <cell r="A2574" t="str">
            <v>A</v>
          </cell>
          <cell r="C2574" t="str">
            <v xml:space="preserve">Truck Bak Terbuka 3 t </v>
          </cell>
          <cell r="D2574">
            <v>1</v>
          </cell>
          <cell r="E2574">
            <v>3</v>
          </cell>
          <cell r="F2574" t="str">
            <v>E221</v>
          </cell>
          <cell r="G2574">
            <v>15</v>
          </cell>
          <cell r="H2574">
            <v>176400</v>
          </cell>
          <cell r="I2574">
            <v>2646000</v>
          </cell>
        </row>
        <row r="2575">
          <cell r="A2575" t="str">
            <v>L</v>
          </cell>
        </row>
        <row r="2576">
          <cell r="A2576" t="str">
            <v>A</v>
          </cell>
        </row>
        <row r="2577">
          <cell r="A2577" t="str">
            <v>T</v>
          </cell>
        </row>
        <row r="2578">
          <cell r="A2578" t="str">
            <v>A</v>
          </cell>
        </row>
        <row r="2579">
          <cell r="A2579" t="str">
            <v>N</v>
          </cell>
        </row>
        <row r="2580">
          <cell r="A2580" t="str">
            <v/>
          </cell>
        </row>
        <row r="2581">
          <cell r="A2581" t="str">
            <v/>
          </cell>
          <cell r="I2581" t="str">
            <v>PERALATAN</v>
          </cell>
          <cell r="J2581">
            <v>11319000</v>
          </cell>
        </row>
        <row r="2582">
          <cell r="I2582" t="str">
            <v>TOTAL   (Rp)</v>
          </cell>
          <cell r="J2582">
            <v>99059169.5</v>
          </cell>
        </row>
        <row r="2583">
          <cell r="G2583" t="str">
            <v/>
          </cell>
        </row>
        <row r="2584">
          <cell r="C2584" t="str">
            <v>VOLUME  :</v>
          </cell>
          <cell r="D2584">
            <v>1400</v>
          </cell>
          <cell r="E2584" t="str">
            <v>Satuan  :</v>
          </cell>
          <cell r="F2584" t="str">
            <v>m2</v>
          </cell>
          <cell r="G2584" t="str">
            <v>Harga  Satuan</v>
          </cell>
          <cell r="H2584" t="str">
            <v>Rp</v>
          </cell>
          <cell r="I2584">
            <v>70756.54964285715</v>
          </cell>
          <cell r="J2584" t="str">
            <v>Per   m2</v>
          </cell>
        </row>
        <row r="2594">
          <cell r="A2594" t="str">
            <v>DIREKTORAT JENDERAL BINA MARGA</v>
          </cell>
        </row>
        <row r="2595">
          <cell r="A2595" t="str">
            <v>DIREKTORAT BINA PROGRAM JALAN</v>
          </cell>
          <cell r="D2595" t="str">
            <v>A N A L I S A   H A R G A   P E K E R J A A N</v>
          </cell>
          <cell r="J2595" t="str">
            <v>KODE</v>
          </cell>
        </row>
        <row r="2596">
          <cell r="A2596" t="str">
            <v>SUB.DIT.PERENCANAAN JALAN LOKAL</v>
          </cell>
          <cell r="D2596" t="str">
            <v>PENGHAMPARAN DAN PEMADATAN LATASIR  2  CM</v>
          </cell>
        </row>
        <row r="2597">
          <cell r="A2597" t="str">
            <v>KABUPATEN</v>
          </cell>
          <cell r="D2597" t="str">
            <v xml:space="preserve"> (MENGGUNAKAN ALAT)</v>
          </cell>
          <cell r="J2597" t="str">
            <v>K. 621</v>
          </cell>
        </row>
        <row r="2599">
          <cell r="A2599" t="str">
            <v>PROPINSI   :                                 KODE</v>
          </cell>
          <cell r="D2599" t="str">
            <v>KABUPATEN/KOTA   :</v>
          </cell>
          <cell r="G2599" t="str">
            <v>KODE</v>
          </cell>
          <cell r="H2599" t="str">
            <v>DISIAPKAN  OLEH  :</v>
          </cell>
          <cell r="J2599" t="str">
            <v>TANGGAL  :</v>
          </cell>
        </row>
        <row r="2600">
          <cell r="A2600" t="str">
            <v>NANGGROE ACEH DARUSSALAM           ( 11 )</v>
          </cell>
          <cell r="D2600" t="str">
            <v>BIREUEN</v>
          </cell>
          <cell r="G2600" t="str">
            <v>( 08 )</v>
          </cell>
        </row>
        <row r="2601">
          <cell r="A2601" t="str">
            <v>PROSES  :</v>
          </cell>
          <cell r="D2601" t="str">
            <v>ANGGAPAN   :</v>
          </cell>
          <cell r="G2601" t="str">
            <v/>
          </cell>
        </row>
        <row r="2602">
          <cell r="A2602" t="str">
            <v xml:space="preserve">  1.  Supplier mengirim material sampai</v>
          </cell>
          <cell r="D2602" t="str">
            <v xml:space="preserve">  1.  Menggunakan peralatan berat  1750 m2 / hari</v>
          </cell>
        </row>
        <row r="2603">
          <cell r="A2603" t="str">
            <v xml:space="preserve">       bin spreader</v>
          </cell>
          <cell r="D2603" t="str">
            <v xml:space="preserve">  2.  Pasir aspal dikirim oleh leveransir ke tempat pekerjaan</v>
          </cell>
        </row>
        <row r="2604">
          <cell r="A2604" t="str">
            <v xml:space="preserve">  2.  Material dihampar dengan spreader dan</v>
          </cell>
          <cell r="D2604" t="str">
            <v xml:space="preserve">  3.  BJ  asbuton padat 1,9 ton / m3</v>
          </cell>
        </row>
        <row r="2605">
          <cell r="A2605" t="str">
            <v xml:space="preserve">       dipadatkan dengan mesin gilas roda</v>
          </cell>
          <cell r="D2605" t="str">
            <v xml:space="preserve">  4.  Rata-rata tebal lapisan padat 3 cm</v>
          </cell>
        </row>
        <row r="2606">
          <cell r="A2606" t="str">
            <v xml:space="preserve">       baja dan roda ban pneumatik</v>
          </cell>
        </row>
        <row r="2608">
          <cell r="A2608" t="str">
            <v/>
          </cell>
        </row>
        <row r="2609">
          <cell r="A2609" t="str">
            <v/>
          </cell>
          <cell r="D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3">
          <cell r="A2613" t="str">
            <v/>
          </cell>
        </row>
        <row r="2614">
          <cell r="C2614" t="str">
            <v/>
          </cell>
          <cell r="D2614" t="str">
            <v>JUMLAH</v>
          </cell>
          <cell r="E2614" t="str">
            <v>HARI</v>
          </cell>
          <cell r="F2614" t="str">
            <v/>
          </cell>
          <cell r="G2614" t="str">
            <v>JUMLAH</v>
          </cell>
          <cell r="H2614" t="str">
            <v>UPAH</v>
          </cell>
          <cell r="I2614" t="str">
            <v>BIAYA</v>
          </cell>
          <cell r="J2614" t="str">
            <v>SUB TOTAL</v>
          </cell>
        </row>
        <row r="2615">
          <cell r="C2615" t="str">
            <v>PEKERJA</v>
          </cell>
          <cell r="F2615" t="str">
            <v>KODE</v>
          </cell>
        </row>
        <row r="2616">
          <cell r="A2616" t="str">
            <v>P</v>
          </cell>
          <cell r="D2616" t="str">
            <v>ORANG</v>
          </cell>
          <cell r="G2616" t="str">
            <v>Hari-Orang</v>
          </cell>
          <cell r="H2616" t="str">
            <v>(Rp./Org/Hr)</v>
          </cell>
          <cell r="I2616" t="str">
            <v>(Rp)</v>
          </cell>
          <cell r="J2616" t="str">
            <v>(Rp)</v>
          </cell>
        </row>
        <row r="2617">
          <cell r="A2617" t="str">
            <v>E</v>
          </cell>
          <cell r="C2617" t="str">
            <v>M a n d o r</v>
          </cell>
          <cell r="D2617">
            <v>1</v>
          </cell>
          <cell r="E2617">
            <v>3</v>
          </cell>
          <cell r="F2617" t="str">
            <v>L061</v>
          </cell>
          <cell r="G2617">
            <v>3</v>
          </cell>
          <cell r="H2617">
            <v>42000</v>
          </cell>
          <cell r="I2617">
            <v>126000</v>
          </cell>
        </row>
        <row r="2618">
          <cell r="A2618" t="str">
            <v>K</v>
          </cell>
          <cell r="C2618" t="str">
            <v>Operator terlatih</v>
          </cell>
          <cell r="D2618">
            <v>5</v>
          </cell>
          <cell r="E2618">
            <v>3</v>
          </cell>
          <cell r="F2618" t="str">
            <v>L081</v>
          </cell>
          <cell r="G2618">
            <v>15</v>
          </cell>
          <cell r="H2618">
            <v>70000</v>
          </cell>
          <cell r="I2618">
            <v>1050000</v>
          </cell>
        </row>
        <row r="2619">
          <cell r="A2619" t="str">
            <v>E</v>
          </cell>
          <cell r="C2619" t="str">
            <v>Pekerja Semi Terlatih</v>
          </cell>
          <cell r="D2619">
            <v>8</v>
          </cell>
          <cell r="E2619">
            <v>3</v>
          </cell>
          <cell r="F2619" t="str">
            <v>L103</v>
          </cell>
          <cell r="G2619">
            <v>24</v>
          </cell>
          <cell r="H2619">
            <v>35500</v>
          </cell>
          <cell r="I2619">
            <v>852000</v>
          </cell>
        </row>
        <row r="2620">
          <cell r="A2620" t="str">
            <v>R</v>
          </cell>
          <cell r="C2620" t="str">
            <v>Pekerja tak terlatih</v>
          </cell>
          <cell r="D2620">
            <v>12</v>
          </cell>
          <cell r="E2620">
            <v>3</v>
          </cell>
          <cell r="F2620" t="str">
            <v>L101</v>
          </cell>
          <cell r="G2620">
            <v>36</v>
          </cell>
          <cell r="H2620">
            <v>35000</v>
          </cell>
          <cell r="I2620">
            <v>1260000</v>
          </cell>
        </row>
        <row r="2621">
          <cell r="A2621" t="str">
            <v>J</v>
          </cell>
        </row>
        <row r="2622">
          <cell r="A2622" t="str">
            <v>A</v>
          </cell>
        </row>
        <row r="2623">
          <cell r="I2623" t="str">
            <v xml:space="preserve">PEKERJA </v>
          </cell>
          <cell r="J2623">
            <v>3288000</v>
          </cell>
        </row>
        <row r="2624">
          <cell r="D2624" t="str">
            <v/>
          </cell>
          <cell r="E2624" t="str">
            <v>VOLUME</v>
          </cell>
          <cell r="H2624" t="str">
            <v>HARGA</v>
          </cell>
          <cell r="I2624" t="str">
            <v>BIAYA</v>
          </cell>
          <cell r="J2624" t="str">
            <v>SUB TOTAL</v>
          </cell>
        </row>
        <row r="2625">
          <cell r="C2625" t="str">
            <v>MATERIAL</v>
          </cell>
          <cell r="D2625" t="str">
            <v>JUMLAH</v>
          </cell>
          <cell r="E2625" t="str">
            <v/>
          </cell>
          <cell r="F2625" t="str">
            <v>KODE</v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 t="str">
            <v>M</v>
          </cell>
          <cell r="D2626" t="str">
            <v/>
          </cell>
          <cell r="E2626" t="str">
            <v>SATUAN</v>
          </cell>
          <cell r="H2626" t="str">
            <v>(Rp./UNIT)</v>
          </cell>
          <cell r="I2626" t="str">
            <v>(Rp)</v>
          </cell>
          <cell r="J2626" t="str">
            <v>(Rp)</v>
          </cell>
        </row>
        <row r="2627">
          <cell r="A2627" t="str">
            <v>A</v>
          </cell>
          <cell r="C2627" t="str">
            <v>Alat  bantu</v>
          </cell>
          <cell r="D2627">
            <v>1</v>
          </cell>
          <cell r="E2627" t="str">
            <v>set</v>
          </cell>
          <cell r="F2627" t="str">
            <v>M170</v>
          </cell>
          <cell r="H2627">
            <v>147000</v>
          </cell>
          <cell r="I2627">
            <v>147000</v>
          </cell>
        </row>
        <row r="2628">
          <cell r="A2628" t="str">
            <v>T</v>
          </cell>
          <cell r="C2628" t="str">
            <v>A s p a l</v>
          </cell>
          <cell r="D2628">
            <v>1320</v>
          </cell>
          <cell r="E2628" t="str">
            <v>kg</v>
          </cell>
          <cell r="F2628" t="str">
            <v>M061</v>
          </cell>
          <cell r="G2628" t="str">
            <v/>
          </cell>
          <cell r="H2628">
            <v>6664</v>
          </cell>
          <cell r="I2628">
            <v>8796480</v>
          </cell>
        </row>
        <row r="2629">
          <cell r="A2629" t="str">
            <v>E</v>
          </cell>
          <cell r="C2629" t="str">
            <v>Minyak Bakar</v>
          </cell>
          <cell r="D2629">
            <v>200</v>
          </cell>
          <cell r="E2629" t="str">
            <v>ltr</v>
          </cell>
          <cell r="F2629" t="str">
            <v>M065</v>
          </cell>
          <cell r="G2629" t="str">
            <v/>
          </cell>
          <cell r="H2629">
            <v>3381</v>
          </cell>
          <cell r="I2629">
            <v>676200</v>
          </cell>
        </row>
        <row r="2630">
          <cell r="A2630" t="str">
            <v>R</v>
          </cell>
          <cell r="C2630" t="str">
            <v>Campuran Latasir</v>
          </cell>
          <cell r="D2630">
            <v>200</v>
          </cell>
          <cell r="E2630" t="str">
            <v>ton</v>
          </cell>
          <cell r="F2630" t="str">
            <v>K020</v>
          </cell>
          <cell r="H2630">
            <v>744004.85</v>
          </cell>
          <cell r="I2630">
            <v>148800970</v>
          </cell>
        </row>
        <row r="2631">
          <cell r="A2631" t="str">
            <v>I</v>
          </cell>
        </row>
        <row r="2632">
          <cell r="A2632" t="str">
            <v>A</v>
          </cell>
        </row>
        <row r="2633">
          <cell r="A2633" t="str">
            <v>L</v>
          </cell>
        </row>
        <row r="2634">
          <cell r="A2634" t="str">
            <v/>
          </cell>
        </row>
        <row r="2635">
          <cell r="I2635" t="str">
            <v xml:space="preserve">MATERIAL </v>
          </cell>
          <cell r="J2635">
            <v>158420650</v>
          </cell>
        </row>
        <row r="2636">
          <cell r="D2636" t="str">
            <v>JUMLAH</v>
          </cell>
          <cell r="E2636" t="str">
            <v>HARI</v>
          </cell>
          <cell r="G2636" t="str">
            <v>JAM</v>
          </cell>
          <cell r="H2636" t="str">
            <v>HARGA</v>
          </cell>
          <cell r="I2636" t="str">
            <v>BIAYA</v>
          </cell>
          <cell r="J2636" t="str">
            <v>SUB TOTAL</v>
          </cell>
        </row>
        <row r="2637">
          <cell r="C2637" t="str">
            <v>PERALATAN</v>
          </cell>
          <cell r="D2637" t="str">
            <v/>
          </cell>
          <cell r="E2637" t="str">
            <v/>
          </cell>
          <cell r="F2637" t="str">
            <v>KODE</v>
          </cell>
          <cell r="G2637" t="str">
            <v>KERJA</v>
          </cell>
          <cell r="H2637" t="str">
            <v>(Rp./Jam)</v>
          </cell>
          <cell r="I2637" t="str">
            <v/>
          </cell>
          <cell r="J2637" t="str">
            <v/>
          </cell>
        </row>
        <row r="2638">
          <cell r="A2638" t="str">
            <v>P</v>
          </cell>
          <cell r="D2638" t="str">
            <v>ALAT</v>
          </cell>
          <cell r="E2638" t="str">
            <v>KERJA</v>
          </cell>
          <cell r="H2638" t="str">
            <v/>
          </cell>
          <cell r="I2638" t="str">
            <v>(Rp)</v>
          </cell>
          <cell r="J2638" t="str">
            <v>(Rp)</v>
          </cell>
        </row>
        <row r="2639">
          <cell r="A2639" t="str">
            <v>E</v>
          </cell>
          <cell r="C2639" t="str">
            <v>Peralatan Tractor,  dll</v>
          </cell>
          <cell r="D2639">
            <v>1</v>
          </cell>
          <cell r="E2639">
            <v>3</v>
          </cell>
          <cell r="F2639" t="str">
            <v>E401</v>
          </cell>
          <cell r="G2639">
            <v>15</v>
          </cell>
          <cell r="H2639">
            <v>0</v>
          </cell>
          <cell r="I2639">
            <v>0</v>
          </cell>
        </row>
        <row r="2640">
          <cell r="A2640" t="str">
            <v>R</v>
          </cell>
          <cell r="C2640" t="str">
            <v>Mesin Gilas Tandem   6 - 10 ton</v>
          </cell>
          <cell r="D2640">
            <v>1</v>
          </cell>
          <cell r="E2640">
            <v>3</v>
          </cell>
          <cell r="F2640" t="str">
            <v>E081</v>
          </cell>
          <cell r="G2640">
            <v>15</v>
          </cell>
          <cell r="H2640">
            <v>289100</v>
          </cell>
          <cell r="I2640">
            <v>4336500</v>
          </cell>
        </row>
        <row r="2641">
          <cell r="A2641" t="str">
            <v>A</v>
          </cell>
          <cell r="C2641" t="str">
            <v>Mesin Gilas Roda Karet  8 - 15 ton</v>
          </cell>
          <cell r="D2641">
            <v>1</v>
          </cell>
          <cell r="E2641">
            <v>3</v>
          </cell>
          <cell r="F2641" t="str">
            <v>E084</v>
          </cell>
          <cell r="G2641">
            <v>15</v>
          </cell>
          <cell r="H2641">
            <v>232260</v>
          </cell>
          <cell r="I2641">
            <v>3483900</v>
          </cell>
        </row>
        <row r="2642">
          <cell r="A2642" t="str">
            <v>L</v>
          </cell>
          <cell r="C2642" t="str">
            <v>Mesin Penyomprot Aspal  350 ltr</v>
          </cell>
          <cell r="D2642">
            <v>1</v>
          </cell>
          <cell r="E2642">
            <v>3</v>
          </cell>
          <cell r="F2642" t="str">
            <v>E153</v>
          </cell>
          <cell r="G2642">
            <v>15</v>
          </cell>
          <cell r="H2642">
            <v>49294</v>
          </cell>
          <cell r="I2642">
            <v>739410</v>
          </cell>
        </row>
        <row r="2643">
          <cell r="A2643" t="str">
            <v>A</v>
          </cell>
          <cell r="C2643" t="str">
            <v>Mesin Penghampar</v>
          </cell>
          <cell r="D2643">
            <v>1</v>
          </cell>
          <cell r="E2643">
            <v>3</v>
          </cell>
          <cell r="F2643" t="str">
            <v>E157</v>
          </cell>
          <cell r="G2643">
            <v>15</v>
          </cell>
          <cell r="H2643">
            <v>588000</v>
          </cell>
          <cell r="I2643">
            <v>8820000</v>
          </cell>
        </row>
        <row r="2644">
          <cell r="A2644" t="str">
            <v>T</v>
          </cell>
          <cell r="C2644" t="str">
            <v>Wheel Tractor</v>
          </cell>
          <cell r="D2644">
            <v>1</v>
          </cell>
          <cell r="E2644">
            <v>3</v>
          </cell>
          <cell r="F2644" t="str">
            <v>E053</v>
          </cell>
          <cell r="G2644">
            <v>15</v>
          </cell>
          <cell r="H2644">
            <v>344960</v>
          </cell>
          <cell r="I2644">
            <v>5174400</v>
          </cell>
        </row>
        <row r="2645">
          <cell r="A2645" t="str">
            <v>A</v>
          </cell>
        </row>
        <row r="2646">
          <cell r="A2646" t="str">
            <v>N</v>
          </cell>
        </row>
        <row r="2647">
          <cell r="A2647" t="str">
            <v/>
          </cell>
        </row>
        <row r="2648">
          <cell r="A2648" t="str">
            <v/>
          </cell>
          <cell r="I2648" t="str">
            <v>PERALATAN</v>
          </cell>
          <cell r="J2648">
            <v>22554210</v>
          </cell>
        </row>
        <row r="2649">
          <cell r="I2649" t="str">
            <v>TOTAL   (Rp)</v>
          </cell>
          <cell r="J2649">
            <v>184262860</v>
          </cell>
        </row>
        <row r="2650">
          <cell r="G2650" t="str">
            <v/>
          </cell>
        </row>
        <row r="2651">
          <cell r="C2651" t="str">
            <v>VOLUME  :</v>
          </cell>
          <cell r="D2651">
            <v>5250</v>
          </cell>
          <cell r="E2651" t="str">
            <v>Satuan  :</v>
          </cell>
          <cell r="F2651" t="str">
            <v>m2</v>
          </cell>
          <cell r="G2651" t="str">
            <v>Harga  Satuan</v>
          </cell>
          <cell r="H2651" t="str">
            <v>Rp</v>
          </cell>
          <cell r="I2651">
            <v>35097.687619047618</v>
          </cell>
          <cell r="J2651" t="str">
            <v>Per   m2</v>
          </cell>
        </row>
        <row r="2661">
          <cell r="A2661" t="str">
            <v>DIREKTORAT JENDERAL BINA MARGA</v>
          </cell>
        </row>
        <row r="2662">
          <cell r="A2662" t="str">
            <v>DIREKTORAT BINA PROGRAM JALAN</v>
          </cell>
          <cell r="D2662" t="str">
            <v>A N A L I S A   H A R G A   P E K E R J A A N</v>
          </cell>
          <cell r="J2662" t="str">
            <v>KODE</v>
          </cell>
        </row>
        <row r="2663">
          <cell r="A2663" t="str">
            <v>SUB.DIT.PERENCANAAN JALAN LOKAL</v>
          </cell>
          <cell r="D2663" t="str">
            <v>PENGHAMPARAN DAN PEMADATAN LATASTON</v>
          </cell>
        </row>
        <row r="2664">
          <cell r="A2664" t="str">
            <v>KABUPATEN</v>
          </cell>
          <cell r="D2664" t="str">
            <v xml:space="preserve"> (MENGGUNAKAN ALAT)</v>
          </cell>
          <cell r="J2664" t="str">
            <v>K. 636</v>
          </cell>
        </row>
        <row r="2666">
          <cell r="A2666" t="str">
            <v>PROPINSI   :                                 KODE</v>
          </cell>
          <cell r="D2666" t="str">
            <v>KABUPATEN/KOTA   :</v>
          </cell>
          <cell r="G2666" t="str">
            <v>KODE</v>
          </cell>
          <cell r="H2666" t="str">
            <v>DISIAPKAN  OLEH  :</v>
          </cell>
          <cell r="J2666" t="str">
            <v>TANGGAL  :</v>
          </cell>
        </row>
        <row r="2667">
          <cell r="A2667" t="str">
            <v>NANGGROE ACEH DARUSSALAM           ( 11 )</v>
          </cell>
          <cell r="D2667" t="str">
            <v>BIREUEN</v>
          </cell>
          <cell r="G2667" t="str">
            <v>( 08 )</v>
          </cell>
        </row>
        <row r="2668">
          <cell r="A2668" t="str">
            <v>PROSES  :</v>
          </cell>
          <cell r="D2668" t="str">
            <v>ANGGAPAN   :</v>
          </cell>
          <cell r="G2668" t="str">
            <v/>
          </cell>
        </row>
        <row r="2669">
          <cell r="A2669" t="str">
            <v xml:space="preserve">  1.  Pengiriman material sampai ke bin</v>
          </cell>
          <cell r="D2669" t="str">
            <v xml:space="preserve">  1.  Menggunakan peralatan berat  1500 m2 / hari</v>
          </cell>
        </row>
        <row r="2670">
          <cell r="A2670" t="str">
            <v xml:space="preserve">       spreader</v>
          </cell>
          <cell r="D2670" t="str">
            <v xml:space="preserve">  2.  Asbuton campuran panas dikirim oleh leveransir ke tempat pekerjaan</v>
          </cell>
        </row>
        <row r="2671">
          <cell r="A2671" t="str">
            <v xml:space="preserve">  2.  Material dihampar dengan spreader dan</v>
          </cell>
          <cell r="D2671" t="str">
            <v xml:space="preserve">  3.  BJ  asbuton padat 2,2 ton / m3</v>
          </cell>
        </row>
        <row r="2672">
          <cell r="A2672" t="str">
            <v xml:space="preserve">       dipadatkan dengan mesin gilas roda</v>
          </cell>
          <cell r="D2672" t="str">
            <v xml:space="preserve">  4.  Spec / BM no. 12 / DT / B / 1983</v>
          </cell>
        </row>
        <row r="2673">
          <cell r="A2673" t="str">
            <v xml:space="preserve">       baja dan roda ban pneumatik</v>
          </cell>
          <cell r="D2673" t="str">
            <v xml:space="preserve">  5.  Rata-rata tebal lapisan padat 3 cm</v>
          </cell>
        </row>
        <row r="2675">
          <cell r="A2675" t="str">
            <v/>
          </cell>
        </row>
        <row r="2676">
          <cell r="A2676" t="str">
            <v/>
          </cell>
          <cell r="D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80">
          <cell r="A2680" t="str">
            <v/>
          </cell>
        </row>
        <row r="2681">
          <cell r="C2681" t="str">
            <v/>
          </cell>
          <cell r="D2681" t="str">
            <v>JUMLAH</v>
          </cell>
          <cell r="E2681" t="str">
            <v>HARI</v>
          </cell>
          <cell r="F2681" t="str">
            <v/>
          </cell>
          <cell r="G2681" t="str">
            <v>JUMLAH</v>
          </cell>
          <cell r="H2681" t="str">
            <v>UPAH</v>
          </cell>
          <cell r="I2681" t="str">
            <v>BIAYA</v>
          </cell>
          <cell r="J2681" t="str">
            <v>SUB TOTAL</v>
          </cell>
        </row>
        <row r="2682">
          <cell r="C2682" t="str">
            <v>PEKERJA</v>
          </cell>
          <cell r="F2682" t="str">
            <v>KODE</v>
          </cell>
        </row>
        <row r="2683">
          <cell r="A2683" t="str">
            <v>P</v>
          </cell>
          <cell r="D2683" t="str">
            <v>ORANG</v>
          </cell>
          <cell r="G2683" t="str">
            <v>Hari-Orang</v>
          </cell>
          <cell r="H2683" t="str">
            <v>(Rp./Org/Hr)</v>
          </cell>
          <cell r="I2683" t="str">
            <v>(Rp)</v>
          </cell>
          <cell r="J2683" t="str">
            <v>(Rp)</v>
          </cell>
        </row>
        <row r="2684">
          <cell r="A2684" t="str">
            <v>E</v>
          </cell>
          <cell r="C2684" t="str">
            <v>M a n d o r</v>
          </cell>
          <cell r="D2684">
            <v>1</v>
          </cell>
          <cell r="E2684">
            <v>1</v>
          </cell>
          <cell r="F2684" t="str">
            <v>L061</v>
          </cell>
          <cell r="G2684">
            <v>1</v>
          </cell>
          <cell r="H2684">
            <v>42000</v>
          </cell>
          <cell r="I2684">
            <v>42000</v>
          </cell>
        </row>
        <row r="2685">
          <cell r="A2685" t="str">
            <v>K</v>
          </cell>
          <cell r="C2685" t="str">
            <v>Operator terlatih</v>
          </cell>
          <cell r="D2685">
            <v>4</v>
          </cell>
          <cell r="E2685">
            <v>1</v>
          </cell>
          <cell r="F2685" t="str">
            <v>L081</v>
          </cell>
          <cell r="G2685">
            <v>4</v>
          </cell>
          <cell r="H2685">
            <v>70000</v>
          </cell>
          <cell r="I2685">
            <v>280000</v>
          </cell>
        </row>
        <row r="2686">
          <cell r="A2686" t="str">
            <v>E</v>
          </cell>
          <cell r="C2686" t="str">
            <v>Pekerja terlatih</v>
          </cell>
          <cell r="D2686">
            <v>8</v>
          </cell>
          <cell r="E2686">
            <v>1</v>
          </cell>
          <cell r="F2686" t="str">
            <v>L106</v>
          </cell>
          <cell r="G2686">
            <v>8</v>
          </cell>
          <cell r="H2686">
            <v>36000</v>
          </cell>
          <cell r="I2686">
            <v>288000</v>
          </cell>
        </row>
        <row r="2687">
          <cell r="A2687" t="str">
            <v>R</v>
          </cell>
          <cell r="C2687" t="str">
            <v>Pekerja tak terlatih</v>
          </cell>
          <cell r="D2687">
            <v>12</v>
          </cell>
          <cell r="E2687">
            <v>1</v>
          </cell>
          <cell r="F2687" t="str">
            <v>L101</v>
          </cell>
          <cell r="G2687">
            <v>12</v>
          </cell>
          <cell r="H2687">
            <v>35000</v>
          </cell>
          <cell r="I2687">
            <v>420000</v>
          </cell>
        </row>
        <row r="2688">
          <cell r="A2688" t="str">
            <v>J</v>
          </cell>
        </row>
        <row r="2689">
          <cell r="A2689" t="str">
            <v>A</v>
          </cell>
        </row>
        <row r="2690">
          <cell r="I2690" t="str">
            <v xml:space="preserve">PEKERJA </v>
          </cell>
          <cell r="J2690">
            <v>1030000</v>
          </cell>
        </row>
        <row r="2691">
          <cell r="D2691" t="str">
            <v/>
          </cell>
          <cell r="E2691" t="str">
            <v>VOLUME</v>
          </cell>
          <cell r="H2691" t="str">
            <v>HARGA</v>
          </cell>
          <cell r="I2691" t="str">
            <v>BIAYA</v>
          </cell>
          <cell r="J2691" t="str">
            <v>SUB TOTAL</v>
          </cell>
        </row>
        <row r="2692">
          <cell r="C2692" t="str">
            <v>MATERIAL</v>
          </cell>
          <cell r="D2692" t="str">
            <v>JUMLAH</v>
          </cell>
          <cell r="E2692" t="str">
            <v/>
          </cell>
          <cell r="F2692" t="str">
            <v>KODE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 t="str">
            <v>M</v>
          </cell>
          <cell r="D2693" t="str">
            <v/>
          </cell>
          <cell r="E2693" t="str">
            <v>SATUAN</v>
          </cell>
          <cell r="H2693" t="str">
            <v>(Rp./UNIT)</v>
          </cell>
          <cell r="I2693" t="str">
            <v>(Rp)</v>
          </cell>
          <cell r="J2693" t="str">
            <v>(Rp)</v>
          </cell>
        </row>
        <row r="2694">
          <cell r="A2694" t="str">
            <v>A</v>
          </cell>
          <cell r="C2694" t="str">
            <v>Alat  bantu</v>
          </cell>
          <cell r="D2694">
            <v>0.5</v>
          </cell>
          <cell r="E2694" t="str">
            <v>set</v>
          </cell>
          <cell r="F2694" t="str">
            <v>M170</v>
          </cell>
          <cell r="H2694">
            <v>147000</v>
          </cell>
          <cell r="I2694">
            <v>73500</v>
          </cell>
        </row>
        <row r="2695">
          <cell r="A2695" t="str">
            <v>T</v>
          </cell>
          <cell r="C2695" t="str">
            <v>Campuran Lataston</v>
          </cell>
          <cell r="D2695">
            <v>100</v>
          </cell>
          <cell r="E2695" t="str">
            <v>ton</v>
          </cell>
          <cell r="F2695" t="str">
            <v>K035</v>
          </cell>
          <cell r="G2695" t="str">
            <v/>
          </cell>
          <cell r="H2695">
            <v>866310.23333333328</v>
          </cell>
          <cell r="I2695">
            <v>86631023.333333328</v>
          </cell>
        </row>
        <row r="2696">
          <cell r="A2696" t="str">
            <v>E</v>
          </cell>
          <cell r="C2696" t="str">
            <v>A s p a l</v>
          </cell>
          <cell r="D2696">
            <v>450</v>
          </cell>
          <cell r="E2696" t="str">
            <v>kg</v>
          </cell>
          <cell r="F2696" t="str">
            <v>M061</v>
          </cell>
          <cell r="G2696" t="str">
            <v/>
          </cell>
          <cell r="H2696">
            <v>6664</v>
          </cell>
          <cell r="I2696">
            <v>2998800</v>
          </cell>
        </row>
        <row r="2697">
          <cell r="A2697" t="str">
            <v>R</v>
          </cell>
          <cell r="C2697" t="str">
            <v>Minyak Bakar</v>
          </cell>
          <cell r="D2697">
            <v>300</v>
          </cell>
          <cell r="E2697" t="str">
            <v>ltr</v>
          </cell>
          <cell r="F2697" t="str">
            <v>M065</v>
          </cell>
          <cell r="H2697">
            <v>3381</v>
          </cell>
          <cell r="I2697">
            <v>1014300</v>
          </cell>
        </row>
        <row r="2698">
          <cell r="A2698" t="str">
            <v>I</v>
          </cell>
        </row>
        <row r="2699">
          <cell r="A2699" t="str">
            <v>A</v>
          </cell>
        </row>
        <row r="2700">
          <cell r="A2700" t="str">
            <v>L</v>
          </cell>
        </row>
        <row r="2701">
          <cell r="A2701" t="str">
            <v/>
          </cell>
        </row>
        <row r="2702">
          <cell r="I2702" t="str">
            <v xml:space="preserve">MATERIAL </v>
          </cell>
          <cell r="J2702">
            <v>90717623.333333328</v>
          </cell>
        </row>
        <row r="2703">
          <cell r="D2703" t="str">
            <v>JUMLAH</v>
          </cell>
          <cell r="E2703" t="str">
            <v>HARI</v>
          </cell>
          <cell r="G2703" t="str">
            <v>JAM</v>
          </cell>
          <cell r="H2703" t="str">
            <v>HARGA</v>
          </cell>
          <cell r="I2703" t="str">
            <v>BIAYA</v>
          </cell>
          <cell r="J2703" t="str">
            <v>SUB TOTAL</v>
          </cell>
        </row>
        <row r="2704">
          <cell r="C2704" t="str">
            <v>PERALATAN</v>
          </cell>
          <cell r="D2704" t="str">
            <v/>
          </cell>
          <cell r="E2704" t="str">
            <v/>
          </cell>
          <cell r="F2704" t="str">
            <v>KODE</v>
          </cell>
          <cell r="G2704" t="str">
            <v>KERJA</v>
          </cell>
          <cell r="H2704" t="str">
            <v>(Rp./Jam)</v>
          </cell>
          <cell r="I2704" t="str">
            <v/>
          </cell>
          <cell r="J2704" t="str">
            <v/>
          </cell>
        </row>
        <row r="2705">
          <cell r="A2705" t="str">
            <v>P</v>
          </cell>
          <cell r="D2705" t="str">
            <v>ALAT</v>
          </cell>
          <cell r="E2705" t="str">
            <v>KERJA</v>
          </cell>
          <cell r="H2705" t="str">
            <v/>
          </cell>
          <cell r="I2705" t="str">
            <v>(Rp)</v>
          </cell>
          <cell r="J2705" t="str">
            <v>(Rp)</v>
          </cell>
        </row>
        <row r="2706">
          <cell r="A2706" t="str">
            <v>E</v>
          </cell>
          <cell r="C2706" t="str">
            <v>Mesin Gilas Tandem   6 - 10 ton</v>
          </cell>
          <cell r="D2706">
            <v>1</v>
          </cell>
          <cell r="E2706">
            <v>1</v>
          </cell>
          <cell r="F2706" t="str">
            <v>E081</v>
          </cell>
          <cell r="G2706">
            <v>5</v>
          </cell>
          <cell r="H2706">
            <v>289100</v>
          </cell>
          <cell r="I2706">
            <v>1445500</v>
          </cell>
        </row>
        <row r="2707">
          <cell r="A2707" t="str">
            <v>R</v>
          </cell>
          <cell r="C2707" t="str">
            <v>Mesin Gilas Roda Karet  8 - 15 ton</v>
          </cell>
          <cell r="D2707">
            <v>1</v>
          </cell>
          <cell r="E2707">
            <v>1</v>
          </cell>
          <cell r="F2707" t="str">
            <v>E084</v>
          </cell>
          <cell r="G2707">
            <v>5</v>
          </cell>
          <cell r="H2707">
            <v>232260</v>
          </cell>
          <cell r="I2707">
            <v>1161300</v>
          </cell>
        </row>
        <row r="2708">
          <cell r="A2708" t="str">
            <v>A</v>
          </cell>
          <cell r="C2708" t="str">
            <v>Mesin Penyomprot Aspal  350 ltr</v>
          </cell>
          <cell r="D2708">
            <v>1</v>
          </cell>
          <cell r="E2708">
            <v>1</v>
          </cell>
          <cell r="F2708" t="str">
            <v>E153</v>
          </cell>
          <cell r="G2708">
            <v>5</v>
          </cell>
          <cell r="H2708">
            <v>49294</v>
          </cell>
          <cell r="I2708">
            <v>246470</v>
          </cell>
        </row>
        <row r="2709">
          <cell r="A2709" t="str">
            <v>L</v>
          </cell>
          <cell r="C2709" t="str">
            <v>Mesin Penghampar</v>
          </cell>
          <cell r="D2709">
            <v>1</v>
          </cell>
          <cell r="E2709">
            <v>1</v>
          </cell>
          <cell r="F2709" t="str">
            <v>E157</v>
          </cell>
          <cell r="G2709">
            <v>5</v>
          </cell>
          <cell r="H2709">
            <v>588000</v>
          </cell>
          <cell r="I2709">
            <v>2940000</v>
          </cell>
        </row>
        <row r="2710">
          <cell r="A2710" t="str">
            <v>A</v>
          </cell>
          <cell r="C2710" t="str">
            <v>Compressor  150  m3 / jam</v>
          </cell>
          <cell r="D2710">
            <v>1</v>
          </cell>
          <cell r="E2710">
            <v>1</v>
          </cell>
          <cell r="F2710" t="str">
            <v>E301</v>
          </cell>
          <cell r="G2710">
            <v>4</v>
          </cell>
          <cell r="H2710">
            <v>52920</v>
          </cell>
          <cell r="I2710">
            <v>211680</v>
          </cell>
        </row>
        <row r="2711">
          <cell r="A2711" t="str">
            <v>T</v>
          </cell>
        </row>
        <row r="2712">
          <cell r="A2712" t="str">
            <v>A</v>
          </cell>
        </row>
        <row r="2713">
          <cell r="A2713" t="str">
            <v>N</v>
          </cell>
        </row>
        <row r="2714">
          <cell r="A2714" t="str">
            <v/>
          </cell>
        </row>
        <row r="2715">
          <cell r="A2715" t="str">
            <v/>
          </cell>
          <cell r="I2715" t="str">
            <v>PERALATAN</v>
          </cell>
          <cell r="J2715">
            <v>6004950</v>
          </cell>
        </row>
        <row r="2716">
          <cell r="I2716" t="str">
            <v>TOTAL   (Rp)</v>
          </cell>
          <cell r="J2716">
            <v>97752573.333333328</v>
          </cell>
        </row>
        <row r="2717">
          <cell r="G2717" t="str">
            <v/>
          </cell>
        </row>
        <row r="2718">
          <cell r="C2718" t="str">
            <v>VOLUME  :</v>
          </cell>
          <cell r="D2718">
            <v>1500</v>
          </cell>
          <cell r="E2718" t="str">
            <v>Satuan  :</v>
          </cell>
          <cell r="F2718" t="str">
            <v>m2</v>
          </cell>
          <cell r="G2718" t="str">
            <v>Harga  Satuan</v>
          </cell>
          <cell r="H2718" t="str">
            <v>Rp</v>
          </cell>
          <cell r="I2718">
            <v>65168.382222222222</v>
          </cell>
          <cell r="J2718" t="str">
            <v>Per   m2</v>
          </cell>
        </row>
        <row r="2795">
          <cell r="A2795" t="str">
            <v>DIREKTORAT JENDERAL BINA MARGA</v>
          </cell>
        </row>
        <row r="2796">
          <cell r="A2796" t="str">
            <v>DIREKTORAT BINA PROGRAM JALAN</v>
          </cell>
          <cell r="D2796" t="str">
            <v>A N A L I S A   H A R G A   P E K E R J A A N</v>
          </cell>
          <cell r="J2796" t="str">
            <v>KODE</v>
          </cell>
        </row>
        <row r="2797">
          <cell r="A2797" t="str">
            <v>SUB.DIT.PERENCANAAN JALAN LOKAL</v>
          </cell>
          <cell r="D2797" t="str">
            <v>PENGHAMPARAN LAPIS ASPAL BETON (LASTON)</v>
          </cell>
        </row>
        <row r="2798">
          <cell r="A2798" t="str">
            <v>KABUPATEN</v>
          </cell>
          <cell r="D2798" t="str">
            <v xml:space="preserve"> (MENGGUNAKAN ALAT)</v>
          </cell>
          <cell r="J2798" t="str">
            <v>K. 641</v>
          </cell>
        </row>
        <row r="2800">
          <cell r="A2800" t="str">
            <v>PROPINSI   :                                 KODE</v>
          </cell>
          <cell r="D2800" t="str">
            <v>KABUPATEN/KOTA   :</v>
          </cell>
          <cell r="G2800" t="str">
            <v>KODE</v>
          </cell>
          <cell r="H2800" t="str">
            <v>DISIAPKAN  OLEH  :</v>
          </cell>
          <cell r="J2800" t="str">
            <v>TANGGAL  :</v>
          </cell>
        </row>
        <row r="2801">
          <cell r="A2801" t="str">
            <v>NANGGROE ACEH DARUSSALAM           ( 11 )</v>
          </cell>
          <cell r="D2801" t="str">
            <v>BIREUEN</v>
          </cell>
          <cell r="G2801" t="str">
            <v>( 08 )</v>
          </cell>
        </row>
        <row r="2802">
          <cell r="A2802" t="str">
            <v>PROSES  :</v>
          </cell>
          <cell r="D2802" t="str">
            <v>ANGGAPAN   :</v>
          </cell>
          <cell r="G2802" t="str">
            <v/>
          </cell>
        </row>
        <row r="2803">
          <cell r="A2803" t="str">
            <v xml:space="preserve">  1.  Pengiriman material sampai ke bin</v>
          </cell>
          <cell r="D2803" t="str">
            <v xml:space="preserve">  1.  Menggunakan peralatan</v>
          </cell>
        </row>
        <row r="2804">
          <cell r="A2804" t="str">
            <v xml:space="preserve">       spreader</v>
          </cell>
          <cell r="D2804" t="str">
            <v xml:space="preserve">  2.  Hotmix dikirim leveransir sampai ke spreader</v>
          </cell>
        </row>
        <row r="2805">
          <cell r="A2805" t="str">
            <v xml:space="preserve">  2.  Material dihampar dengan spreader dan</v>
          </cell>
          <cell r="D2805" t="str">
            <v xml:space="preserve">  3.  Bj padat 2,25 t/m3 tebal padat 4 cm</v>
          </cell>
        </row>
        <row r="2806">
          <cell r="A2806" t="str">
            <v xml:space="preserve">       dipadatkan dengan mesin gilas roda</v>
          </cell>
          <cell r="D2806" t="str">
            <v xml:space="preserve">  4.  Produksi 900 m2 padat</v>
          </cell>
        </row>
        <row r="2807">
          <cell r="A2807" t="str">
            <v xml:space="preserve">       baja dan roda ban pneumatik</v>
          </cell>
          <cell r="D2807" t="str">
            <v xml:space="preserve">  5.  Disemprot tack coat 0,4 l / m2</v>
          </cell>
        </row>
        <row r="2808">
          <cell r="A2808" t="str">
            <v xml:space="preserve">  3.  Suhu pemadatan awal min 110 Celcius</v>
          </cell>
          <cell r="D2808" t="str">
            <v xml:space="preserve">  6.  Spec  BM No. B/PT/BM</v>
          </cell>
        </row>
        <row r="2809">
          <cell r="A2809" t="str">
            <v xml:space="preserve">       akhir 60 Celcius</v>
          </cell>
        </row>
        <row r="2810">
          <cell r="A2810" t="str">
            <v/>
          </cell>
          <cell r="D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4">
          <cell r="A2814" t="str">
            <v/>
          </cell>
        </row>
        <row r="2815">
          <cell r="C2815" t="str">
            <v/>
          </cell>
          <cell r="D2815" t="str">
            <v>JUMLAH</v>
          </cell>
          <cell r="E2815" t="str">
            <v>HARI</v>
          </cell>
          <cell r="F2815" t="str">
            <v/>
          </cell>
          <cell r="G2815" t="str">
            <v>JUMLAH</v>
          </cell>
          <cell r="H2815" t="str">
            <v>UPAH</v>
          </cell>
          <cell r="I2815" t="str">
            <v>BIAYA</v>
          </cell>
          <cell r="J2815" t="str">
            <v>SUB TOTAL</v>
          </cell>
        </row>
        <row r="2816">
          <cell r="C2816" t="str">
            <v>PEKERJA</v>
          </cell>
          <cell r="F2816" t="str">
            <v>KODE</v>
          </cell>
        </row>
        <row r="2817">
          <cell r="A2817" t="str">
            <v>P</v>
          </cell>
          <cell r="D2817" t="str">
            <v>ORANG</v>
          </cell>
          <cell r="G2817" t="str">
            <v>Hari-Orang</v>
          </cell>
          <cell r="H2817" t="str">
            <v>(Rp./Org/Hr)</v>
          </cell>
          <cell r="I2817" t="str">
            <v>(Rp)</v>
          </cell>
          <cell r="J2817" t="str">
            <v>(Rp)</v>
          </cell>
        </row>
        <row r="2818">
          <cell r="A2818" t="str">
            <v>E</v>
          </cell>
          <cell r="C2818" t="str">
            <v>M a n d o r</v>
          </cell>
          <cell r="D2818">
            <v>1</v>
          </cell>
          <cell r="E2818">
            <v>1</v>
          </cell>
          <cell r="F2818" t="str">
            <v>L061</v>
          </cell>
          <cell r="G2818">
            <v>1</v>
          </cell>
          <cell r="H2818">
            <v>42000</v>
          </cell>
          <cell r="I2818">
            <v>42000</v>
          </cell>
        </row>
        <row r="2819">
          <cell r="A2819" t="str">
            <v>K</v>
          </cell>
          <cell r="C2819" t="str">
            <v>Operator terlatih</v>
          </cell>
          <cell r="D2819">
            <v>4</v>
          </cell>
          <cell r="E2819">
            <v>1</v>
          </cell>
          <cell r="F2819" t="str">
            <v>L081</v>
          </cell>
          <cell r="G2819">
            <v>4</v>
          </cell>
          <cell r="H2819">
            <v>70000</v>
          </cell>
          <cell r="I2819">
            <v>280000</v>
          </cell>
        </row>
        <row r="2820">
          <cell r="A2820" t="str">
            <v>E</v>
          </cell>
          <cell r="C2820" t="str">
            <v>Pekerja tak terlatih</v>
          </cell>
          <cell r="D2820">
            <v>12</v>
          </cell>
          <cell r="E2820">
            <v>1</v>
          </cell>
          <cell r="F2820" t="str">
            <v>L101</v>
          </cell>
          <cell r="G2820">
            <v>12</v>
          </cell>
          <cell r="H2820">
            <v>35000</v>
          </cell>
          <cell r="I2820">
            <v>420000</v>
          </cell>
        </row>
        <row r="2821">
          <cell r="A2821" t="str">
            <v>R</v>
          </cell>
          <cell r="C2821" t="str">
            <v>Pekerja terlatih</v>
          </cell>
          <cell r="D2821">
            <v>8</v>
          </cell>
          <cell r="E2821">
            <v>1</v>
          </cell>
          <cell r="F2821" t="str">
            <v>L106</v>
          </cell>
          <cell r="G2821">
            <v>8</v>
          </cell>
          <cell r="H2821">
            <v>36000</v>
          </cell>
          <cell r="I2821">
            <v>288000</v>
          </cell>
        </row>
        <row r="2822">
          <cell r="A2822" t="str">
            <v>J</v>
          </cell>
        </row>
        <row r="2823">
          <cell r="A2823" t="str">
            <v>A</v>
          </cell>
        </row>
        <row r="2824">
          <cell r="I2824" t="str">
            <v xml:space="preserve">PEKERJA </v>
          </cell>
          <cell r="J2824">
            <v>1030000</v>
          </cell>
        </row>
        <row r="2825">
          <cell r="D2825" t="str">
            <v/>
          </cell>
          <cell r="E2825" t="str">
            <v>VOLUME</v>
          </cell>
          <cell r="H2825" t="str">
            <v>HARGA</v>
          </cell>
          <cell r="I2825" t="str">
            <v>BIAYA</v>
          </cell>
          <cell r="J2825" t="str">
            <v>SUB TOTAL</v>
          </cell>
        </row>
        <row r="2826">
          <cell r="C2826" t="str">
            <v>MATERIAL</v>
          </cell>
          <cell r="D2826" t="str">
            <v>JUMLAH</v>
          </cell>
          <cell r="E2826" t="str">
            <v/>
          </cell>
          <cell r="F2826" t="str">
            <v>KODE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 t="str">
            <v>M</v>
          </cell>
          <cell r="D2827" t="str">
            <v/>
          </cell>
          <cell r="E2827" t="str">
            <v>SATUAN</v>
          </cell>
          <cell r="H2827" t="str">
            <v>(Rp./UNIT)</v>
          </cell>
          <cell r="I2827" t="str">
            <v>(Rp)</v>
          </cell>
          <cell r="J2827" t="str">
            <v>(Rp)</v>
          </cell>
        </row>
        <row r="2828">
          <cell r="A2828" t="str">
            <v>A</v>
          </cell>
          <cell r="C2828" t="str">
            <v>Pasir Beton</v>
          </cell>
          <cell r="D2828">
            <v>0.9</v>
          </cell>
          <cell r="E2828" t="str">
            <v>m3</v>
          </cell>
          <cell r="F2828" t="str">
            <v>M041</v>
          </cell>
          <cell r="H2828">
            <v>104125</v>
          </cell>
          <cell r="I2828">
            <v>93712.5</v>
          </cell>
        </row>
        <row r="2829">
          <cell r="A2829" t="str">
            <v>T</v>
          </cell>
          <cell r="C2829" t="str">
            <v>A s p a l</v>
          </cell>
          <cell r="D2829">
            <v>350</v>
          </cell>
          <cell r="E2829" t="str">
            <v>kg</v>
          </cell>
          <cell r="F2829" t="str">
            <v>M061</v>
          </cell>
          <cell r="G2829" t="str">
            <v/>
          </cell>
          <cell r="H2829">
            <v>6664</v>
          </cell>
          <cell r="I2829">
            <v>2332400</v>
          </cell>
        </row>
        <row r="2830">
          <cell r="A2830" t="str">
            <v>E</v>
          </cell>
          <cell r="C2830" t="str">
            <v>Minyak Bakar</v>
          </cell>
          <cell r="D2830">
            <v>300</v>
          </cell>
          <cell r="E2830" t="str">
            <v>ltr</v>
          </cell>
          <cell r="F2830" t="str">
            <v>M065</v>
          </cell>
          <cell r="G2830" t="str">
            <v/>
          </cell>
          <cell r="H2830">
            <v>3381</v>
          </cell>
          <cell r="I2830">
            <v>1014300</v>
          </cell>
        </row>
        <row r="2831">
          <cell r="A2831" t="str">
            <v>R</v>
          </cell>
          <cell r="C2831" t="str">
            <v>Alat Bantu</v>
          </cell>
          <cell r="D2831">
            <v>0.8</v>
          </cell>
          <cell r="E2831" t="str">
            <v>set</v>
          </cell>
          <cell r="F2831" t="str">
            <v>M170</v>
          </cell>
          <cell r="H2831">
            <v>147000</v>
          </cell>
          <cell r="I2831">
            <v>117600</v>
          </cell>
        </row>
        <row r="2832">
          <cell r="A2832" t="str">
            <v>I</v>
          </cell>
          <cell r="C2832" t="str">
            <v>Campuran Laston</v>
          </cell>
          <cell r="D2832">
            <v>81</v>
          </cell>
          <cell r="E2832" t="str">
            <v>ton</v>
          </cell>
          <cell r="F2832" t="str">
            <v>K040</v>
          </cell>
          <cell r="H2832">
            <v>889479.80833333323</v>
          </cell>
          <cell r="I2832">
            <v>72047864.474999994</v>
          </cell>
        </row>
        <row r="2833">
          <cell r="A2833" t="str">
            <v>A</v>
          </cell>
        </row>
        <row r="2834">
          <cell r="A2834" t="str">
            <v>L</v>
          </cell>
        </row>
        <row r="2835">
          <cell r="A2835" t="str">
            <v/>
          </cell>
        </row>
        <row r="2836">
          <cell r="I2836" t="str">
            <v xml:space="preserve">MATERIAL </v>
          </cell>
          <cell r="J2836">
            <v>75605876.974999994</v>
          </cell>
        </row>
        <row r="2837">
          <cell r="D2837" t="str">
            <v>JUMLAH</v>
          </cell>
          <cell r="E2837" t="str">
            <v>HARI</v>
          </cell>
          <cell r="G2837" t="str">
            <v>JAM</v>
          </cell>
          <cell r="H2837" t="str">
            <v>HARGA</v>
          </cell>
          <cell r="I2837" t="str">
            <v>BIAYA</v>
          </cell>
          <cell r="J2837" t="str">
            <v>SUB TOTAL</v>
          </cell>
        </row>
        <row r="2838">
          <cell r="C2838" t="str">
            <v>PERALATAN</v>
          </cell>
          <cell r="D2838" t="str">
            <v/>
          </cell>
          <cell r="E2838" t="str">
            <v/>
          </cell>
          <cell r="F2838" t="str">
            <v>KODE</v>
          </cell>
          <cell r="G2838" t="str">
            <v>KERJA</v>
          </cell>
          <cell r="H2838" t="str">
            <v>(Rp./Jam)</v>
          </cell>
          <cell r="I2838" t="str">
            <v/>
          </cell>
          <cell r="J2838" t="str">
            <v/>
          </cell>
        </row>
        <row r="2839">
          <cell r="A2839" t="str">
            <v>P</v>
          </cell>
          <cell r="D2839" t="str">
            <v>ALAT</v>
          </cell>
          <cell r="E2839" t="str">
            <v>KERJA</v>
          </cell>
          <cell r="H2839" t="str">
            <v/>
          </cell>
          <cell r="I2839" t="str">
            <v>(Rp)</v>
          </cell>
          <cell r="J2839" t="str">
            <v>(Rp)</v>
          </cell>
        </row>
        <row r="2840">
          <cell r="A2840" t="str">
            <v>E</v>
          </cell>
          <cell r="C2840" t="str">
            <v>Mesin Gilas Tandem   6 - 10 ton</v>
          </cell>
          <cell r="D2840">
            <v>1</v>
          </cell>
          <cell r="E2840">
            <v>1</v>
          </cell>
          <cell r="F2840" t="str">
            <v>E081</v>
          </cell>
          <cell r="G2840">
            <v>5</v>
          </cell>
          <cell r="H2840">
            <v>289100</v>
          </cell>
          <cell r="I2840">
            <v>1445500</v>
          </cell>
        </row>
        <row r="2841">
          <cell r="A2841" t="str">
            <v>R</v>
          </cell>
          <cell r="C2841" t="str">
            <v>Mesin Gilas Roda Karet  8 - 15 ton</v>
          </cell>
          <cell r="D2841">
            <v>1</v>
          </cell>
          <cell r="E2841">
            <v>1</v>
          </cell>
          <cell r="F2841" t="str">
            <v>E084</v>
          </cell>
          <cell r="G2841">
            <v>5</v>
          </cell>
          <cell r="H2841">
            <v>232260</v>
          </cell>
          <cell r="I2841">
            <v>1161300</v>
          </cell>
        </row>
        <row r="2842">
          <cell r="A2842" t="str">
            <v>A</v>
          </cell>
          <cell r="C2842" t="str">
            <v>Mesin Penyomprot Aspal  350 ltr</v>
          </cell>
          <cell r="D2842">
            <v>1</v>
          </cell>
          <cell r="E2842">
            <v>1</v>
          </cell>
          <cell r="F2842" t="str">
            <v>E153</v>
          </cell>
          <cell r="G2842">
            <v>5</v>
          </cell>
          <cell r="H2842">
            <v>49294</v>
          </cell>
          <cell r="I2842">
            <v>246470</v>
          </cell>
        </row>
        <row r="2843">
          <cell r="A2843" t="str">
            <v>L</v>
          </cell>
          <cell r="C2843" t="str">
            <v>Mesin Penghampar</v>
          </cell>
          <cell r="D2843">
            <v>1</v>
          </cell>
          <cell r="E2843">
            <v>1</v>
          </cell>
          <cell r="F2843" t="str">
            <v>E157</v>
          </cell>
          <cell r="G2843">
            <v>5</v>
          </cell>
          <cell r="H2843">
            <v>588000</v>
          </cell>
          <cell r="I2843">
            <v>2940000</v>
          </cell>
        </row>
        <row r="2844">
          <cell r="A2844" t="str">
            <v>A</v>
          </cell>
          <cell r="C2844" t="str">
            <v>Compressor  150  m3 / jam</v>
          </cell>
          <cell r="D2844">
            <v>1</v>
          </cell>
          <cell r="E2844">
            <v>1</v>
          </cell>
          <cell r="F2844" t="str">
            <v>E301</v>
          </cell>
          <cell r="G2844">
            <v>4</v>
          </cell>
          <cell r="H2844">
            <v>52920</v>
          </cell>
          <cell r="I2844">
            <v>211680</v>
          </cell>
        </row>
        <row r="2845">
          <cell r="A2845" t="str">
            <v>T</v>
          </cell>
        </row>
        <row r="2846">
          <cell r="A2846" t="str">
            <v>A</v>
          </cell>
        </row>
        <row r="2847">
          <cell r="A2847" t="str">
            <v>N</v>
          </cell>
        </row>
        <row r="2848">
          <cell r="A2848" t="str">
            <v/>
          </cell>
        </row>
        <row r="2849">
          <cell r="A2849" t="str">
            <v/>
          </cell>
          <cell r="I2849" t="str">
            <v>PERALATAN</v>
          </cell>
          <cell r="J2849">
            <v>6004950</v>
          </cell>
        </row>
        <row r="2850">
          <cell r="I2850" t="str">
            <v>TOTAL   (Rp)</v>
          </cell>
          <cell r="J2850">
            <v>82640826.974999994</v>
          </cell>
        </row>
        <row r="2851">
          <cell r="G2851" t="str">
            <v/>
          </cell>
        </row>
        <row r="2852">
          <cell r="C2852" t="str">
            <v>VOLUME  :</v>
          </cell>
          <cell r="D2852">
            <v>900</v>
          </cell>
          <cell r="E2852" t="str">
            <v>Satuan  :</v>
          </cell>
          <cell r="F2852" t="str">
            <v>m2</v>
          </cell>
          <cell r="G2852" t="str">
            <v>Harga  Satuan</v>
          </cell>
          <cell r="H2852" t="str">
            <v>Rp</v>
          </cell>
          <cell r="I2852">
            <v>91823.141083333321</v>
          </cell>
          <cell r="J2852" t="str">
            <v>Per   m2</v>
          </cell>
        </row>
        <row r="3531">
          <cell r="A3531" t="str">
            <v>DIREKTORAT JENDERAL BINA MARGA</v>
          </cell>
        </row>
        <row r="3532">
          <cell r="A3532" t="str">
            <v>DIREKTORAT BINA PROGRAM JALAN</v>
          </cell>
          <cell r="D3532" t="str">
            <v>A N A L I S A   H A R G A   P E K E R J A A N</v>
          </cell>
          <cell r="J3532" t="str">
            <v>KODE</v>
          </cell>
        </row>
        <row r="3533">
          <cell r="A3533" t="str">
            <v>SUB.DIT.PERENCANAAN JALAN LOKAL</v>
          </cell>
          <cell r="D3533" t="str">
            <v>MENGECAT DENGAN CAT TEMBOK</v>
          </cell>
        </row>
        <row r="3534">
          <cell r="A3534" t="str">
            <v>KABUPATEN</v>
          </cell>
          <cell r="D3534" t="str">
            <v>(MENGGUNAKAN PEKERJA)</v>
          </cell>
          <cell r="J3534" t="str">
            <v>Anl. K.23</v>
          </cell>
        </row>
        <row r="3536">
          <cell r="A3536" t="str">
            <v>PROPINSI   :                                 KODE</v>
          </cell>
          <cell r="D3536" t="str">
            <v>KABUPATEN/KOTA   :</v>
          </cell>
          <cell r="G3536" t="str">
            <v>KODE</v>
          </cell>
          <cell r="H3536" t="str">
            <v>DISIAPKAN  OLEH  :</v>
          </cell>
          <cell r="J3536" t="str">
            <v>TANGGAL  :</v>
          </cell>
        </row>
        <row r="3537">
          <cell r="A3537" t="str">
            <v>NANGGROE ACEH DARUSSALAM           ( 11 )</v>
          </cell>
          <cell r="D3537" t="str">
            <v>BIREUEN</v>
          </cell>
          <cell r="G3537" t="str">
            <v>( 08 )</v>
          </cell>
        </row>
        <row r="3538">
          <cell r="A3538" t="str">
            <v>PROSES  :</v>
          </cell>
          <cell r="D3538" t="str">
            <v>ANGGAPAN   :</v>
          </cell>
          <cell r="G3538" t="str">
            <v/>
          </cell>
        </row>
        <row r="3545">
          <cell r="A3545" t="str">
            <v/>
          </cell>
        </row>
        <row r="3546">
          <cell r="A3546" t="str">
            <v/>
          </cell>
          <cell r="D3546" t="str">
            <v/>
          </cell>
        </row>
        <row r="3547">
          <cell r="A3547" t="str">
            <v/>
          </cell>
        </row>
        <row r="3548">
          <cell r="A3548" t="str">
            <v/>
          </cell>
        </row>
        <row r="3550">
          <cell r="A3550" t="str">
            <v/>
          </cell>
        </row>
        <row r="3551">
          <cell r="C3551" t="str">
            <v/>
          </cell>
          <cell r="D3551" t="str">
            <v>JUMLAH</v>
          </cell>
          <cell r="E3551" t="str">
            <v>HARI</v>
          </cell>
          <cell r="F3551" t="str">
            <v/>
          </cell>
          <cell r="G3551" t="str">
            <v>JUMLAH</v>
          </cell>
          <cell r="H3551" t="str">
            <v>UPAH</v>
          </cell>
          <cell r="I3551" t="str">
            <v>BIAYA</v>
          </cell>
          <cell r="J3551" t="str">
            <v>SUB TOTAL</v>
          </cell>
        </row>
        <row r="3552">
          <cell r="C3552" t="str">
            <v>PEKERJA</v>
          </cell>
          <cell r="F3552" t="str">
            <v>KODE</v>
          </cell>
        </row>
        <row r="3553">
          <cell r="A3553" t="str">
            <v>P</v>
          </cell>
          <cell r="D3553" t="str">
            <v>ORANG</v>
          </cell>
          <cell r="G3553" t="str">
            <v>Hari-Orang</v>
          </cell>
          <cell r="H3553" t="str">
            <v>(Rp./Org/Hr)</v>
          </cell>
          <cell r="I3553" t="str">
            <v>(Rp)</v>
          </cell>
          <cell r="J3553" t="str">
            <v>(Rp)</v>
          </cell>
        </row>
        <row r="3554">
          <cell r="A3554" t="str">
            <v>E</v>
          </cell>
        </row>
        <row r="3555">
          <cell r="A3555" t="str">
            <v>K</v>
          </cell>
          <cell r="C3555" t="str">
            <v>Kepala Tukang</v>
          </cell>
          <cell r="D3555">
            <v>0.25</v>
          </cell>
          <cell r="E3555">
            <v>1</v>
          </cell>
          <cell r="F3555" t="str">
            <v>L073</v>
          </cell>
          <cell r="G3555">
            <v>0.25</v>
          </cell>
          <cell r="H3555">
            <v>50000</v>
          </cell>
          <cell r="I3555">
            <v>12500</v>
          </cell>
        </row>
        <row r="3556">
          <cell r="A3556" t="str">
            <v>E</v>
          </cell>
          <cell r="C3556" t="str">
            <v>T u k a n g</v>
          </cell>
          <cell r="D3556">
            <v>1</v>
          </cell>
          <cell r="E3556">
            <v>1</v>
          </cell>
          <cell r="F3556" t="str">
            <v>L079</v>
          </cell>
          <cell r="G3556">
            <v>1</v>
          </cell>
          <cell r="H3556">
            <v>46500</v>
          </cell>
          <cell r="I3556">
            <v>46500</v>
          </cell>
        </row>
        <row r="3557">
          <cell r="A3557" t="str">
            <v>R</v>
          </cell>
          <cell r="C3557" t="str">
            <v>Pekerja terlatih</v>
          </cell>
          <cell r="D3557">
            <v>0.75</v>
          </cell>
          <cell r="E3557">
            <v>1</v>
          </cell>
          <cell r="F3557" t="str">
            <v>L101</v>
          </cell>
          <cell r="G3557">
            <v>0.75</v>
          </cell>
          <cell r="H3557">
            <v>35000</v>
          </cell>
          <cell r="I3557">
            <v>26250</v>
          </cell>
        </row>
        <row r="3558">
          <cell r="A3558" t="str">
            <v>J</v>
          </cell>
          <cell r="C3558" t="str">
            <v>Mandor</v>
          </cell>
          <cell r="D3558">
            <v>0.2</v>
          </cell>
          <cell r="E3558">
            <v>1</v>
          </cell>
          <cell r="F3558" t="str">
            <v>L061</v>
          </cell>
          <cell r="G3558">
            <v>0.2</v>
          </cell>
          <cell r="H3558">
            <v>42000</v>
          </cell>
          <cell r="I3558">
            <v>8400</v>
          </cell>
        </row>
        <row r="3559">
          <cell r="A3559" t="str">
            <v>A</v>
          </cell>
        </row>
        <row r="3560">
          <cell r="I3560" t="str">
            <v xml:space="preserve">PEKERJA </v>
          </cell>
          <cell r="J3560">
            <v>93650</v>
          </cell>
        </row>
        <row r="3561">
          <cell r="D3561" t="str">
            <v/>
          </cell>
          <cell r="E3561" t="str">
            <v>VOLUME</v>
          </cell>
          <cell r="H3561" t="str">
            <v>HARGA</v>
          </cell>
          <cell r="I3561" t="str">
            <v>BIAYA</v>
          </cell>
          <cell r="J3561" t="str">
            <v>SUB TOTAL</v>
          </cell>
        </row>
        <row r="3562">
          <cell r="C3562" t="str">
            <v>MATERIAL</v>
          </cell>
          <cell r="D3562" t="str">
            <v>JUMLAH</v>
          </cell>
          <cell r="E3562" t="str">
            <v/>
          </cell>
          <cell r="F3562" t="str">
            <v>KODE</v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 t="str">
            <v>M</v>
          </cell>
          <cell r="D3563" t="str">
            <v/>
          </cell>
          <cell r="E3563" t="str">
            <v>SATUAN</v>
          </cell>
          <cell r="H3563" t="str">
            <v>(Rp./UNIT)</v>
          </cell>
          <cell r="I3563" t="str">
            <v>(Rp)</v>
          </cell>
          <cell r="J3563" t="str">
            <v>(Rp)</v>
          </cell>
        </row>
        <row r="3564">
          <cell r="A3564" t="str">
            <v>A</v>
          </cell>
          <cell r="C3564" t="str">
            <v>Alat  bantu</v>
          </cell>
          <cell r="D3564">
            <v>0.15</v>
          </cell>
          <cell r="E3564" t="str">
            <v>set</v>
          </cell>
          <cell r="F3564" t="str">
            <v>M170</v>
          </cell>
          <cell r="H3564">
            <v>147000</v>
          </cell>
          <cell r="I3564">
            <v>22050</v>
          </cell>
        </row>
        <row r="3565">
          <cell r="A3565" t="str">
            <v>T</v>
          </cell>
          <cell r="C3565" t="str">
            <v>Cat Tembok Polymix</v>
          </cell>
          <cell r="D3565">
            <v>4.4349999999999996</v>
          </cell>
          <cell r="E3565" t="str">
            <v>kg</v>
          </cell>
          <cell r="G3565" t="str">
            <v/>
          </cell>
          <cell r="H3565">
            <v>18130</v>
          </cell>
          <cell r="I3565">
            <v>80406.549999999988</v>
          </cell>
        </row>
        <row r="3566">
          <cell r="A3566" t="str">
            <v>E</v>
          </cell>
          <cell r="C3566" t="str">
            <v>Cat Dasar</v>
          </cell>
          <cell r="D3566">
            <v>0.55000000000000004</v>
          </cell>
          <cell r="E3566" t="str">
            <v>kg</v>
          </cell>
          <cell r="H3566">
            <v>10780</v>
          </cell>
          <cell r="I3566">
            <v>5929.0000000000009</v>
          </cell>
        </row>
        <row r="3567">
          <cell r="A3567" t="str">
            <v>R</v>
          </cell>
          <cell r="C3567" t="str">
            <v>Kertas Pasir</v>
          </cell>
          <cell r="D3567">
            <v>2</v>
          </cell>
          <cell r="E3567" t="str">
            <v>Lbr</v>
          </cell>
          <cell r="H3567">
            <v>2156</v>
          </cell>
          <cell r="I3567">
            <v>4312</v>
          </cell>
        </row>
        <row r="3568">
          <cell r="A3568" t="str">
            <v>I</v>
          </cell>
        </row>
        <row r="3569">
          <cell r="A3569" t="str">
            <v>A</v>
          </cell>
        </row>
        <row r="3570">
          <cell r="A3570" t="str">
            <v>L</v>
          </cell>
        </row>
        <row r="3571">
          <cell r="A3571" t="str">
            <v/>
          </cell>
        </row>
        <row r="3572">
          <cell r="I3572" t="str">
            <v xml:space="preserve">MATERIAL </v>
          </cell>
          <cell r="J3572">
            <v>112697.54999999999</v>
          </cell>
        </row>
        <row r="3573">
          <cell r="D3573" t="str">
            <v>JUMLAH</v>
          </cell>
          <cell r="E3573" t="str">
            <v>HARI</v>
          </cell>
          <cell r="G3573" t="str">
            <v>JAM</v>
          </cell>
          <cell r="H3573" t="str">
            <v>HARGA</v>
          </cell>
          <cell r="I3573" t="str">
            <v>BIAYA</v>
          </cell>
          <cell r="J3573" t="str">
            <v>SUB TOTAL</v>
          </cell>
        </row>
        <row r="3574">
          <cell r="C3574" t="str">
            <v>PERALATAN</v>
          </cell>
          <cell r="D3574" t="str">
            <v/>
          </cell>
          <cell r="E3574" t="str">
            <v/>
          </cell>
          <cell r="F3574" t="str">
            <v>KODE</v>
          </cell>
          <cell r="G3574" t="str">
            <v>KERJA</v>
          </cell>
          <cell r="H3574" t="str">
            <v>(Rp./Jam)</v>
          </cell>
          <cell r="I3574" t="str">
            <v/>
          </cell>
          <cell r="J3574" t="str">
            <v/>
          </cell>
        </row>
        <row r="3575">
          <cell r="A3575" t="str">
            <v>P</v>
          </cell>
          <cell r="D3575" t="str">
            <v>ALAT</v>
          </cell>
          <cell r="E3575" t="str">
            <v>KERJA</v>
          </cell>
          <cell r="H3575" t="str">
            <v/>
          </cell>
          <cell r="I3575" t="str">
            <v>(Rp)</v>
          </cell>
          <cell r="J3575" t="str">
            <v>(Rp)</v>
          </cell>
        </row>
        <row r="3576">
          <cell r="A3576" t="str">
            <v>E</v>
          </cell>
        </row>
        <row r="3577">
          <cell r="A3577" t="str">
            <v>R</v>
          </cell>
        </row>
        <row r="3578">
          <cell r="A3578" t="str">
            <v>A</v>
          </cell>
        </row>
        <row r="3579">
          <cell r="A3579" t="str">
            <v>L</v>
          </cell>
        </row>
        <row r="3580">
          <cell r="A3580" t="str">
            <v>A</v>
          </cell>
        </row>
        <row r="3581">
          <cell r="A3581" t="str">
            <v>T</v>
          </cell>
        </row>
        <row r="3582">
          <cell r="A3582" t="str">
            <v>A</v>
          </cell>
        </row>
        <row r="3583">
          <cell r="A3583" t="str">
            <v>N</v>
          </cell>
        </row>
        <row r="3584">
          <cell r="A3584" t="str">
            <v/>
          </cell>
        </row>
        <row r="3585">
          <cell r="A3585" t="str">
            <v/>
          </cell>
          <cell r="I3585" t="str">
            <v>PERALATAN</v>
          </cell>
          <cell r="J3585">
            <v>0</v>
          </cell>
        </row>
        <row r="3586">
          <cell r="I3586" t="str">
            <v>TOTAL   (Rp)</v>
          </cell>
          <cell r="J3586">
            <v>206347.55</v>
          </cell>
        </row>
        <row r="3587">
          <cell r="G3587" t="str">
            <v/>
          </cell>
        </row>
        <row r="3588">
          <cell r="C3588" t="str">
            <v>VOLUME  :</v>
          </cell>
          <cell r="D3588">
            <v>10</v>
          </cell>
          <cell r="E3588" t="str">
            <v>Satuan  :</v>
          </cell>
          <cell r="F3588" t="str">
            <v>m2</v>
          </cell>
          <cell r="G3588" t="str">
            <v>Harga  Satuan</v>
          </cell>
          <cell r="H3588" t="str">
            <v>Rp</v>
          </cell>
          <cell r="I3588">
            <v>20634.754999999997</v>
          </cell>
          <cell r="J3588" t="str">
            <v>Per   m2</v>
          </cell>
        </row>
      </sheetData>
      <sheetData sheetId="6"/>
      <sheetData sheetId="7">
        <row r="40">
          <cell r="A40" t="str">
            <v>HARGA SATUAN BAHAN / MATERIAL</v>
          </cell>
        </row>
        <row r="109">
          <cell r="A109" t="str">
            <v>DAFTAR  PERALATAN</v>
          </cell>
        </row>
        <row r="112">
          <cell r="A112" t="str">
            <v>PROPINSI           :  NANGGROE ACEH DARUSSALAM</v>
          </cell>
        </row>
        <row r="113">
          <cell r="A113" t="str">
            <v>KABUPATEN       :  BIREUEN</v>
          </cell>
        </row>
        <row r="115">
          <cell r="E115" t="str">
            <v>BIAYA</v>
          </cell>
        </row>
        <row r="116">
          <cell r="A116" t="str">
            <v>NO</v>
          </cell>
          <cell r="B116" t="str">
            <v>JENIS PERALATAN</v>
          </cell>
          <cell r="C116" t="str">
            <v>KODE</v>
          </cell>
          <cell r="D116" t="str">
            <v>KAPA-</v>
          </cell>
          <cell r="E116" t="str">
            <v>PER JAM</v>
          </cell>
          <cell r="F116" t="str">
            <v>KETERANGAN</v>
          </cell>
        </row>
        <row r="117">
          <cell r="D117" t="str">
            <v>SITAS</v>
          </cell>
          <cell r="E117" t="str">
            <v>OE</v>
          </cell>
          <cell r="F117" t="str">
            <v>EE</v>
          </cell>
        </row>
        <row r="119">
          <cell r="A119">
            <v>1</v>
          </cell>
          <cell r="B119" t="str">
            <v xml:space="preserve">  Bulldozer</v>
          </cell>
          <cell r="C119" t="str">
            <v>E. 001</v>
          </cell>
          <cell r="D119" t="str">
            <v>100 HP</v>
          </cell>
          <cell r="E119">
            <v>404250</v>
          </cell>
          <cell r="F119">
            <v>412500</v>
          </cell>
        </row>
        <row r="120">
          <cell r="A120">
            <v>2</v>
          </cell>
          <cell r="B120" t="str">
            <v xml:space="preserve">  Motor Greader</v>
          </cell>
          <cell r="C120" t="str">
            <v>E. 010</v>
          </cell>
          <cell r="D120" t="str">
            <v>115 HP</v>
          </cell>
          <cell r="E120">
            <v>471086</v>
          </cell>
          <cell r="F120">
            <v>480700</v>
          </cell>
        </row>
        <row r="121">
          <cell r="A121">
            <v>3</v>
          </cell>
          <cell r="B121" t="str">
            <v xml:space="preserve">  Pemecah Batu  30 t/j</v>
          </cell>
          <cell r="C121" t="str">
            <v>E. 031</v>
          </cell>
          <cell r="D121" t="str">
            <v>140 HP</v>
          </cell>
          <cell r="E121">
            <v>539000</v>
          </cell>
          <cell r="F121">
            <v>550000</v>
          </cell>
        </row>
        <row r="122">
          <cell r="A122">
            <v>4</v>
          </cell>
          <cell r="B122" t="str">
            <v xml:space="preserve">  Mesin Penyaring</v>
          </cell>
          <cell r="C122" t="str">
            <v>E. 040</v>
          </cell>
          <cell r="D122" t="str">
            <v>80 HP</v>
          </cell>
          <cell r="E122">
            <v>107800</v>
          </cell>
          <cell r="F122">
            <v>110000</v>
          </cell>
        </row>
        <row r="123">
          <cell r="A123">
            <v>5</v>
          </cell>
          <cell r="B123" t="str">
            <v xml:space="preserve">  Wheel Loader</v>
          </cell>
          <cell r="C123" t="str">
            <v>E. 052</v>
          </cell>
          <cell r="D123" t="str">
            <v>115 HP</v>
          </cell>
          <cell r="E123">
            <v>259700</v>
          </cell>
          <cell r="F123">
            <v>265000</v>
          </cell>
        </row>
        <row r="124">
          <cell r="A124">
            <v>6</v>
          </cell>
          <cell r="B124" t="str">
            <v xml:space="preserve">  Wheel Tractor</v>
          </cell>
          <cell r="C124" t="str">
            <v>E. 053</v>
          </cell>
          <cell r="D124" t="str">
            <v>60 HP</v>
          </cell>
          <cell r="E124">
            <v>344960</v>
          </cell>
          <cell r="F124">
            <v>352000</v>
          </cell>
        </row>
        <row r="125">
          <cell r="A125">
            <v>7</v>
          </cell>
          <cell r="B125" t="str">
            <v xml:space="preserve">  Mesin Gilas 3 Roda  8 - 1 0 ton</v>
          </cell>
          <cell r="C125" t="str">
            <v>E. 080</v>
          </cell>
          <cell r="D125" t="str">
            <v>51 HP</v>
          </cell>
          <cell r="E125">
            <v>245000</v>
          </cell>
          <cell r="F125">
            <v>250000</v>
          </cell>
        </row>
        <row r="126">
          <cell r="A126">
            <v>8</v>
          </cell>
          <cell r="B126" t="str">
            <v xml:space="preserve">  Mesin Gilas Tandem  6 - 10 ton</v>
          </cell>
          <cell r="C126" t="str">
            <v>E. 081</v>
          </cell>
          <cell r="D126" t="str">
            <v>40 HP</v>
          </cell>
          <cell r="E126">
            <v>289100</v>
          </cell>
          <cell r="F126">
            <v>295000</v>
          </cell>
        </row>
        <row r="127">
          <cell r="A127">
            <v>9</v>
          </cell>
          <cell r="B127" t="str">
            <v xml:space="preserve">  Mesin Gilas Bergetar  10 ton</v>
          </cell>
          <cell r="C127" t="str">
            <v>E. 082</v>
          </cell>
          <cell r="D127" t="str">
            <v>35 HP</v>
          </cell>
          <cell r="E127">
            <v>367010</v>
          </cell>
          <cell r="F127">
            <v>374500</v>
          </cell>
        </row>
        <row r="128">
          <cell r="A128">
            <v>10</v>
          </cell>
          <cell r="B128" t="str">
            <v xml:space="preserve">  Mesin Gilas Roda Karet  8 - 15 ton</v>
          </cell>
          <cell r="C128" t="str">
            <v>E. 084</v>
          </cell>
          <cell r="D128" t="str">
            <v>95 HP</v>
          </cell>
          <cell r="E128">
            <v>232260</v>
          </cell>
          <cell r="F128">
            <v>237000</v>
          </cell>
        </row>
        <row r="129">
          <cell r="A129">
            <v>11</v>
          </cell>
          <cell r="B129" t="str">
            <v xml:space="preserve">  Mesin Gilas Bergetar  1 ton</v>
          </cell>
          <cell r="C129" t="str">
            <v>E. 087</v>
          </cell>
          <cell r="D129" t="str">
            <v>7 HP</v>
          </cell>
          <cell r="E129">
            <v>44100</v>
          </cell>
          <cell r="F129">
            <v>45000</v>
          </cell>
        </row>
        <row r="130">
          <cell r="A130">
            <v>12</v>
          </cell>
          <cell r="B130" t="str">
            <v xml:space="preserve">  S t a m p e r</v>
          </cell>
          <cell r="C130" t="str">
            <v>E. 088</v>
          </cell>
          <cell r="D130" t="str">
            <v>4 HP</v>
          </cell>
          <cell r="E130">
            <v>23030</v>
          </cell>
          <cell r="F130">
            <v>23500</v>
          </cell>
        </row>
        <row r="131">
          <cell r="A131">
            <v>13</v>
          </cell>
          <cell r="B131" t="str">
            <v xml:space="preserve">  Alat Penggetar Beton</v>
          </cell>
          <cell r="C131" t="str">
            <v>E. 089</v>
          </cell>
          <cell r="D131" t="str">
            <v>4 HP</v>
          </cell>
          <cell r="E131">
            <v>14700</v>
          </cell>
          <cell r="F131">
            <v>15000</v>
          </cell>
        </row>
        <row r="132">
          <cell r="A132">
            <v>14</v>
          </cell>
          <cell r="B132" t="str">
            <v xml:space="preserve">  Mesin Penyemprot Aspal  4000 ltr</v>
          </cell>
          <cell r="C132" t="str">
            <v>E. 152</v>
          </cell>
          <cell r="D132" t="str">
            <v>38 HP</v>
          </cell>
          <cell r="E132">
            <v>49294</v>
          </cell>
          <cell r="F132">
            <v>50300</v>
          </cell>
        </row>
        <row r="133">
          <cell r="A133">
            <v>15</v>
          </cell>
          <cell r="B133" t="str">
            <v xml:space="preserve">  Mesin Penyemprot Aspal  350 ltr</v>
          </cell>
          <cell r="C133" t="str">
            <v>E. 153</v>
          </cell>
          <cell r="D133" t="str">
            <v>7 HP</v>
          </cell>
          <cell r="E133">
            <v>49294</v>
          </cell>
          <cell r="F133">
            <v>50300</v>
          </cell>
        </row>
        <row r="134">
          <cell r="A134">
            <v>16</v>
          </cell>
          <cell r="B134" t="str">
            <v xml:space="preserve">  Mesin Pencampur Aspal  30 t/hari</v>
          </cell>
          <cell r="C134" t="str">
            <v>E. 155</v>
          </cell>
          <cell r="D134" t="str">
            <v>125 HP</v>
          </cell>
          <cell r="E134">
            <v>882000</v>
          </cell>
          <cell r="F134">
            <v>900000</v>
          </cell>
        </row>
        <row r="135">
          <cell r="A135">
            <v>17</v>
          </cell>
          <cell r="B135" t="str">
            <v xml:space="preserve">  A M P   10  t/h</v>
          </cell>
          <cell r="C135" t="str">
            <v>E. 156</v>
          </cell>
          <cell r="D135" t="str">
            <v>50 HP</v>
          </cell>
          <cell r="E135">
            <v>882000</v>
          </cell>
          <cell r="F135">
            <v>900000</v>
          </cell>
        </row>
        <row r="136">
          <cell r="A136">
            <v>18</v>
          </cell>
          <cell r="B136" t="str">
            <v xml:space="preserve">  Mesin Penghampar</v>
          </cell>
          <cell r="C136" t="str">
            <v>E. 157</v>
          </cell>
          <cell r="D136" t="str">
            <v>30 HP</v>
          </cell>
          <cell r="E136">
            <v>588000</v>
          </cell>
          <cell r="F136">
            <v>600000</v>
          </cell>
        </row>
        <row r="137">
          <cell r="A137">
            <v>19</v>
          </cell>
          <cell r="B137" t="str">
            <v xml:space="preserve">  Truck Tangki Air  10 ton</v>
          </cell>
          <cell r="C137" t="str">
            <v>E. 182</v>
          </cell>
          <cell r="D137" t="str">
            <v>115 HP</v>
          </cell>
          <cell r="E137">
            <v>95550</v>
          </cell>
          <cell r="F137">
            <v>97500</v>
          </cell>
        </row>
        <row r="138">
          <cell r="A138">
            <v>20</v>
          </cell>
          <cell r="B138" t="str">
            <v xml:space="preserve">  Dump Truck  3,5 ton</v>
          </cell>
          <cell r="C138" t="str">
            <v>E. 211</v>
          </cell>
          <cell r="D138" t="str">
            <v>106 HP</v>
          </cell>
          <cell r="E138">
            <v>95550</v>
          </cell>
          <cell r="F138">
            <v>97500</v>
          </cell>
        </row>
        <row r="139">
          <cell r="A139">
            <v>21</v>
          </cell>
          <cell r="B139" t="str">
            <v xml:space="preserve">  Dump Truck  5 ton</v>
          </cell>
          <cell r="C139" t="str">
            <v>E. 212</v>
          </cell>
          <cell r="D139" t="str">
            <v>145 HP</v>
          </cell>
          <cell r="E139">
            <v>142100</v>
          </cell>
          <cell r="F139">
            <v>145000</v>
          </cell>
        </row>
        <row r="140">
          <cell r="A140">
            <v>22</v>
          </cell>
          <cell r="B140" t="str">
            <v xml:space="preserve">  Truck Bak Terbuka   3 ton</v>
          </cell>
          <cell r="C140" t="str">
            <v>E. 221</v>
          </cell>
          <cell r="D140" t="str">
            <v>80 HP</v>
          </cell>
          <cell r="E140">
            <v>110250</v>
          </cell>
          <cell r="F140">
            <v>112500</v>
          </cell>
        </row>
        <row r="141">
          <cell r="A141">
            <v>23</v>
          </cell>
          <cell r="B141" t="str">
            <v xml:space="preserve">  Concrete  Mixer  0,25  m3</v>
          </cell>
          <cell r="C141" t="str">
            <v>E. 252</v>
          </cell>
          <cell r="D141" t="str">
            <v>10 HP</v>
          </cell>
          <cell r="E141">
            <v>36750</v>
          </cell>
          <cell r="F141">
            <v>37500</v>
          </cell>
        </row>
        <row r="142">
          <cell r="A142">
            <v>24</v>
          </cell>
          <cell r="B142" t="str">
            <v xml:space="preserve">  Compressor   210  m3 / jam</v>
          </cell>
          <cell r="C142" t="str">
            <v>E. 301</v>
          </cell>
          <cell r="D142" t="str">
            <v>20 HP</v>
          </cell>
          <cell r="E142">
            <v>52920</v>
          </cell>
          <cell r="F142">
            <v>54000</v>
          </cell>
        </row>
        <row r="143">
          <cell r="A143">
            <v>25</v>
          </cell>
          <cell r="B143" t="str">
            <v xml:space="preserve">  Pompa  Air  ( o 50 mm )  30 m3/jam</v>
          </cell>
          <cell r="C143" t="str">
            <v>E. 341</v>
          </cell>
          <cell r="D143" t="str">
            <v>8 HP</v>
          </cell>
          <cell r="E143">
            <v>12250</v>
          </cell>
          <cell r="F143">
            <v>12500</v>
          </cell>
        </row>
        <row r="144">
          <cell r="A144">
            <v>26</v>
          </cell>
          <cell r="B144" t="str">
            <v xml:space="preserve">  Peralatan Tractor, dll</v>
          </cell>
          <cell r="C144" t="str">
            <v>E. 401</v>
          </cell>
          <cell r="D144" t="str">
            <v>-</v>
          </cell>
          <cell r="E144">
            <v>0</v>
          </cell>
          <cell r="F144">
            <v>0</v>
          </cell>
        </row>
        <row r="145">
          <cell r="A145">
            <v>27</v>
          </cell>
          <cell r="B145" t="str">
            <v xml:space="preserve">  Mesin Penyemprot Aspal  1000 ltr</v>
          </cell>
          <cell r="C145" t="str">
            <v>E. 154</v>
          </cell>
          <cell r="D145" t="str">
            <v>-</v>
          </cell>
          <cell r="E145">
            <v>49294</v>
          </cell>
          <cell r="F145">
            <v>50300</v>
          </cell>
        </row>
        <row r="146">
          <cell r="A146">
            <v>28</v>
          </cell>
          <cell r="B146" t="str">
            <v xml:space="preserve">  Hydraulic Excavator  1,3  m3</v>
          </cell>
          <cell r="C146" t="str">
            <v>E. 020</v>
          </cell>
          <cell r="D146" t="str">
            <v>90 HP</v>
          </cell>
          <cell r="E146">
            <v>406700</v>
          </cell>
          <cell r="F146">
            <v>415000</v>
          </cell>
        </row>
        <row r="147">
          <cell r="A147">
            <v>29</v>
          </cell>
          <cell r="B147" t="str">
            <v xml:space="preserve">  Jackhammer, Equitmant, etc</v>
          </cell>
          <cell r="C147" t="str">
            <v>E. 351</v>
          </cell>
          <cell r="D147" t="str">
            <v>-</v>
          </cell>
          <cell r="E147">
            <v>14700</v>
          </cell>
          <cell r="F147">
            <v>15000</v>
          </cell>
        </row>
        <row r="148">
          <cell r="A148">
            <v>30</v>
          </cell>
          <cell r="B148" t="str">
            <v xml:space="preserve">  Generator</v>
          </cell>
          <cell r="C148" t="str">
            <v>E. 311</v>
          </cell>
          <cell r="D148" t="str">
            <v>10 HP</v>
          </cell>
          <cell r="E148">
            <v>50764</v>
          </cell>
          <cell r="F148">
            <v>51800</v>
          </cell>
        </row>
        <row r="149">
          <cell r="B149" t="str">
            <v/>
          </cell>
        </row>
      </sheetData>
      <sheetData sheetId="8"/>
      <sheetData sheetId="9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>
        <row r="191">
          <cell r="G191">
            <v>929397.5</v>
          </cell>
        </row>
        <row r="202">
          <cell r="G202">
            <v>959180</v>
          </cell>
        </row>
        <row r="232">
          <cell r="G232">
            <v>36669.5</v>
          </cell>
        </row>
        <row r="388">
          <cell r="G388">
            <v>4467065</v>
          </cell>
        </row>
      </sheetData>
      <sheetData sheetId="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>
        <row r="1">
          <cell r="A1" t="str">
            <v>LAMPIRAN  2d - 1  PENAWARAN</v>
          </cell>
        </row>
        <row r="2">
          <cell r="A2" t="str">
            <v>( Lampiran ini dipergunakan semata-mata untuk evaluasi Penawaran )</v>
          </cell>
        </row>
        <row r="4">
          <cell r="A4" t="str">
            <v>KONFIRMASI  KAPASITAS  PLANT  PEMECAH  BATU</v>
          </cell>
        </row>
        <row r="7">
          <cell r="A7" t="str">
            <v>NAMA PENAWAR : PT. BRANTAS ABIPRAYA ( PERSERO )</v>
          </cell>
        </row>
        <row r="11">
          <cell r="A11" t="str">
            <v>1.</v>
          </cell>
          <cell r="B11" t="str">
            <v>Waktu Yang tersedia</v>
          </cell>
        </row>
        <row r="12">
          <cell r="B12" t="str">
            <v>( a )</v>
          </cell>
          <cell r="C12" t="str">
            <v>Jangka Waktu Pelaksanaan</v>
          </cell>
          <cell r="Q12" t="str">
            <v>=</v>
          </cell>
          <cell r="R12">
            <v>210</v>
          </cell>
          <cell r="S12" t="str">
            <v>hari.</v>
          </cell>
        </row>
        <row r="13">
          <cell r="B13" t="str">
            <v>( b )</v>
          </cell>
          <cell r="C13" t="str">
            <v>Mobilisasi dan Jangka Waktu Pemasangan Peralatan</v>
          </cell>
          <cell r="Q13" t="str">
            <v>=</v>
          </cell>
          <cell r="R13">
            <v>90</v>
          </cell>
          <cell r="S13" t="str">
            <v>hari.</v>
          </cell>
        </row>
        <row r="14">
          <cell r="B14" t="str">
            <v>( c )</v>
          </cell>
          <cell r="C14" t="str">
            <v>Demobilisasi pada akhir masa kontrak</v>
          </cell>
          <cell r="Q14" t="str">
            <v>=</v>
          </cell>
          <cell r="R14">
            <v>30</v>
          </cell>
          <cell r="S14" t="str">
            <v>hari.</v>
          </cell>
        </row>
        <row r="15">
          <cell r="B15" t="str">
            <v>( d )</v>
          </cell>
          <cell r="C15" t="str">
            <v>Hari-hari Libur, Kerusakan-Kerusakan / Gangguan-gangguan, dsb.</v>
          </cell>
          <cell r="Q15" t="str">
            <v>=</v>
          </cell>
          <cell r="R15">
            <v>35</v>
          </cell>
          <cell r="S15" t="str">
            <v>hari.</v>
          </cell>
        </row>
        <row r="17">
          <cell r="C17" t="str">
            <v>( e )</v>
          </cell>
          <cell r="D17" t="str">
            <v>Jumlah Hari Kerja yang sesungguhnya ( a ) - ( b ) - ( c ) - ( d )</v>
          </cell>
          <cell r="Q17" t="str">
            <v>=</v>
          </cell>
          <cell r="R17">
            <v>55</v>
          </cell>
          <cell r="S17" t="str">
            <v>hari.</v>
          </cell>
        </row>
        <row r="18">
          <cell r="C18" t="str">
            <v>( A )</v>
          </cell>
          <cell r="D18" t="str">
            <v>Jumlah Jam Kerja Plant yang sesungguhnya</v>
          </cell>
          <cell r="L18">
            <v>7</v>
          </cell>
          <cell r="N18" t="str">
            <v>Jam / hari</v>
          </cell>
          <cell r="Q18" t="str">
            <v>=</v>
          </cell>
          <cell r="R18">
            <v>385</v>
          </cell>
          <cell r="S18" t="str">
            <v>Jam.</v>
          </cell>
        </row>
        <row r="20">
          <cell r="A20" t="str">
            <v>2.</v>
          </cell>
          <cell r="B20" t="str">
            <v>Kebutuhan Bahan Batu Pecah</v>
          </cell>
        </row>
        <row r="21">
          <cell r="B21" t="str">
            <v>( 1 )</v>
          </cell>
          <cell r="C21" t="str">
            <v>Pondasi Aggregat</v>
          </cell>
          <cell r="H21">
            <v>1432.1120000000001</v>
          </cell>
          <cell r="I21" t="str">
            <v>x</v>
          </cell>
          <cell r="J21" t="str">
            <v>m3</v>
          </cell>
          <cell r="K21" t="str">
            <v>x</v>
          </cell>
          <cell r="L21">
            <v>2.2000000000000002</v>
          </cell>
          <cell r="M21" t="str">
            <v>x</v>
          </cell>
          <cell r="N21">
            <v>0.75</v>
          </cell>
          <cell r="O21" t="str">
            <v>x</v>
          </cell>
          <cell r="P21">
            <v>1.1000000000000001</v>
          </cell>
          <cell r="Q21" t="str">
            <v>=</v>
          </cell>
          <cell r="R21">
            <v>2599.2832800000006</v>
          </cell>
          <cell r="S21" t="str">
            <v>ton</v>
          </cell>
        </row>
        <row r="22">
          <cell r="B22" t="str">
            <v>( 2 )</v>
          </cell>
          <cell r="C22" t="str">
            <v>Pondasi Jalan tanpa Penutup</v>
          </cell>
          <cell r="I22" t="str">
            <v>x</v>
          </cell>
          <cell r="J22" t="str">
            <v>m3</v>
          </cell>
          <cell r="K22" t="str">
            <v>x</v>
          </cell>
          <cell r="L22">
            <v>2.2000000000000002</v>
          </cell>
          <cell r="M22" t="str">
            <v>x</v>
          </cell>
          <cell r="N22">
            <v>0.75</v>
          </cell>
          <cell r="O22" t="str">
            <v>x</v>
          </cell>
          <cell r="P22">
            <v>1.1000000000000001</v>
          </cell>
          <cell r="Q22" t="str">
            <v>=</v>
          </cell>
          <cell r="R22">
            <v>0</v>
          </cell>
          <cell r="S22" t="str">
            <v>ton</v>
          </cell>
        </row>
        <row r="23">
          <cell r="B23" t="str">
            <v>( 3 )</v>
          </cell>
          <cell r="C23" t="str">
            <v>Agregat Penutup Burtu</v>
          </cell>
          <cell r="H23" t="str">
            <v>m2</v>
          </cell>
          <cell r="I23" t="str">
            <v>x</v>
          </cell>
          <cell r="J23">
            <v>1.6500000000000001E-2</v>
          </cell>
          <cell r="K23" t="str">
            <v>x</v>
          </cell>
          <cell r="L23">
            <v>2</v>
          </cell>
          <cell r="M23" t="str">
            <v>x</v>
          </cell>
          <cell r="N23">
            <v>1</v>
          </cell>
          <cell r="O23" t="str">
            <v>x</v>
          </cell>
          <cell r="P23">
            <v>1.1000000000000001</v>
          </cell>
          <cell r="Q23" t="str">
            <v>=</v>
          </cell>
          <cell r="R23">
            <v>0</v>
          </cell>
          <cell r="S23" t="str">
            <v>ton</v>
          </cell>
        </row>
        <row r="24">
          <cell r="B24" t="str">
            <v>( 4 )</v>
          </cell>
          <cell r="C24" t="str">
            <v>Agregat Penutup Burda</v>
          </cell>
          <cell r="H24" t="str">
            <v>m2</v>
          </cell>
          <cell r="I24" t="str">
            <v>x</v>
          </cell>
          <cell r="J24">
            <v>2.5000000000000001E-2</v>
          </cell>
          <cell r="K24" t="str">
            <v>x</v>
          </cell>
          <cell r="L24">
            <v>2</v>
          </cell>
          <cell r="M24" t="str">
            <v>x</v>
          </cell>
          <cell r="N24">
            <v>1</v>
          </cell>
          <cell r="O24" t="str">
            <v>x</v>
          </cell>
          <cell r="P24">
            <v>1.1000000000000001</v>
          </cell>
          <cell r="Q24" t="str">
            <v>=</v>
          </cell>
          <cell r="R24">
            <v>0</v>
          </cell>
          <cell r="S24" t="str">
            <v>ton</v>
          </cell>
        </row>
        <row r="25">
          <cell r="B25" t="str">
            <v>( 5 )</v>
          </cell>
          <cell r="C25" t="str">
            <v>Latasir ( HRSS)</v>
          </cell>
          <cell r="J25" t="str">
            <v>m2</v>
          </cell>
          <cell r="K25" t="str">
            <v>x</v>
          </cell>
          <cell r="L25">
            <v>1.4999999999999999E-2</v>
          </cell>
          <cell r="M25" t="str">
            <v>x</v>
          </cell>
          <cell r="N25">
            <v>0.5</v>
          </cell>
          <cell r="O25" t="str">
            <v>x</v>
          </cell>
          <cell r="P25">
            <v>1.1000000000000001</v>
          </cell>
          <cell r="Q25" t="str">
            <v>=</v>
          </cell>
          <cell r="R25">
            <v>0</v>
          </cell>
          <cell r="S25" t="str">
            <v>ton</v>
          </cell>
        </row>
        <row r="26">
          <cell r="B26" t="str">
            <v>( 6 )</v>
          </cell>
          <cell r="C26" t="str">
            <v>Lataston ( HRS)</v>
          </cell>
          <cell r="H26" t="str">
            <v>m2</v>
          </cell>
          <cell r="I26" t="str">
            <v>x</v>
          </cell>
          <cell r="J26">
            <v>0.03</v>
          </cell>
          <cell r="K26" t="str">
            <v>x</v>
          </cell>
          <cell r="L26">
            <v>2.25</v>
          </cell>
          <cell r="M26" t="str">
            <v>x</v>
          </cell>
          <cell r="N26">
            <v>0.65</v>
          </cell>
          <cell r="O26" t="str">
            <v>x</v>
          </cell>
          <cell r="P26">
            <v>1.1000000000000001</v>
          </cell>
          <cell r="Q26" t="str">
            <v>=</v>
          </cell>
          <cell r="R26">
            <v>0</v>
          </cell>
          <cell r="S26" t="str">
            <v>ton</v>
          </cell>
        </row>
        <row r="27">
          <cell r="B27" t="str">
            <v>( 7 )</v>
          </cell>
          <cell r="C27" t="str">
            <v>Aspal Beton (Laston), Wearing Course</v>
          </cell>
          <cell r="G27">
            <v>940.8</v>
          </cell>
          <cell r="H27" t="str">
            <v>m2</v>
          </cell>
          <cell r="I27" t="str">
            <v>x</v>
          </cell>
          <cell r="J27">
            <v>0.04</v>
          </cell>
          <cell r="K27" t="str">
            <v>x</v>
          </cell>
          <cell r="L27">
            <v>2.2999999999999998</v>
          </cell>
          <cell r="M27" t="str">
            <v>x</v>
          </cell>
          <cell r="N27">
            <v>0.75</v>
          </cell>
          <cell r="O27" t="str">
            <v>x</v>
          </cell>
          <cell r="P27">
            <v>1.1000000000000001</v>
          </cell>
          <cell r="Q27" t="str">
            <v>=</v>
          </cell>
          <cell r="R27">
            <v>71.406719999999993</v>
          </cell>
          <cell r="S27" t="str">
            <v>ton</v>
          </cell>
        </row>
        <row r="28">
          <cell r="B28" t="str">
            <v>( 8 )</v>
          </cell>
          <cell r="C28" t="str">
            <v>Aspal Beton (Laston), Binder Course</v>
          </cell>
          <cell r="H28" t="str">
            <v>m2</v>
          </cell>
          <cell r="I28" t="str">
            <v>x</v>
          </cell>
          <cell r="J28">
            <v>0.05</v>
          </cell>
          <cell r="K28" t="str">
            <v>x</v>
          </cell>
          <cell r="L28">
            <v>2.2999999999999998</v>
          </cell>
          <cell r="M28" t="str">
            <v>x</v>
          </cell>
          <cell r="N28">
            <v>0.75</v>
          </cell>
          <cell r="O28" t="str">
            <v>x</v>
          </cell>
          <cell r="P28">
            <v>1.1000000000000001</v>
          </cell>
          <cell r="Q28" t="str">
            <v>=</v>
          </cell>
          <cell r="R28">
            <v>0</v>
          </cell>
          <cell r="S28" t="str">
            <v>ton</v>
          </cell>
        </row>
        <row r="29">
          <cell r="B29" t="str">
            <v>( 9 )</v>
          </cell>
          <cell r="C29" t="str">
            <v>Split Mastic Asphalt (SMA) O/11</v>
          </cell>
          <cell r="G29">
            <v>245.85000000000002</v>
          </cell>
          <cell r="H29" t="str">
            <v>m2</v>
          </cell>
          <cell r="I29" t="str">
            <v>x</v>
          </cell>
          <cell r="J29">
            <v>0.04</v>
          </cell>
          <cell r="K29" t="str">
            <v>x</v>
          </cell>
          <cell r="L29">
            <v>2.2999999999999998</v>
          </cell>
          <cell r="M29" t="str">
            <v>x</v>
          </cell>
          <cell r="N29">
            <v>0.75</v>
          </cell>
          <cell r="O29" t="str">
            <v>x</v>
          </cell>
          <cell r="P29">
            <v>1.1000000000000001</v>
          </cell>
          <cell r="Q29" t="str">
            <v>=</v>
          </cell>
          <cell r="R29">
            <v>18.660015000000001</v>
          </cell>
          <cell r="S29" t="str">
            <v>ton</v>
          </cell>
        </row>
        <row r="30">
          <cell r="B30" t="str">
            <v>( 10 )</v>
          </cell>
          <cell r="C30" t="str">
            <v>Asphalt Treated Base (ATB)</v>
          </cell>
          <cell r="J30" t="str">
            <v>m3</v>
          </cell>
          <cell r="K30" t="str">
            <v>x</v>
          </cell>
          <cell r="L30">
            <v>2.2999999999999998</v>
          </cell>
          <cell r="M30" t="str">
            <v>x</v>
          </cell>
          <cell r="N30">
            <v>0.75</v>
          </cell>
          <cell r="O30" t="str">
            <v>x</v>
          </cell>
          <cell r="P30">
            <v>1.1000000000000001</v>
          </cell>
          <cell r="Q30" t="str">
            <v>=</v>
          </cell>
          <cell r="R30">
            <v>0</v>
          </cell>
          <cell r="S30" t="str">
            <v>ton</v>
          </cell>
        </row>
        <row r="31">
          <cell r="B31" t="str">
            <v>( 11 )</v>
          </cell>
          <cell r="C31" t="str">
            <v>Lain-lain ( Agregat Beton, Drainase berongga, dll )</v>
          </cell>
          <cell r="H31">
            <v>43.9985</v>
          </cell>
          <cell r="I31" t="str">
            <v>x</v>
          </cell>
          <cell r="J31" t="str">
            <v>m3</v>
          </cell>
          <cell r="K31" t="str">
            <v>x</v>
          </cell>
          <cell r="L31">
            <v>2.2000000000000002</v>
          </cell>
          <cell r="M31" t="str">
            <v>x</v>
          </cell>
          <cell r="N31">
            <v>0.75</v>
          </cell>
          <cell r="O31" t="str">
            <v>x</v>
          </cell>
          <cell r="P31">
            <v>1.1000000000000001</v>
          </cell>
          <cell r="Q31" t="str">
            <v>=</v>
          </cell>
          <cell r="R31">
            <v>79.857277500000023</v>
          </cell>
          <cell r="S31" t="str">
            <v>ton</v>
          </cell>
        </row>
        <row r="33">
          <cell r="C33" t="str">
            <v>( B )</v>
          </cell>
          <cell r="D33" t="str">
            <v>Jumlah Kebutuhan Batu Pecah</v>
          </cell>
          <cell r="Q33" t="str">
            <v>=</v>
          </cell>
          <cell r="R33">
            <v>2769.2072925000007</v>
          </cell>
          <cell r="S33" t="str">
            <v>ton</v>
          </cell>
        </row>
        <row r="35">
          <cell r="A35" t="str">
            <v>3.</v>
          </cell>
          <cell r="B35" t="str">
            <v>Kapasitas Plant Pemecah Batu</v>
          </cell>
        </row>
        <row r="37">
          <cell r="C37" t="str">
            <v>Kapasitas yang diperlukan</v>
          </cell>
          <cell r="L37" t="str">
            <v>( B ) / ( A )</v>
          </cell>
          <cell r="Q37" t="str">
            <v>=</v>
          </cell>
          <cell r="R37">
            <v>7.1927462142857159</v>
          </cell>
          <cell r="S37" t="str">
            <v>ton/jam</v>
          </cell>
        </row>
        <row r="40">
          <cell r="C40" t="str">
            <v>Kapasitas yang sesungguhnya</v>
          </cell>
          <cell r="G40">
            <v>50</v>
          </cell>
          <cell r="H40" t="str">
            <v>T/H</v>
          </cell>
          <cell r="O40" t="str">
            <v>Plant - 1</v>
          </cell>
          <cell r="Q40" t="str">
            <v>=</v>
          </cell>
          <cell r="R40">
            <v>35</v>
          </cell>
          <cell r="S40" t="str">
            <v>ton/jam</v>
          </cell>
        </row>
        <row r="41">
          <cell r="O41" t="str">
            <v>Plant - 2</v>
          </cell>
          <cell r="Q41" t="str">
            <v>=</v>
          </cell>
          <cell r="S41" t="str">
            <v>ton/jam</v>
          </cell>
        </row>
        <row r="42">
          <cell r="O42" t="str">
            <v>Lain-lain</v>
          </cell>
          <cell r="Q42" t="str">
            <v>=</v>
          </cell>
          <cell r="S42" t="str">
            <v>ton/jam</v>
          </cell>
        </row>
        <row r="44">
          <cell r="C44" t="str">
            <v>Jumlah Kapasitas yang sesungguhnya</v>
          </cell>
          <cell r="Q44" t="str">
            <v>=</v>
          </cell>
          <cell r="R44">
            <v>35</v>
          </cell>
          <cell r="S44" t="str">
            <v>ton/jam</v>
          </cell>
        </row>
        <row r="49">
          <cell r="A49" t="str">
            <v>*</v>
          </cell>
          <cell r="B49" t="str">
            <v>Kuantitas yang diperoleh dan Daftar Kuantitas dan Harga, dan kalikan Kuantitas tersebut dengan faktor faktor yang ditunjukkan.</v>
          </cell>
        </row>
        <row r="51">
          <cell r="A51" t="str">
            <v>**</v>
          </cell>
          <cell r="B51" t="str">
            <v>Faktor "l" didasarkan atas perkiraan Penawar dari Proporsi Batu Pecvah yang diperlukan untuk menjamin bahwa sifat-sifat bahan yang ditentukan</v>
          </cell>
        </row>
        <row r="52">
          <cell r="B52" t="str">
            <v>dapat diperoleh. Untuk estimasi Kapasitas Plant Pemecah Batu Ini, nilai "l" dianggap berada diantara 0,5 sampai dengan 1,0.</v>
          </cell>
        </row>
        <row r="54">
          <cell r="A54" t="str">
            <v>***</v>
          </cell>
          <cell r="B54" t="str">
            <v>Fakto "W" adalah memperhitungkan material yang terbuang, tumpah dan lain-lain dan untuk kuantitas tambahan yang diperlukan sebagai koreksi</v>
          </cell>
        </row>
        <row r="55">
          <cell r="B55" t="str">
            <v>bentuk bila ditetapkan adanya Lapis Perata. Untuk kalkulasi kapasitas Plant pemecah batu ini, "W" dianggap 1,05 jika material yang terbuang</v>
          </cell>
        </row>
        <row r="56">
          <cell r="B56" t="str">
            <v>dan tumpah dalam kondisi normal dan lebih besar dari 1,05 bilamana lapisan-lapisan perata ditentukan, berdasarkan estimasi Penawar terhadap</v>
          </cell>
        </row>
        <row r="57">
          <cell r="B57" t="str">
            <v>kemungkinan tambahan kuantitas bahan yang diperlukan.</v>
          </cell>
        </row>
        <row r="60">
          <cell r="N60" t="str">
            <v>Jakarta, 29 Juni 1997</v>
          </cell>
        </row>
        <row r="61">
          <cell r="N61" t="str">
            <v>PT. Brantas Abipraya Persero</v>
          </cell>
        </row>
        <row r="62">
          <cell r="N62" t="str">
            <v>Cabang II</v>
          </cell>
        </row>
        <row r="68">
          <cell r="N68" t="str">
            <v>Ir. SUTJIPTO</v>
          </cell>
        </row>
        <row r="69">
          <cell r="N69" t="str">
            <v>Kepala Cabang</v>
          </cell>
        </row>
      </sheetData>
      <sheetData sheetId="3" refreshError="1"/>
      <sheetData sheetId="4"/>
      <sheetData sheetId="5"/>
      <sheetData sheetId="6" refreshError="1">
        <row r="7">
          <cell r="B7" t="str">
            <v>Nomor Mata Pembayaran</v>
          </cell>
          <cell r="D7" t="str">
            <v>:</v>
          </cell>
        </row>
        <row r="8">
          <cell r="B8" t="str">
            <v>Jenis Pekerjaan</v>
          </cell>
          <cell r="D8" t="str">
            <v>:</v>
          </cell>
        </row>
        <row r="9">
          <cell r="B9" t="str">
            <v>Satuan</v>
          </cell>
          <cell r="D9" t="str">
            <v>:</v>
          </cell>
        </row>
        <row r="10">
          <cell r="B10" t="str">
            <v>Nomor Paket Kontrak</v>
          </cell>
          <cell r="D10" t="str">
            <v>:</v>
          </cell>
          <cell r="E10" t="str">
            <v>I (satu)</v>
          </cell>
        </row>
        <row r="12">
          <cell r="B12" t="str">
            <v>NAMA PENAWAR : PT. BRANTAS ABIPRAYA ( PERSERO )</v>
          </cell>
        </row>
        <row r="13">
          <cell r="J13" t="str">
            <v>Biaya</v>
          </cell>
          <cell r="K13" t="str">
            <v>Jumlah Per Satuan</v>
          </cell>
        </row>
        <row r="14">
          <cell r="B14" t="str">
            <v>No</v>
          </cell>
          <cell r="C14" t="str">
            <v>U r a i a n</v>
          </cell>
          <cell r="H14" t="str">
            <v>Satuan</v>
          </cell>
          <cell r="I14" t="str">
            <v>Kuantitas</v>
          </cell>
          <cell r="J14" t="str">
            <v>Satuan</v>
          </cell>
          <cell r="K14" t="str">
            <v>Pengukuran</v>
          </cell>
        </row>
        <row r="15">
          <cell r="J15" t="str">
            <v>(Rp)</v>
          </cell>
          <cell r="K15" t="str">
            <v>(Rp)</v>
          </cell>
        </row>
        <row r="16">
          <cell r="B16" t="str">
            <v>A</v>
          </cell>
          <cell r="C16" t="str">
            <v xml:space="preserve"> Tenaga</v>
          </cell>
        </row>
        <row r="17">
          <cell r="C17" t="str">
            <v xml:space="preserve"> Mandor</v>
          </cell>
          <cell r="H17" t="str">
            <v>jam</v>
          </cell>
          <cell r="I17">
            <v>6.3E-3</v>
          </cell>
          <cell r="J17">
            <v>2500</v>
          </cell>
          <cell r="K17">
            <v>15.75</v>
          </cell>
        </row>
        <row r="18">
          <cell r="C18" t="str">
            <v xml:space="preserve"> Operator</v>
          </cell>
          <cell r="H18" t="str">
            <v>jam</v>
          </cell>
          <cell r="I18">
            <v>8.7499999999999994E-2</v>
          </cell>
          <cell r="J18">
            <v>4000</v>
          </cell>
          <cell r="K18">
            <v>350</v>
          </cell>
        </row>
        <row r="24">
          <cell r="K24">
            <v>365.75</v>
          </cell>
        </row>
        <row r="25">
          <cell r="B25" t="str">
            <v>B</v>
          </cell>
          <cell r="C25" t="str">
            <v xml:space="preserve"> B a h a n</v>
          </cell>
        </row>
        <row r="26">
          <cell r="C26" t="str">
            <v xml:space="preserve"> Materil bantu</v>
          </cell>
          <cell r="H26" t="str">
            <v>ls</v>
          </cell>
          <cell r="K26">
            <v>0</v>
          </cell>
        </row>
        <row r="35">
          <cell r="K35">
            <v>0</v>
          </cell>
        </row>
        <row r="36">
          <cell r="B36" t="str">
            <v>C</v>
          </cell>
          <cell r="C36" t="str">
            <v xml:space="preserve"> Peralatan</v>
          </cell>
        </row>
        <row r="37">
          <cell r="C37" t="str">
            <v xml:space="preserve"> Alat bantu</v>
          </cell>
          <cell r="H37" t="str">
            <v>ls</v>
          </cell>
          <cell r="K37">
            <v>0</v>
          </cell>
        </row>
        <row r="46">
          <cell r="K46">
            <v>0</v>
          </cell>
        </row>
        <row r="47">
          <cell r="B47" t="str">
            <v>D</v>
          </cell>
          <cell r="C47" t="str">
            <v xml:space="preserve"> Jumlah = ( A + B + C )</v>
          </cell>
          <cell r="K47">
            <v>365.75</v>
          </cell>
        </row>
        <row r="49">
          <cell r="B49" t="str">
            <v>E</v>
          </cell>
          <cell r="C49" t="str">
            <v xml:space="preserve"> Biaya Umum dan Keuntungan </v>
          </cell>
          <cell r="H49">
            <v>0</v>
          </cell>
          <cell r="K49">
            <v>0</v>
          </cell>
        </row>
        <row r="51">
          <cell r="B51" t="str">
            <v>F</v>
          </cell>
          <cell r="C51" t="str">
            <v xml:space="preserve"> Harga Satuan = ( D + E )</v>
          </cell>
          <cell r="K51">
            <v>365.75</v>
          </cell>
        </row>
        <row r="52">
          <cell r="K52">
            <v>365</v>
          </cell>
        </row>
        <row r="65">
          <cell r="B65" t="str">
            <v>Nomor Mata Pembayaran</v>
          </cell>
          <cell r="D65" t="str">
            <v>:</v>
          </cell>
          <cell r="E65" t="str">
            <v>10.1(1)</v>
          </cell>
        </row>
        <row r="66">
          <cell r="B66" t="str">
            <v>Jenis Pekerjaan</v>
          </cell>
          <cell r="D66" t="str">
            <v>:</v>
          </cell>
          <cell r="E66" t="str">
            <v>Pemeliharaan rutin Perkerasan</v>
          </cell>
        </row>
        <row r="67">
          <cell r="B67" t="str">
            <v>Satuan</v>
          </cell>
          <cell r="D67" t="str">
            <v>:</v>
          </cell>
          <cell r="E67" t="str">
            <v>Lumpsum/Bulan</v>
          </cell>
        </row>
        <row r="68">
          <cell r="B68" t="str">
            <v>Nomor Paket Kontrak</v>
          </cell>
          <cell r="D68" t="str">
            <v>:</v>
          </cell>
          <cell r="E68" t="str">
            <v>I (satu)</v>
          </cell>
        </row>
        <row r="70">
          <cell r="B70" t="str">
            <v>NAMA PENAWAR : PT. BRANTAS ABIPRAYA ( PERSERO )</v>
          </cell>
        </row>
        <row r="71">
          <cell r="J71" t="str">
            <v>Biaya</v>
          </cell>
          <cell r="K71" t="str">
            <v>Jumlah Per Satuan</v>
          </cell>
        </row>
        <row r="72">
          <cell r="B72" t="str">
            <v>No</v>
          </cell>
          <cell r="C72" t="str">
            <v>U r a i a n</v>
          </cell>
          <cell r="H72" t="str">
            <v>Satuan</v>
          </cell>
          <cell r="I72" t="str">
            <v>Kuantitas</v>
          </cell>
          <cell r="J72" t="str">
            <v>Satuan</v>
          </cell>
          <cell r="K72" t="str">
            <v>Pengukuran</v>
          </cell>
        </row>
        <row r="73">
          <cell r="J73" t="str">
            <v>(Rp)</v>
          </cell>
          <cell r="K73" t="str">
            <v>(Rp)</v>
          </cell>
        </row>
        <row r="74">
          <cell r="B74" t="str">
            <v>I</v>
          </cell>
          <cell r="C74" t="str">
            <v>Tenaga Kerja</v>
          </cell>
        </row>
        <row r="75">
          <cell r="C75" t="str">
            <v xml:space="preserve"> Pekerja</v>
          </cell>
          <cell r="H75" t="str">
            <v>jam</v>
          </cell>
          <cell r="I75">
            <v>1176</v>
          </cell>
          <cell r="J75">
            <v>1800</v>
          </cell>
          <cell r="K75">
            <v>2116800</v>
          </cell>
        </row>
        <row r="76">
          <cell r="C76" t="str">
            <v xml:space="preserve"> Mandor</v>
          </cell>
          <cell r="H76" t="str">
            <v>jam</v>
          </cell>
          <cell r="I76">
            <v>1176</v>
          </cell>
          <cell r="J76">
            <v>2500</v>
          </cell>
          <cell r="K76">
            <v>2940000</v>
          </cell>
        </row>
        <row r="77">
          <cell r="K77">
            <v>5056800</v>
          </cell>
        </row>
        <row r="78">
          <cell r="B78" t="str">
            <v>II</v>
          </cell>
          <cell r="C78" t="str">
            <v>Bahan-bahan</v>
          </cell>
        </row>
        <row r="79">
          <cell r="C79" t="str">
            <v xml:space="preserve"> Campuran Aspal Panas</v>
          </cell>
          <cell r="H79" t="str">
            <v xml:space="preserve"> m3</v>
          </cell>
          <cell r="I79">
            <v>28</v>
          </cell>
          <cell r="J79">
            <v>248529.85</v>
          </cell>
          <cell r="K79">
            <v>6958835.7999999998</v>
          </cell>
        </row>
        <row r="80">
          <cell r="C80" t="str">
            <v xml:space="preserve"> Aspal untuk pengisian retak-retak</v>
          </cell>
          <cell r="H80" t="str">
            <v xml:space="preserve"> Liter</v>
          </cell>
          <cell r="I80">
            <v>1400</v>
          </cell>
          <cell r="J80">
            <v>1288.45</v>
          </cell>
          <cell r="K80">
            <v>1803830</v>
          </cell>
        </row>
        <row r="81">
          <cell r="C81" t="str">
            <v xml:space="preserve"> Campuran Aspal Dingin</v>
          </cell>
          <cell r="H81" t="str">
            <v xml:space="preserve"> m3</v>
          </cell>
          <cell r="I81">
            <v>28</v>
          </cell>
          <cell r="J81">
            <v>256029.85</v>
          </cell>
          <cell r="K81">
            <v>7168835.7999999998</v>
          </cell>
        </row>
        <row r="82">
          <cell r="C82" t="str">
            <v xml:space="preserve"> Material Lain-Lain</v>
          </cell>
          <cell r="H82" t="str">
            <v>ls</v>
          </cell>
          <cell r="I82">
            <v>14</v>
          </cell>
          <cell r="J82">
            <v>149856</v>
          </cell>
          <cell r="K82">
            <v>2097984</v>
          </cell>
        </row>
        <row r="83">
          <cell r="K83">
            <v>18029485.600000001</v>
          </cell>
        </row>
        <row r="84">
          <cell r="B84" t="str">
            <v>III</v>
          </cell>
          <cell r="C84" t="str">
            <v>Peralatan + Bahan Bakar</v>
          </cell>
        </row>
        <row r="85">
          <cell r="C85" t="str">
            <v xml:space="preserve"> Motor Grader</v>
          </cell>
          <cell r="H85" t="str">
            <v>jam</v>
          </cell>
          <cell r="I85">
            <v>560</v>
          </cell>
          <cell r="J85">
            <v>101388</v>
          </cell>
          <cell r="K85">
            <v>56777280</v>
          </cell>
        </row>
        <row r="86">
          <cell r="C86" t="str">
            <v xml:space="preserve"> Tamping Rammer</v>
          </cell>
          <cell r="H86" t="str">
            <v>jam</v>
          </cell>
          <cell r="I86">
            <v>560</v>
          </cell>
          <cell r="J86">
            <v>3234</v>
          </cell>
          <cell r="K86">
            <v>1811040</v>
          </cell>
        </row>
        <row r="87">
          <cell r="C87" t="str">
            <v xml:space="preserve"> Air Compressor</v>
          </cell>
          <cell r="H87" t="str">
            <v>jam</v>
          </cell>
          <cell r="I87">
            <v>40</v>
          </cell>
          <cell r="J87">
            <v>36006</v>
          </cell>
          <cell r="K87">
            <v>1440240</v>
          </cell>
        </row>
        <row r="88">
          <cell r="K88">
            <v>60028560</v>
          </cell>
        </row>
        <row r="89">
          <cell r="B89" t="str">
            <v>A</v>
          </cell>
          <cell r="C89" t="str">
            <v>Jumlah ( I + II + III )</v>
          </cell>
          <cell r="J89" t="str">
            <v xml:space="preserve">Rp. </v>
          </cell>
          <cell r="K89">
            <v>83114845.599999994</v>
          </cell>
        </row>
        <row r="91">
          <cell r="B91" t="str">
            <v>B</v>
          </cell>
          <cell r="C91" t="str">
            <v xml:space="preserve"> Biaya Umum dan Keuntungan = (</v>
          </cell>
          <cell r="G91">
            <v>0</v>
          </cell>
          <cell r="H91" t="str">
            <v>x A )</v>
          </cell>
          <cell r="J91" t="str">
            <v xml:space="preserve">Rp. </v>
          </cell>
          <cell r="K91">
            <v>0</v>
          </cell>
        </row>
        <row r="93">
          <cell r="B93" t="str">
            <v>C</v>
          </cell>
          <cell r="C93" t="str">
            <v xml:space="preserve"> Harga Lump Sum Total ( A + B )</v>
          </cell>
          <cell r="J93" t="str">
            <v xml:space="preserve">Rp. </v>
          </cell>
          <cell r="K93">
            <v>83114845.599999994</v>
          </cell>
        </row>
        <row r="95">
          <cell r="B95" t="str">
            <v>D</v>
          </cell>
          <cell r="C95" t="str">
            <v xml:space="preserve"> Biaya Lump Sum / Bulan untuk 3 Bulan pertama = C / 8</v>
          </cell>
          <cell r="J95" t="str">
            <v xml:space="preserve">Rp. </v>
          </cell>
          <cell r="K95">
            <v>10389355.699999999</v>
          </cell>
        </row>
        <row r="97">
          <cell r="B97" t="str">
            <v>E</v>
          </cell>
          <cell r="C97" t="str">
            <v xml:space="preserve"> Harga Lump Sum / Bulan untuk sisanya selama Masa Pelaksanaan</v>
          </cell>
        </row>
        <row r="98">
          <cell r="C98" t="str">
            <v>= 5/8 x C / (Masa Pelaksanaan-3)</v>
          </cell>
          <cell r="J98" t="str">
            <v xml:space="preserve">Rp. </v>
          </cell>
          <cell r="K98">
            <v>12986694.625</v>
          </cell>
        </row>
        <row r="99">
          <cell r="B99" t="str">
            <v>Catatan  :</v>
          </cell>
        </row>
        <row r="100">
          <cell r="B100" t="str">
            <v>-</v>
          </cell>
          <cell r="C100" t="str">
            <v>Sesuatu dapat berdasarkan atas jam operasi untuk tenaga kerja dan peralatan, volume dan atau ukuran</v>
          </cell>
        </row>
        <row r="101">
          <cell r="C101" t="str">
            <v>berat untuk bahan-bahan.</v>
          </cell>
        </row>
        <row r="102">
          <cell r="B102" t="str">
            <v>-</v>
          </cell>
          <cell r="C102" t="str">
            <v>Kuantitas satuan adalah kuantitas setiap komponen untuk menyelesaikan satu-satuan pekerjaan dari</v>
          </cell>
        </row>
        <row r="103">
          <cell r="C103" t="str">
            <v>nomor mata pekerjaan</v>
          </cell>
        </row>
        <row r="104">
          <cell r="B104" t="str">
            <v>-</v>
          </cell>
          <cell r="C104" t="str">
            <v>Biaya satuan untuk peralatan sudah termasuk bahan bakar, bahan habis terpakai dan operator</v>
          </cell>
        </row>
        <row r="105">
          <cell r="B105" t="str">
            <v>-</v>
          </cell>
          <cell r="C105" t="str">
            <v>Biaya satuan sudah termasuk pengeluaran untuk seluruh pajak yang berkaitan ( tetapi tidak termasuk</v>
          </cell>
        </row>
        <row r="106">
          <cell r="C106" t="str">
            <v>PPN yang dibayarkan dari Kontrak ) dan biaya-biaya lainnya.</v>
          </cell>
        </row>
        <row r="107">
          <cell r="B107" t="str">
            <v>-</v>
          </cell>
          <cell r="C107" t="str">
            <v>Penawar tidak diperkenankan untuk menambah komponen-komponen baru dan mengubah kuantitas</v>
          </cell>
        </row>
        <row r="108">
          <cell r="C108" t="str">
            <v>pada Bagian Bahan dalam formulir ini.</v>
          </cell>
        </row>
        <row r="109">
          <cell r="B109" t="str">
            <v>-</v>
          </cell>
          <cell r="C109" t="str">
            <v>Harga Satuan yang diajukan Penawar harus mencakup seluruh tambahan tenaga kerja, bahan, peralatan</v>
          </cell>
        </row>
        <row r="110">
          <cell r="C110" t="str">
            <v>atau kerugian yang mungkin diperlukan untuk menyelesaikan pekerjaan sesuai dengan Spesifikasi dan</v>
          </cell>
        </row>
        <row r="111">
          <cell r="C111" t="str">
            <v>Gambar.</v>
          </cell>
        </row>
        <row r="112">
          <cell r="B112" t="str">
            <v>-</v>
          </cell>
          <cell r="C112" t="str">
            <v>Untuk dilengkapi apakah perhitungannya berdasarkan atas produksi harian atau jam.</v>
          </cell>
        </row>
        <row r="114">
          <cell r="J114" t="str">
            <v>Jakarta, 29 Juni 1998.</v>
          </cell>
        </row>
        <row r="115">
          <cell r="J115" t="str">
            <v>PT. Brantas Abipraya (Persero)</v>
          </cell>
        </row>
        <row r="116">
          <cell r="J116" t="str">
            <v>Cabang II</v>
          </cell>
        </row>
        <row r="122">
          <cell r="J122" t="str">
            <v>Ir. SUTJIPTO</v>
          </cell>
        </row>
        <row r="123">
          <cell r="J123" t="str">
            <v>Kepala Cabang</v>
          </cell>
        </row>
        <row r="125">
          <cell r="B125" t="str">
            <v>Nomor Mata Pembayaran</v>
          </cell>
          <cell r="D125" t="str">
            <v>:</v>
          </cell>
          <cell r="E125" t="str">
            <v>-</v>
          </cell>
        </row>
        <row r="126">
          <cell r="B126" t="str">
            <v>Jenis Pekerjaan</v>
          </cell>
          <cell r="D126" t="str">
            <v>:</v>
          </cell>
          <cell r="E126" t="str">
            <v xml:space="preserve"> Campuran Aspal Panas</v>
          </cell>
        </row>
        <row r="127">
          <cell r="B127" t="str">
            <v>Satuan</v>
          </cell>
          <cell r="D127" t="str">
            <v>:</v>
          </cell>
          <cell r="E127" t="str">
            <v xml:space="preserve"> m3</v>
          </cell>
        </row>
        <row r="128">
          <cell r="B128" t="str">
            <v>Nomor Paket Kontrak</v>
          </cell>
          <cell r="D128" t="str">
            <v>:</v>
          </cell>
          <cell r="E128" t="str">
            <v>I (satu)</v>
          </cell>
        </row>
        <row r="130">
          <cell r="B130" t="str">
            <v>NAMA PENAWAR : PT. BRANTAS ABIPRAYA ( PERSERO )</v>
          </cell>
        </row>
        <row r="131">
          <cell r="J131" t="str">
            <v>Biaya</v>
          </cell>
          <cell r="K131" t="str">
            <v>Jumlah Per Satuan</v>
          </cell>
        </row>
        <row r="132">
          <cell r="B132" t="str">
            <v>No</v>
          </cell>
          <cell r="C132" t="str">
            <v>U r a i a n</v>
          </cell>
          <cell r="H132" t="str">
            <v>Satuan</v>
          </cell>
          <cell r="I132" t="str">
            <v>Kuantitas</v>
          </cell>
          <cell r="J132" t="str">
            <v>Satuan</v>
          </cell>
          <cell r="K132" t="str">
            <v>Pengukuran</v>
          </cell>
        </row>
        <row r="133">
          <cell r="J133" t="str">
            <v>(Rp)</v>
          </cell>
          <cell r="K133" t="str">
            <v>(Rp)</v>
          </cell>
        </row>
        <row r="134">
          <cell r="B134" t="str">
            <v>A</v>
          </cell>
          <cell r="C134" t="str">
            <v xml:space="preserve"> Tenaga</v>
          </cell>
        </row>
        <row r="135">
          <cell r="C135" t="str">
            <v xml:space="preserve"> Pekerja</v>
          </cell>
          <cell r="H135" t="str">
            <v>jam</v>
          </cell>
          <cell r="I135">
            <v>0.16</v>
          </cell>
          <cell r="J135">
            <v>1800</v>
          </cell>
          <cell r="K135">
            <v>288</v>
          </cell>
        </row>
        <row r="136">
          <cell r="C136" t="str">
            <v xml:space="preserve"> Tukang</v>
          </cell>
          <cell r="H136" t="str">
            <v>jam</v>
          </cell>
          <cell r="I136">
            <v>0.04</v>
          </cell>
          <cell r="J136">
            <v>2500</v>
          </cell>
          <cell r="K136">
            <v>100</v>
          </cell>
        </row>
        <row r="137">
          <cell r="C137" t="str">
            <v xml:space="preserve"> Mandor</v>
          </cell>
          <cell r="H137" t="str">
            <v>jam</v>
          </cell>
          <cell r="I137">
            <v>0.02</v>
          </cell>
          <cell r="J137">
            <v>2500</v>
          </cell>
          <cell r="K137">
            <v>50</v>
          </cell>
        </row>
        <row r="142">
          <cell r="K142">
            <v>438</v>
          </cell>
        </row>
        <row r="143">
          <cell r="B143" t="str">
            <v>B</v>
          </cell>
          <cell r="C143" t="str">
            <v xml:space="preserve"> B a h a n</v>
          </cell>
        </row>
        <row r="144">
          <cell r="C144" t="str">
            <v xml:space="preserve"> Aspal </v>
          </cell>
          <cell r="H144" t="str">
            <v>kg</v>
          </cell>
          <cell r="I144">
            <v>164.80500000000001</v>
          </cell>
          <cell r="J144">
            <v>1250</v>
          </cell>
          <cell r="K144">
            <v>206006.25</v>
          </cell>
        </row>
        <row r="145">
          <cell r="C145" t="str">
            <v xml:space="preserve"> Course Agregat</v>
          </cell>
          <cell r="H145" t="str">
            <v>m3</v>
          </cell>
          <cell r="I145">
            <v>0.56200000000000006</v>
          </cell>
          <cell r="J145">
            <v>35000</v>
          </cell>
          <cell r="K145">
            <v>19670</v>
          </cell>
        </row>
        <row r="146">
          <cell r="C146" t="str">
            <v xml:space="preserve"> Fine Agregat</v>
          </cell>
          <cell r="H146" t="str">
            <v>m3</v>
          </cell>
          <cell r="I146">
            <v>0.68799999999999994</v>
          </cell>
          <cell r="J146">
            <v>24500</v>
          </cell>
          <cell r="K146">
            <v>16856</v>
          </cell>
        </row>
        <row r="147">
          <cell r="C147" t="str">
            <v xml:space="preserve"> Bahan Pengisi (Filler)</v>
          </cell>
          <cell r="H147" t="str">
            <v>kg</v>
          </cell>
          <cell r="I147">
            <v>139.19999999999999</v>
          </cell>
          <cell r="J147">
            <v>28</v>
          </cell>
          <cell r="K147">
            <v>3897.6</v>
          </cell>
        </row>
        <row r="148">
          <cell r="C148" t="str">
            <v xml:space="preserve"> Kayu Bakar</v>
          </cell>
          <cell r="H148" t="str">
            <v>m3</v>
          </cell>
          <cell r="I148">
            <v>0.05</v>
          </cell>
          <cell r="J148">
            <v>42000</v>
          </cell>
          <cell r="K148">
            <v>2100</v>
          </cell>
        </row>
        <row r="153">
          <cell r="K153">
            <v>248529.85</v>
          </cell>
        </row>
        <row r="154">
          <cell r="B154" t="str">
            <v>C</v>
          </cell>
          <cell r="C154" t="str">
            <v xml:space="preserve"> Peralatan</v>
          </cell>
        </row>
        <row r="155">
          <cell r="C155" t="str">
            <v xml:space="preserve"> Vibrator Roller 1.1 ton</v>
          </cell>
          <cell r="H155" t="str">
            <v>jam</v>
          </cell>
          <cell r="I155">
            <v>0.04</v>
          </cell>
          <cell r="J155">
            <v>17134</v>
          </cell>
          <cell r="K155">
            <v>685.36</v>
          </cell>
        </row>
        <row r="156">
          <cell r="C156" t="str">
            <v xml:space="preserve"> Tamping Rammer</v>
          </cell>
          <cell r="H156" t="str">
            <v>jam</v>
          </cell>
          <cell r="I156">
            <v>0.05</v>
          </cell>
          <cell r="J156">
            <v>3234</v>
          </cell>
          <cell r="K156">
            <v>161.69999999999999</v>
          </cell>
        </row>
        <row r="164">
          <cell r="K164">
            <v>847.06</v>
          </cell>
        </row>
        <row r="165">
          <cell r="B165" t="str">
            <v>C</v>
          </cell>
          <cell r="C165" t="str">
            <v xml:space="preserve"> Jumlah = ( A + B + C )</v>
          </cell>
          <cell r="K165">
            <v>249814.91</v>
          </cell>
        </row>
        <row r="167">
          <cell r="B167" t="str">
            <v>E</v>
          </cell>
          <cell r="C167" t="str">
            <v xml:space="preserve"> Biaya Umum dan Keuntungan </v>
          </cell>
          <cell r="H167">
            <v>0</v>
          </cell>
          <cell r="K167">
            <v>0</v>
          </cell>
        </row>
        <row r="169">
          <cell r="B169" t="str">
            <v>F</v>
          </cell>
          <cell r="C169" t="str">
            <v xml:space="preserve"> Harga Satuan = ( D + E )</v>
          </cell>
          <cell r="K169">
            <v>249814.91</v>
          </cell>
        </row>
        <row r="170">
          <cell r="K170">
            <v>249814</v>
          </cell>
        </row>
        <row r="183">
          <cell r="B183" t="str">
            <v>Nomor Mata Pembayaran</v>
          </cell>
          <cell r="D183" t="str">
            <v>:</v>
          </cell>
          <cell r="E183" t="str">
            <v>-</v>
          </cell>
        </row>
        <row r="184">
          <cell r="B184" t="str">
            <v>Jenis Pekerjaan</v>
          </cell>
          <cell r="D184" t="str">
            <v>:</v>
          </cell>
          <cell r="E184" t="str">
            <v xml:space="preserve"> Aspal untuk pengisian retak-retak</v>
          </cell>
        </row>
        <row r="185">
          <cell r="B185" t="str">
            <v>Satuan</v>
          </cell>
          <cell r="D185" t="str">
            <v>:</v>
          </cell>
          <cell r="E185" t="str">
            <v xml:space="preserve"> Liter</v>
          </cell>
        </row>
        <row r="186">
          <cell r="B186" t="str">
            <v>Nomor Paket Kontrak</v>
          </cell>
          <cell r="D186" t="str">
            <v>:</v>
          </cell>
          <cell r="E186" t="str">
            <v>I (satu)</v>
          </cell>
        </row>
        <row r="188">
          <cell r="B188" t="str">
            <v>NAMA PENAWAR : PT. BRANTAS ABIPRAYA ( PERSERO )</v>
          </cell>
        </row>
        <row r="189">
          <cell r="J189" t="str">
            <v>Biaya</v>
          </cell>
          <cell r="K189" t="str">
            <v>Jumlah Per Satuan</v>
          </cell>
        </row>
        <row r="190">
          <cell r="B190" t="str">
            <v>No</v>
          </cell>
          <cell r="C190" t="str">
            <v>U r a i a n</v>
          </cell>
          <cell r="H190" t="str">
            <v>Satuan</v>
          </cell>
          <cell r="I190" t="str">
            <v>Kuantitas</v>
          </cell>
          <cell r="J190" t="str">
            <v>Satuan</v>
          </cell>
          <cell r="K190" t="str">
            <v>Pengukuran</v>
          </cell>
        </row>
        <row r="191">
          <cell r="J191" t="str">
            <v>(Rp)</v>
          </cell>
          <cell r="K191" t="str">
            <v>(Rp)</v>
          </cell>
        </row>
        <row r="192">
          <cell r="B192" t="str">
            <v>A</v>
          </cell>
          <cell r="C192" t="str">
            <v xml:space="preserve"> Tenaga</v>
          </cell>
        </row>
        <row r="193">
          <cell r="C193" t="str">
            <v xml:space="preserve"> Pekerja</v>
          </cell>
          <cell r="H193" t="str">
            <v>jam</v>
          </cell>
          <cell r="I193">
            <v>1.5100000000000001E-2</v>
          </cell>
          <cell r="J193">
            <v>1800</v>
          </cell>
          <cell r="K193">
            <v>27.18</v>
          </cell>
        </row>
        <row r="195">
          <cell r="C195" t="str">
            <v xml:space="preserve"> Mandor</v>
          </cell>
          <cell r="H195" t="str">
            <v>jam</v>
          </cell>
          <cell r="I195">
            <v>1.9E-3</v>
          </cell>
          <cell r="J195">
            <v>2500</v>
          </cell>
          <cell r="K195">
            <v>4.75</v>
          </cell>
        </row>
        <row r="200">
          <cell r="K200">
            <v>31.93</v>
          </cell>
        </row>
        <row r="201">
          <cell r="B201" t="str">
            <v>B</v>
          </cell>
          <cell r="C201" t="str">
            <v xml:space="preserve"> B a h a n</v>
          </cell>
        </row>
        <row r="202">
          <cell r="C202" t="str">
            <v xml:space="preserve"> Aspal </v>
          </cell>
          <cell r="H202" t="str">
            <v>kg</v>
          </cell>
          <cell r="I202">
            <v>0.98499999999999999</v>
          </cell>
          <cell r="J202">
            <v>1250</v>
          </cell>
          <cell r="K202">
            <v>1231.25</v>
          </cell>
        </row>
        <row r="203">
          <cell r="C203" t="str">
            <v xml:space="preserve"> Karosen</v>
          </cell>
          <cell r="H203" t="str">
            <v>liter</v>
          </cell>
          <cell r="I203">
            <v>0.14299999999999999</v>
          </cell>
          <cell r="J203">
            <v>400</v>
          </cell>
          <cell r="K203">
            <v>57.2</v>
          </cell>
        </row>
        <row r="211">
          <cell r="K211">
            <v>1288.45</v>
          </cell>
        </row>
        <row r="212">
          <cell r="B212" t="str">
            <v>C</v>
          </cell>
          <cell r="C212" t="str">
            <v xml:space="preserve"> Peralatan</v>
          </cell>
        </row>
        <row r="213">
          <cell r="C213" t="str">
            <v xml:space="preserve"> Asphalt Sprayer</v>
          </cell>
          <cell r="H213" t="str">
            <v>jam</v>
          </cell>
          <cell r="I213">
            <v>3.8E-3</v>
          </cell>
          <cell r="J213">
            <v>19104</v>
          </cell>
          <cell r="K213">
            <v>72.59</v>
          </cell>
        </row>
        <row r="214">
          <cell r="C214" t="str">
            <v xml:space="preserve"> Air Compressor</v>
          </cell>
          <cell r="H214" t="str">
            <v>jam</v>
          </cell>
          <cell r="I214">
            <v>3.0999999999999999E-3</v>
          </cell>
          <cell r="J214">
            <v>36006</v>
          </cell>
          <cell r="K214">
            <v>111.61</v>
          </cell>
        </row>
        <row r="222">
          <cell r="K222">
            <v>184.2</v>
          </cell>
        </row>
        <row r="223">
          <cell r="B223" t="str">
            <v>C</v>
          </cell>
          <cell r="C223" t="str">
            <v xml:space="preserve"> Jumlah = ( A + B + C )</v>
          </cell>
          <cell r="K223">
            <v>1504.5800000000002</v>
          </cell>
        </row>
        <row r="225">
          <cell r="B225" t="str">
            <v>E</v>
          </cell>
          <cell r="C225" t="str">
            <v xml:space="preserve"> Biaya Umum dan Keuntungan </v>
          </cell>
          <cell r="H225">
            <v>0</v>
          </cell>
          <cell r="K225">
            <v>0</v>
          </cell>
        </row>
        <row r="227">
          <cell r="B227" t="str">
            <v>F</v>
          </cell>
          <cell r="C227" t="str">
            <v xml:space="preserve"> Harga Satuan = ( D + E )</v>
          </cell>
          <cell r="K227">
            <v>1504.5800000000002</v>
          </cell>
        </row>
        <row r="228">
          <cell r="K228">
            <v>1504</v>
          </cell>
        </row>
        <row r="241">
          <cell r="B241" t="str">
            <v>Nomor Mata Pembayaran</v>
          </cell>
          <cell r="D241" t="str">
            <v>:</v>
          </cell>
          <cell r="E241" t="str">
            <v>-</v>
          </cell>
        </row>
        <row r="242">
          <cell r="B242" t="str">
            <v>Jenis Pekerjaan</v>
          </cell>
          <cell r="D242" t="str">
            <v>:</v>
          </cell>
          <cell r="E242" t="str">
            <v xml:space="preserve"> Campuran Aspal Dingin</v>
          </cell>
        </row>
        <row r="243">
          <cell r="B243" t="str">
            <v>Satuan</v>
          </cell>
          <cell r="D243" t="str">
            <v>:</v>
          </cell>
          <cell r="E243" t="str">
            <v xml:space="preserve"> m3</v>
          </cell>
        </row>
        <row r="244">
          <cell r="B244" t="str">
            <v>Nomor Paket Kontrak</v>
          </cell>
          <cell r="D244" t="str">
            <v>:</v>
          </cell>
          <cell r="E244" t="str">
            <v>I (satu)</v>
          </cell>
        </row>
        <row r="246">
          <cell r="B246" t="str">
            <v>NAMA PENAWAR : PT. BRANTAS ABIPRAYA ( PERSERO )</v>
          </cell>
        </row>
        <row r="247">
          <cell r="J247" t="str">
            <v>Biaya</v>
          </cell>
          <cell r="K247" t="str">
            <v>Jumlah Per Satuan</v>
          </cell>
        </row>
        <row r="248">
          <cell r="B248" t="str">
            <v>No</v>
          </cell>
          <cell r="C248" t="str">
            <v>U r a i a n</v>
          </cell>
          <cell r="H248" t="str">
            <v>Satuan</v>
          </cell>
          <cell r="I248" t="str">
            <v>Kuantitas</v>
          </cell>
          <cell r="J248" t="str">
            <v>Satuan</v>
          </cell>
          <cell r="K248" t="str">
            <v>Pengukuran</v>
          </cell>
        </row>
        <row r="249">
          <cell r="J249" t="str">
            <v>(Rp)</v>
          </cell>
          <cell r="K249" t="str">
            <v>(Rp)</v>
          </cell>
        </row>
        <row r="250">
          <cell r="B250" t="str">
            <v>A</v>
          </cell>
          <cell r="C250" t="str">
            <v xml:space="preserve"> Tenaga</v>
          </cell>
        </row>
        <row r="251">
          <cell r="C251" t="str">
            <v xml:space="preserve"> Pekerja</v>
          </cell>
          <cell r="H251" t="str">
            <v>jam</v>
          </cell>
          <cell r="I251">
            <v>0.16</v>
          </cell>
          <cell r="J251">
            <v>1800</v>
          </cell>
          <cell r="K251">
            <v>288</v>
          </cell>
        </row>
        <row r="252">
          <cell r="C252" t="str">
            <v xml:space="preserve"> Tukang</v>
          </cell>
          <cell r="H252" t="str">
            <v>jam</v>
          </cell>
          <cell r="I252">
            <v>0.04</v>
          </cell>
          <cell r="J252">
            <v>2500</v>
          </cell>
          <cell r="K252">
            <v>100</v>
          </cell>
        </row>
        <row r="253">
          <cell r="C253" t="str">
            <v xml:space="preserve"> Mandor</v>
          </cell>
          <cell r="H253" t="str">
            <v>jam</v>
          </cell>
          <cell r="I253">
            <v>0.02</v>
          </cell>
          <cell r="J253">
            <v>2500</v>
          </cell>
          <cell r="K253">
            <v>50</v>
          </cell>
        </row>
        <row r="258">
          <cell r="K258">
            <v>438</v>
          </cell>
        </row>
        <row r="259">
          <cell r="B259" t="str">
            <v>B</v>
          </cell>
          <cell r="C259" t="str">
            <v xml:space="preserve"> B a h a n</v>
          </cell>
        </row>
        <row r="260">
          <cell r="C260" t="str">
            <v xml:space="preserve"> Aspal </v>
          </cell>
          <cell r="H260" t="str">
            <v>kg</v>
          </cell>
          <cell r="I260">
            <v>164.80500000000001</v>
          </cell>
          <cell r="J260">
            <v>1250</v>
          </cell>
          <cell r="K260">
            <v>206006.25</v>
          </cell>
        </row>
        <row r="261">
          <cell r="C261" t="str">
            <v xml:space="preserve"> Karosen</v>
          </cell>
          <cell r="H261" t="str">
            <v>liter</v>
          </cell>
          <cell r="I261">
            <v>24</v>
          </cell>
          <cell r="J261">
            <v>400</v>
          </cell>
          <cell r="K261">
            <v>9600</v>
          </cell>
        </row>
        <row r="262">
          <cell r="C262" t="str">
            <v xml:space="preserve"> Course Agregat</v>
          </cell>
          <cell r="H262" t="str">
            <v>m3</v>
          </cell>
          <cell r="I262">
            <v>0.56200000000000006</v>
          </cell>
          <cell r="J262">
            <v>35000</v>
          </cell>
          <cell r="K262">
            <v>19670</v>
          </cell>
        </row>
        <row r="263">
          <cell r="C263" t="str">
            <v xml:space="preserve"> Fine Agregat</v>
          </cell>
          <cell r="H263" t="str">
            <v>m3</v>
          </cell>
          <cell r="I263">
            <v>0.68799999999999994</v>
          </cell>
          <cell r="J263">
            <v>24500</v>
          </cell>
          <cell r="K263">
            <v>16856</v>
          </cell>
        </row>
        <row r="264">
          <cell r="C264" t="str">
            <v xml:space="preserve"> Bahan Pengisi (Filler)</v>
          </cell>
          <cell r="H264" t="str">
            <v>kg</v>
          </cell>
          <cell r="I264">
            <v>139.19999999999999</v>
          </cell>
          <cell r="J264">
            <v>28</v>
          </cell>
          <cell r="K264">
            <v>3897.6</v>
          </cell>
        </row>
        <row r="269">
          <cell r="K269">
            <v>256029.85</v>
          </cell>
        </row>
        <row r="270">
          <cell r="B270" t="str">
            <v>C</v>
          </cell>
          <cell r="C270" t="str">
            <v xml:space="preserve"> Peralatan</v>
          </cell>
        </row>
        <row r="271">
          <cell r="C271" t="str">
            <v xml:space="preserve"> Vibrator Roller 1.1 ton</v>
          </cell>
          <cell r="H271" t="str">
            <v>jam</v>
          </cell>
          <cell r="I271">
            <v>0.04</v>
          </cell>
          <cell r="J271">
            <v>17134</v>
          </cell>
          <cell r="K271">
            <v>685.36</v>
          </cell>
        </row>
        <row r="272">
          <cell r="C272" t="str">
            <v xml:space="preserve"> Tamping Rammer</v>
          </cell>
          <cell r="H272" t="str">
            <v>jam</v>
          </cell>
          <cell r="I272">
            <v>0.05</v>
          </cell>
          <cell r="J272">
            <v>3234</v>
          </cell>
          <cell r="K272">
            <v>161.69999999999999</v>
          </cell>
        </row>
        <row r="280">
          <cell r="K280">
            <v>847.06</v>
          </cell>
        </row>
        <row r="281">
          <cell r="B281" t="str">
            <v>C</v>
          </cell>
          <cell r="C281" t="str">
            <v xml:space="preserve"> Jumlah = ( A + B + C )</v>
          </cell>
          <cell r="K281">
            <v>257314.91</v>
          </cell>
        </row>
        <row r="283">
          <cell r="B283" t="str">
            <v>E</v>
          </cell>
          <cell r="C283" t="str">
            <v xml:space="preserve"> Biaya Umum dan Keuntungan </v>
          </cell>
          <cell r="H283">
            <v>0</v>
          </cell>
          <cell r="K283">
            <v>0</v>
          </cell>
        </row>
        <row r="285">
          <cell r="B285" t="str">
            <v>F</v>
          </cell>
          <cell r="C285" t="str">
            <v xml:space="preserve"> Harga Satuan = ( D + E )</v>
          </cell>
          <cell r="K285">
            <v>257314.91</v>
          </cell>
        </row>
        <row r="286">
          <cell r="K286">
            <v>257314</v>
          </cell>
        </row>
        <row r="299">
          <cell r="B299" t="str">
            <v>Nomor Mata Pembayaran</v>
          </cell>
          <cell r="D299" t="str">
            <v>:</v>
          </cell>
          <cell r="E299" t="str">
            <v>-</v>
          </cell>
        </row>
        <row r="300">
          <cell r="B300" t="str">
            <v>Jenis Pekerjaan</v>
          </cell>
          <cell r="D300" t="str">
            <v>:</v>
          </cell>
          <cell r="E300" t="str">
            <v xml:space="preserve"> Material Lain-Lain</v>
          </cell>
        </row>
        <row r="301">
          <cell r="B301" t="str">
            <v>Satuan</v>
          </cell>
          <cell r="D301" t="str">
            <v>:</v>
          </cell>
          <cell r="E301" t="str">
            <v xml:space="preserve"> m3</v>
          </cell>
        </row>
        <row r="302">
          <cell r="B302" t="str">
            <v>Nomor Paket Kontrak</v>
          </cell>
          <cell r="D302" t="str">
            <v>:</v>
          </cell>
          <cell r="E302" t="str">
            <v>I (satu)</v>
          </cell>
        </row>
        <row r="304">
          <cell r="B304" t="str">
            <v>NAMA PENAWAR : PT. BRANTAS ABIPRAYA ( PERSERO )</v>
          </cell>
        </row>
        <row r="305">
          <cell r="J305" t="str">
            <v>Biaya</v>
          </cell>
          <cell r="K305" t="str">
            <v>Jumlah Per Satuan</v>
          </cell>
        </row>
        <row r="306">
          <cell r="B306" t="str">
            <v>No</v>
          </cell>
          <cell r="C306" t="str">
            <v>U r a i a n</v>
          </cell>
          <cell r="H306" t="str">
            <v>Satuan</v>
          </cell>
          <cell r="I306" t="str">
            <v>Kuantitas</v>
          </cell>
          <cell r="J306" t="str">
            <v>Satuan</v>
          </cell>
          <cell r="K306" t="str">
            <v>Pengukuran</v>
          </cell>
        </row>
        <row r="307">
          <cell r="J307" t="str">
            <v>(Rp)</v>
          </cell>
          <cell r="K307" t="str">
            <v>(Rp)</v>
          </cell>
        </row>
        <row r="308">
          <cell r="B308" t="str">
            <v>A</v>
          </cell>
          <cell r="C308" t="str">
            <v xml:space="preserve"> Tenaga</v>
          </cell>
        </row>
        <row r="309">
          <cell r="C309" t="str">
            <v xml:space="preserve"> Pekerja</v>
          </cell>
          <cell r="H309" t="str">
            <v>jam</v>
          </cell>
          <cell r="I309">
            <v>7.17E-2</v>
          </cell>
          <cell r="J309">
            <v>1800</v>
          </cell>
          <cell r="K309">
            <v>129.06</v>
          </cell>
        </row>
        <row r="310">
          <cell r="C310" t="str">
            <v xml:space="preserve"> Tukang</v>
          </cell>
          <cell r="H310" t="str">
            <v>jam</v>
          </cell>
          <cell r="I310">
            <v>1.7899999999999999E-2</v>
          </cell>
          <cell r="J310">
            <v>2500</v>
          </cell>
          <cell r="K310">
            <v>44.75</v>
          </cell>
        </row>
        <row r="311">
          <cell r="C311" t="str">
            <v xml:space="preserve"> Mandor</v>
          </cell>
          <cell r="H311" t="str">
            <v>jam</v>
          </cell>
          <cell r="I311">
            <v>8.9999999999999993E-3</v>
          </cell>
          <cell r="J311">
            <v>2500</v>
          </cell>
          <cell r="K311">
            <v>22.5</v>
          </cell>
        </row>
        <row r="316">
          <cell r="K316">
            <v>196.31</v>
          </cell>
        </row>
        <row r="317">
          <cell r="B317" t="str">
            <v>B</v>
          </cell>
          <cell r="C317" t="str">
            <v xml:space="preserve"> B a h a n</v>
          </cell>
        </row>
        <row r="318">
          <cell r="C318" t="str">
            <v xml:space="preserve"> Course Agregat</v>
          </cell>
          <cell r="H318" t="str">
            <v>m3</v>
          </cell>
          <cell r="I318">
            <v>0.76800000000000002</v>
          </cell>
          <cell r="J318">
            <v>35000</v>
          </cell>
          <cell r="K318">
            <v>26880</v>
          </cell>
        </row>
        <row r="319">
          <cell r="C319" t="str">
            <v xml:space="preserve"> Fine Agregat</v>
          </cell>
          <cell r="H319" t="str">
            <v>m3</v>
          </cell>
          <cell r="I319">
            <v>0.432</v>
          </cell>
          <cell r="J319">
            <v>24500</v>
          </cell>
          <cell r="K319">
            <v>10584</v>
          </cell>
        </row>
        <row r="327">
          <cell r="K327">
            <v>37464</v>
          </cell>
        </row>
        <row r="328">
          <cell r="B328" t="str">
            <v>C</v>
          </cell>
          <cell r="C328" t="str">
            <v xml:space="preserve"> Peralatan</v>
          </cell>
        </row>
        <row r="329">
          <cell r="C329" t="str">
            <v xml:space="preserve"> Whell Loader</v>
          </cell>
          <cell r="H329" t="str">
            <v>jam</v>
          </cell>
          <cell r="I329">
            <v>1.7899999999999999E-2</v>
          </cell>
          <cell r="J329">
            <v>86007</v>
          </cell>
          <cell r="K329">
            <v>1539.52</v>
          </cell>
        </row>
        <row r="330">
          <cell r="C330" t="str">
            <v xml:space="preserve"> Dump Truck </v>
          </cell>
          <cell r="H330" t="str">
            <v>jam</v>
          </cell>
          <cell r="I330">
            <v>8.4099999999999994E-2</v>
          </cell>
          <cell r="J330">
            <v>46093</v>
          </cell>
          <cell r="K330">
            <v>3876.42</v>
          </cell>
        </row>
        <row r="331">
          <cell r="C331" t="str">
            <v xml:space="preserve"> Vibrator Roller</v>
          </cell>
          <cell r="H331" t="str">
            <v>jam</v>
          </cell>
          <cell r="I331">
            <v>1.67E-2</v>
          </cell>
          <cell r="J331">
            <v>87631</v>
          </cell>
          <cell r="K331">
            <v>1463.43</v>
          </cell>
        </row>
        <row r="332">
          <cell r="C332" t="str">
            <v xml:space="preserve"> Tamping Rammer</v>
          </cell>
          <cell r="H332" t="str">
            <v>jam</v>
          </cell>
          <cell r="I332">
            <v>2.5000000000000001E-2</v>
          </cell>
          <cell r="J332">
            <v>3234</v>
          </cell>
          <cell r="K332">
            <v>80.849999999999994</v>
          </cell>
        </row>
        <row r="333">
          <cell r="C333" t="str">
            <v xml:space="preserve"> Alat Bantu 3</v>
          </cell>
          <cell r="H333" t="str">
            <v>ls</v>
          </cell>
          <cell r="I333">
            <v>1</v>
          </cell>
          <cell r="J333">
            <v>100</v>
          </cell>
          <cell r="K333">
            <v>100</v>
          </cell>
        </row>
        <row r="338">
          <cell r="K338">
            <v>7060.2200000000012</v>
          </cell>
        </row>
        <row r="339">
          <cell r="B339" t="str">
            <v>C</v>
          </cell>
          <cell r="C339" t="str">
            <v xml:space="preserve"> Jumlah = ( A + B + C )</v>
          </cell>
          <cell r="K339">
            <v>44720.53</v>
          </cell>
        </row>
        <row r="341">
          <cell r="B341" t="str">
            <v>E</v>
          </cell>
          <cell r="C341" t="str">
            <v xml:space="preserve"> Biaya Umum dan Keuntungan </v>
          </cell>
          <cell r="H341">
            <v>0</v>
          </cell>
          <cell r="K341">
            <v>0</v>
          </cell>
        </row>
        <row r="343">
          <cell r="B343" t="str">
            <v>F</v>
          </cell>
          <cell r="C343" t="str">
            <v xml:space="preserve"> Harga Satuan = ( D + E )</v>
          </cell>
          <cell r="K343">
            <v>44720.53</v>
          </cell>
        </row>
        <row r="344">
          <cell r="K344">
            <v>44720</v>
          </cell>
        </row>
        <row r="357">
          <cell r="B357" t="str">
            <v>NOMOR / NAMA PAKET KONTRAK</v>
          </cell>
          <cell r="F357" t="str">
            <v>:</v>
          </cell>
          <cell r="G357" t="str">
            <v>Paket I Bakauheni - Ketapang - Lb. Maringgai</v>
          </cell>
        </row>
        <row r="358">
          <cell r="B358" t="str">
            <v>NOMOR MATA PEMBAYARAN</v>
          </cell>
          <cell r="F358" t="str">
            <v>:</v>
          </cell>
          <cell r="G358" t="str">
            <v>1.17</v>
          </cell>
        </row>
        <row r="359">
          <cell r="B359" t="str">
            <v>JENIS PEKERJAAN</v>
          </cell>
          <cell r="F359" t="str">
            <v>:</v>
          </cell>
          <cell r="G359" t="str">
            <v>Mobilisasi</v>
          </cell>
        </row>
        <row r="360">
          <cell r="B360" t="str">
            <v>SATUAN PEKERJAAN</v>
          </cell>
          <cell r="F360" t="str">
            <v>:</v>
          </cell>
          <cell r="G360" t="str">
            <v>Lumpsum</v>
          </cell>
        </row>
        <row r="362">
          <cell r="B362" t="str">
            <v>NAMA PENAWAR : PT. BRANTAS ABIPRAYA ( PERSERO )</v>
          </cell>
        </row>
        <row r="363">
          <cell r="J363" t="str">
            <v>Biaya</v>
          </cell>
          <cell r="K363" t="str">
            <v>Jumlah Per Satuan</v>
          </cell>
        </row>
        <row r="364">
          <cell r="B364" t="str">
            <v>No</v>
          </cell>
          <cell r="C364" t="str">
            <v>U r a i a n</v>
          </cell>
          <cell r="H364" t="str">
            <v>Satuan</v>
          </cell>
          <cell r="I364" t="str">
            <v>Kuantitas</v>
          </cell>
          <cell r="J364" t="str">
            <v>Satuan</v>
          </cell>
          <cell r="K364" t="str">
            <v>Pengukuran</v>
          </cell>
        </row>
        <row r="365">
          <cell r="J365" t="str">
            <v>(Rp)</v>
          </cell>
          <cell r="K365" t="str">
            <v>(Rp)</v>
          </cell>
        </row>
        <row r="367">
          <cell r="B367" t="str">
            <v>A</v>
          </cell>
          <cell r="C367" t="str">
            <v xml:space="preserve"> Pengadaan Lahan Untuk Base Camp</v>
          </cell>
        </row>
        <row r="369">
          <cell r="B369" t="str">
            <v>B</v>
          </cell>
          <cell r="C369" t="str">
            <v xml:space="preserve"> Peralatan</v>
          </cell>
        </row>
        <row r="370">
          <cell r="C370" t="str">
            <v xml:space="preserve"> Sesuai lampiran 2a-2</v>
          </cell>
        </row>
        <row r="372">
          <cell r="B372" t="str">
            <v>C</v>
          </cell>
          <cell r="C372" t="str">
            <v xml:space="preserve"> Fasilitas Kontraktor</v>
          </cell>
        </row>
        <row r="373">
          <cell r="B373">
            <v>1</v>
          </cell>
          <cell r="C373" t="str">
            <v xml:space="preserve"> Base Camp</v>
          </cell>
        </row>
        <row r="374">
          <cell r="B374">
            <v>2</v>
          </cell>
          <cell r="C374" t="str">
            <v xml:space="preserve"> Kantor</v>
          </cell>
        </row>
        <row r="375">
          <cell r="B375">
            <v>3</v>
          </cell>
          <cell r="C375" t="str">
            <v xml:space="preserve"> Barak</v>
          </cell>
        </row>
        <row r="376">
          <cell r="B376">
            <v>4</v>
          </cell>
          <cell r="C376" t="str">
            <v xml:space="preserve"> Bengkel</v>
          </cell>
        </row>
        <row r="377">
          <cell r="B377">
            <v>5</v>
          </cell>
          <cell r="C377" t="str">
            <v xml:space="preserve"> Gudang, dll.</v>
          </cell>
        </row>
        <row r="379">
          <cell r="B379" t="str">
            <v>D</v>
          </cell>
          <cell r="C379" t="str">
            <v xml:space="preserve"> Fasilitas Direksi Teknik :</v>
          </cell>
        </row>
        <row r="380">
          <cell r="B380">
            <v>1</v>
          </cell>
          <cell r="C380" t="str">
            <v xml:space="preserve"> Kantor</v>
          </cell>
        </row>
        <row r="381">
          <cell r="B381">
            <v>2</v>
          </cell>
          <cell r="C381" t="str">
            <v xml:space="preserve"> Akomodasi untuk Wakil Direksi Teknik</v>
          </cell>
        </row>
        <row r="382">
          <cell r="B382">
            <v>3</v>
          </cell>
          <cell r="C382" t="str">
            <v xml:space="preserve"> Ruang Laboratorium</v>
          </cell>
        </row>
        <row r="383">
          <cell r="B383">
            <v>4</v>
          </cell>
          <cell r="C383" t="str">
            <v xml:space="preserve"> Peralatan Laboratorium</v>
          </cell>
        </row>
        <row r="384">
          <cell r="B384">
            <v>5</v>
          </cell>
          <cell r="C384" t="str">
            <v xml:space="preserve"> Perabotan dan Layanan</v>
          </cell>
        </row>
        <row r="385">
          <cell r="B385">
            <v>6</v>
          </cell>
          <cell r="C385" t="str">
            <v xml:space="preserve"> Furniture dan Pelayanan</v>
          </cell>
        </row>
        <row r="386">
          <cell r="B386">
            <v>7</v>
          </cell>
          <cell r="C386" t="str">
            <v xml:space="preserve"> Kendaraan untuk Direksi Teknik</v>
          </cell>
        </row>
        <row r="387">
          <cell r="C387" t="str">
            <v xml:space="preserve"> - Sewa Mobil</v>
          </cell>
        </row>
        <row r="388">
          <cell r="C388" t="str">
            <v xml:space="preserve"> - Sewa Motor</v>
          </cell>
        </row>
        <row r="390">
          <cell r="B390" t="str">
            <v>E</v>
          </cell>
          <cell r="C390" t="str">
            <v xml:space="preserve"> Mata Pekerjaan Mobilisasi lainnya</v>
          </cell>
        </row>
        <row r="391">
          <cell r="C391" t="str">
            <v xml:space="preserve">  - Biaya Pengujian Mutu / Lab.</v>
          </cell>
        </row>
        <row r="394">
          <cell r="B394" t="str">
            <v>F</v>
          </cell>
          <cell r="C394" t="str">
            <v xml:space="preserve"> Demobilisasi</v>
          </cell>
        </row>
        <row r="396">
          <cell r="K396">
            <v>0</v>
          </cell>
        </row>
        <row r="397">
          <cell r="B397" t="str">
            <v>G</v>
          </cell>
          <cell r="C397" t="str">
            <v xml:space="preserve"> Jumlah = ( A + B + C+ D + E + F )</v>
          </cell>
          <cell r="K397">
            <v>0</v>
          </cell>
        </row>
        <row r="399">
          <cell r="B399" t="str">
            <v>H</v>
          </cell>
          <cell r="C399" t="str">
            <v xml:space="preserve"> Biaya Umum dan Keuntungan </v>
          </cell>
          <cell r="H399">
            <v>0</v>
          </cell>
          <cell r="I399" t="str">
            <v>x G</v>
          </cell>
          <cell r="K399">
            <v>0</v>
          </cell>
        </row>
        <row r="401">
          <cell r="B401" t="str">
            <v>I</v>
          </cell>
          <cell r="C401" t="str">
            <v xml:space="preserve"> Harga Lump Sum = ( G + H )</v>
          </cell>
          <cell r="K401">
            <v>0</v>
          </cell>
        </row>
        <row r="402">
          <cell r="K402">
            <v>0</v>
          </cell>
        </row>
        <row r="415">
          <cell r="B415" t="str">
            <v>Nomor Mata Pembayaran</v>
          </cell>
          <cell r="D415" t="str">
            <v>:</v>
          </cell>
          <cell r="E415" t="str">
            <v>-</v>
          </cell>
        </row>
        <row r="416">
          <cell r="B416" t="str">
            <v>Jenis Pekerjaan</v>
          </cell>
          <cell r="D416" t="str">
            <v>:</v>
          </cell>
          <cell r="E416" t="str">
            <v xml:space="preserve"> Material Lain-Lain</v>
          </cell>
        </row>
        <row r="417">
          <cell r="B417" t="str">
            <v>Satuan</v>
          </cell>
          <cell r="D417" t="str">
            <v>:</v>
          </cell>
          <cell r="E417" t="str">
            <v xml:space="preserve"> m3</v>
          </cell>
        </row>
        <row r="418">
          <cell r="B418" t="str">
            <v>Nomor Paket Kontrak</v>
          </cell>
          <cell r="D418" t="str">
            <v>:</v>
          </cell>
          <cell r="E418" t="str">
            <v>I (satu)</v>
          </cell>
        </row>
        <row r="420">
          <cell r="B420" t="str">
            <v>NAMA PENAWAR : PT. BRANTAS ABIPRAYA ( PERSERO )</v>
          </cell>
        </row>
        <row r="421">
          <cell r="J421" t="str">
            <v>Biaya</v>
          </cell>
          <cell r="K421" t="str">
            <v>Jumlah Per Satuan</v>
          </cell>
        </row>
        <row r="422">
          <cell r="B422" t="str">
            <v>No</v>
          </cell>
          <cell r="C422" t="str">
            <v>U r a i a n</v>
          </cell>
          <cell r="H422" t="str">
            <v>Satuan</v>
          </cell>
          <cell r="I422" t="str">
            <v>Kuantitas</v>
          </cell>
          <cell r="J422" t="str">
            <v>Satuan</v>
          </cell>
          <cell r="K422" t="str">
            <v>Pengukuran</v>
          </cell>
        </row>
        <row r="423">
          <cell r="J423" t="str">
            <v>(Rp)</v>
          </cell>
          <cell r="K423" t="str">
            <v>(Rp)</v>
          </cell>
        </row>
        <row r="424">
          <cell r="B424" t="str">
            <v>A</v>
          </cell>
          <cell r="C424" t="str">
            <v xml:space="preserve"> Tenaga</v>
          </cell>
        </row>
        <row r="425">
          <cell r="C425" t="str">
            <v xml:space="preserve"> Pekerja</v>
          </cell>
          <cell r="H425" t="str">
            <v>jam</v>
          </cell>
          <cell r="I425">
            <v>7.17E-2</v>
          </cell>
          <cell r="J425">
            <v>1800</v>
          </cell>
          <cell r="K425">
            <v>129.06</v>
          </cell>
        </row>
        <row r="426">
          <cell r="C426" t="str">
            <v xml:space="preserve"> Tukang</v>
          </cell>
          <cell r="H426" t="str">
            <v>jam</v>
          </cell>
          <cell r="I426">
            <v>1.7899999999999999E-2</v>
          </cell>
          <cell r="J426">
            <v>2500</v>
          </cell>
          <cell r="K426">
            <v>44.75</v>
          </cell>
        </row>
        <row r="427">
          <cell r="C427" t="str">
            <v xml:space="preserve"> Mandor</v>
          </cell>
          <cell r="H427" t="str">
            <v>jam</v>
          </cell>
          <cell r="I427">
            <v>8.9999999999999993E-3</v>
          </cell>
          <cell r="J427">
            <v>2500</v>
          </cell>
          <cell r="K427">
            <v>22.5</v>
          </cell>
        </row>
        <row r="432">
          <cell r="K432">
            <v>196.31</v>
          </cell>
        </row>
        <row r="433">
          <cell r="B433" t="str">
            <v>B</v>
          </cell>
          <cell r="C433" t="str">
            <v xml:space="preserve"> B a h a n</v>
          </cell>
        </row>
        <row r="434">
          <cell r="C434" t="str">
            <v xml:space="preserve"> Course Agregat</v>
          </cell>
          <cell r="H434" t="str">
            <v>m3</v>
          </cell>
          <cell r="I434">
            <v>0.76800000000000002</v>
          </cell>
          <cell r="J434">
            <v>35000</v>
          </cell>
          <cell r="K434">
            <v>26880</v>
          </cell>
        </row>
        <row r="435">
          <cell r="C435" t="str">
            <v xml:space="preserve"> Fine Agregat</v>
          </cell>
          <cell r="H435" t="str">
            <v>m3</v>
          </cell>
          <cell r="I435">
            <v>0.432</v>
          </cell>
          <cell r="J435">
            <v>24500</v>
          </cell>
          <cell r="K435">
            <v>10584</v>
          </cell>
        </row>
        <row r="443">
          <cell r="K443">
            <v>37464</v>
          </cell>
        </row>
        <row r="444">
          <cell r="B444" t="str">
            <v>C</v>
          </cell>
          <cell r="C444" t="str">
            <v xml:space="preserve"> Peralatan</v>
          </cell>
        </row>
        <row r="445">
          <cell r="C445" t="str">
            <v xml:space="preserve"> Whell Loader</v>
          </cell>
          <cell r="H445" t="str">
            <v>jam</v>
          </cell>
          <cell r="I445">
            <v>1.7899999999999999E-2</v>
          </cell>
          <cell r="J445">
            <v>86007</v>
          </cell>
          <cell r="K445">
            <v>1539.52</v>
          </cell>
        </row>
        <row r="446">
          <cell r="C446" t="str">
            <v xml:space="preserve"> Dump Truck </v>
          </cell>
          <cell r="H446" t="str">
            <v>jam</v>
          </cell>
          <cell r="I446">
            <v>8.4099999999999994E-2</v>
          </cell>
          <cell r="J446">
            <v>46093</v>
          </cell>
          <cell r="K446">
            <v>3876.42</v>
          </cell>
        </row>
        <row r="447">
          <cell r="C447" t="str">
            <v xml:space="preserve"> Vibrator Roller</v>
          </cell>
          <cell r="H447" t="str">
            <v>jam</v>
          </cell>
          <cell r="I447">
            <v>1.67E-2</v>
          </cell>
          <cell r="J447">
            <v>87631</v>
          </cell>
          <cell r="K447">
            <v>1463.43</v>
          </cell>
        </row>
        <row r="448">
          <cell r="C448" t="str">
            <v xml:space="preserve"> Tamping Rammer</v>
          </cell>
          <cell r="H448" t="str">
            <v>jam</v>
          </cell>
          <cell r="I448">
            <v>2.5000000000000001E-2</v>
          </cell>
          <cell r="J448">
            <v>3234</v>
          </cell>
          <cell r="K448">
            <v>80.849999999999994</v>
          </cell>
        </row>
        <row r="449">
          <cell r="C449" t="str">
            <v xml:space="preserve"> Alat Bantu 3</v>
          </cell>
          <cell r="H449" t="str">
            <v>ls</v>
          </cell>
          <cell r="I449">
            <v>1</v>
          </cell>
          <cell r="J449">
            <v>100</v>
          </cell>
          <cell r="K449">
            <v>100</v>
          </cell>
        </row>
        <row r="454">
          <cell r="K454">
            <v>7060.2200000000012</v>
          </cell>
        </row>
        <row r="455">
          <cell r="B455" t="str">
            <v>G</v>
          </cell>
          <cell r="C455" t="str">
            <v xml:space="preserve"> Jumlah = ( A + B + C )</v>
          </cell>
          <cell r="K455">
            <v>44720.53</v>
          </cell>
        </row>
        <row r="457">
          <cell r="B457" t="str">
            <v>E</v>
          </cell>
          <cell r="C457" t="str">
            <v xml:space="preserve"> Biaya Umum dan Keuntungan </v>
          </cell>
          <cell r="H457">
            <v>0</v>
          </cell>
          <cell r="K457">
            <v>0</v>
          </cell>
        </row>
        <row r="459">
          <cell r="B459" t="str">
            <v>F</v>
          </cell>
          <cell r="C459" t="str">
            <v xml:space="preserve"> Harga Satuan = ( D + E )</v>
          </cell>
          <cell r="K459">
            <v>44720.53</v>
          </cell>
        </row>
        <row r="460">
          <cell r="K460">
            <v>44720</v>
          </cell>
        </row>
        <row r="473">
          <cell r="B473" t="str">
            <v>Nomor Mata Pembayaran</v>
          </cell>
          <cell r="D473" t="str">
            <v>:</v>
          </cell>
          <cell r="E473" t="str">
            <v>-</v>
          </cell>
        </row>
        <row r="474">
          <cell r="B474" t="str">
            <v>Jenis Pekerjaan</v>
          </cell>
          <cell r="D474" t="str">
            <v>:</v>
          </cell>
          <cell r="E474" t="str">
            <v xml:space="preserve"> Material Lain-Lain</v>
          </cell>
        </row>
        <row r="475">
          <cell r="B475" t="str">
            <v>Satuan</v>
          </cell>
          <cell r="D475" t="str">
            <v>:</v>
          </cell>
          <cell r="E475" t="str">
            <v xml:space="preserve"> m3</v>
          </cell>
        </row>
        <row r="476">
          <cell r="B476" t="str">
            <v>Nomor Paket Kontrak</v>
          </cell>
          <cell r="D476" t="str">
            <v>:</v>
          </cell>
          <cell r="E476" t="str">
            <v>I (satu)</v>
          </cell>
        </row>
        <row r="478">
          <cell r="B478" t="str">
            <v>NAMA PENAWAR : PT. BRANTAS ABIPRAYA ( PERSERO )</v>
          </cell>
        </row>
        <row r="479">
          <cell r="J479" t="str">
            <v>Biaya</v>
          </cell>
          <cell r="K479" t="str">
            <v>Jumlah Per Satuan</v>
          </cell>
        </row>
        <row r="480">
          <cell r="B480" t="str">
            <v>No</v>
          </cell>
          <cell r="C480" t="str">
            <v>U r a i a n</v>
          </cell>
          <cell r="H480" t="str">
            <v>Satuan</v>
          </cell>
          <cell r="I480" t="str">
            <v>Kuantitas</v>
          </cell>
          <cell r="J480" t="str">
            <v>Satuan</v>
          </cell>
          <cell r="K480" t="str">
            <v>Pengukuran</v>
          </cell>
        </row>
        <row r="481">
          <cell r="J481" t="str">
            <v>(Rp)</v>
          </cell>
          <cell r="K481" t="str">
            <v>(Rp)</v>
          </cell>
        </row>
        <row r="482">
          <cell r="B482" t="str">
            <v>A</v>
          </cell>
          <cell r="C482" t="str">
            <v xml:space="preserve"> Tenaga</v>
          </cell>
        </row>
        <row r="483">
          <cell r="C483" t="str">
            <v xml:space="preserve"> Pekerja</v>
          </cell>
          <cell r="H483" t="str">
            <v>jam</v>
          </cell>
          <cell r="I483">
            <v>7.17E-2</v>
          </cell>
          <cell r="J483">
            <v>1800</v>
          </cell>
          <cell r="K483">
            <v>129.06</v>
          </cell>
        </row>
        <row r="484">
          <cell r="C484" t="str">
            <v xml:space="preserve"> Tukang</v>
          </cell>
          <cell r="H484" t="str">
            <v>jam</v>
          </cell>
          <cell r="I484">
            <v>1.7899999999999999E-2</v>
          </cell>
          <cell r="J484">
            <v>2500</v>
          </cell>
          <cell r="K484">
            <v>44.75</v>
          </cell>
        </row>
        <row r="485">
          <cell r="C485" t="str">
            <v xml:space="preserve"> Mandor</v>
          </cell>
          <cell r="H485" t="str">
            <v>jam</v>
          </cell>
          <cell r="I485">
            <v>8.9999999999999993E-3</v>
          </cell>
          <cell r="J485">
            <v>2500</v>
          </cell>
          <cell r="K485">
            <v>22.5</v>
          </cell>
        </row>
        <row r="490">
          <cell r="K490">
            <v>196.31</v>
          </cell>
        </row>
        <row r="491">
          <cell r="B491" t="str">
            <v>B</v>
          </cell>
          <cell r="C491" t="str">
            <v xml:space="preserve"> B a h a n</v>
          </cell>
        </row>
        <row r="492">
          <cell r="C492" t="str">
            <v xml:space="preserve"> Course Agregat</v>
          </cell>
          <cell r="H492" t="str">
            <v>m3</v>
          </cell>
          <cell r="I492">
            <v>0.76800000000000002</v>
          </cell>
          <cell r="J492">
            <v>35000</v>
          </cell>
          <cell r="K492">
            <v>26880</v>
          </cell>
        </row>
        <row r="493">
          <cell r="C493" t="str">
            <v xml:space="preserve"> Fine Agregat</v>
          </cell>
          <cell r="H493" t="str">
            <v>m3</v>
          </cell>
          <cell r="I493">
            <v>0.432</v>
          </cell>
          <cell r="J493">
            <v>24500</v>
          </cell>
          <cell r="K493">
            <v>10584</v>
          </cell>
        </row>
        <row r="501">
          <cell r="K501">
            <v>37464</v>
          </cell>
        </row>
        <row r="502">
          <cell r="B502" t="str">
            <v>C</v>
          </cell>
          <cell r="C502" t="str">
            <v xml:space="preserve"> Peralatan</v>
          </cell>
        </row>
        <row r="503">
          <cell r="C503" t="str">
            <v xml:space="preserve"> Whell Loader</v>
          </cell>
          <cell r="H503" t="str">
            <v>jam</v>
          </cell>
          <cell r="I503">
            <v>1.7899999999999999E-2</v>
          </cell>
          <cell r="J503">
            <v>86007</v>
          </cell>
          <cell r="K503">
            <v>1539.52</v>
          </cell>
        </row>
        <row r="504">
          <cell r="C504" t="str">
            <v xml:space="preserve"> Dump Truck </v>
          </cell>
          <cell r="H504" t="str">
            <v>jam</v>
          </cell>
          <cell r="I504">
            <v>8.4099999999999994E-2</v>
          </cell>
          <cell r="J504">
            <v>46093</v>
          </cell>
          <cell r="K504">
            <v>3876.42</v>
          </cell>
        </row>
        <row r="505">
          <cell r="C505" t="str">
            <v xml:space="preserve"> Vibrator Roller</v>
          </cell>
          <cell r="H505" t="str">
            <v>jam</v>
          </cell>
          <cell r="I505">
            <v>1.67E-2</v>
          </cell>
          <cell r="J505">
            <v>87631</v>
          </cell>
          <cell r="K505">
            <v>1463.43</v>
          </cell>
        </row>
        <row r="506">
          <cell r="C506" t="str">
            <v xml:space="preserve"> Tamping Rammer</v>
          </cell>
          <cell r="H506" t="str">
            <v>jam</v>
          </cell>
          <cell r="I506">
            <v>2.5000000000000001E-2</v>
          </cell>
          <cell r="J506">
            <v>3234</v>
          </cell>
          <cell r="K506">
            <v>80.849999999999994</v>
          </cell>
        </row>
        <row r="507">
          <cell r="C507" t="str">
            <v xml:space="preserve"> Alat Bantu 3</v>
          </cell>
          <cell r="H507" t="str">
            <v>ls</v>
          </cell>
          <cell r="I507">
            <v>1</v>
          </cell>
          <cell r="J507">
            <v>100</v>
          </cell>
          <cell r="K507">
            <v>100</v>
          </cell>
        </row>
        <row r="512">
          <cell r="K512">
            <v>7060.2200000000012</v>
          </cell>
        </row>
        <row r="513">
          <cell r="B513" t="str">
            <v>G</v>
          </cell>
          <cell r="C513" t="str">
            <v xml:space="preserve"> Jumlah = ( A + B + C )</v>
          </cell>
          <cell r="K513">
            <v>44720.53</v>
          </cell>
        </row>
        <row r="515">
          <cell r="B515" t="str">
            <v>E</v>
          </cell>
          <cell r="C515" t="str">
            <v xml:space="preserve"> Biaya Umum dan Keuntungan </v>
          </cell>
          <cell r="H515">
            <v>0</v>
          </cell>
          <cell r="K515">
            <v>0</v>
          </cell>
        </row>
        <row r="517">
          <cell r="B517" t="str">
            <v>F</v>
          </cell>
          <cell r="C517" t="str">
            <v xml:space="preserve"> Harga Satuan = ( D + E )</v>
          </cell>
          <cell r="K517">
            <v>44720.53</v>
          </cell>
        </row>
        <row r="518">
          <cell r="K518">
            <v>44720</v>
          </cell>
        </row>
        <row r="531">
          <cell r="B531" t="str">
            <v>Nomor Mata Pembayaran</v>
          </cell>
          <cell r="D531" t="str">
            <v>:</v>
          </cell>
          <cell r="E531" t="str">
            <v>-</v>
          </cell>
        </row>
        <row r="532">
          <cell r="B532" t="str">
            <v>Jenis Pekerjaan</v>
          </cell>
          <cell r="D532" t="str">
            <v>:</v>
          </cell>
          <cell r="E532" t="str">
            <v xml:space="preserve"> Material Lain-Lain</v>
          </cell>
        </row>
        <row r="533">
          <cell r="B533" t="str">
            <v>Satuan</v>
          </cell>
          <cell r="D533" t="str">
            <v>:</v>
          </cell>
          <cell r="E533" t="str">
            <v xml:space="preserve"> m3</v>
          </cell>
        </row>
        <row r="534">
          <cell r="B534" t="str">
            <v>Nomor Paket Kontrak</v>
          </cell>
          <cell r="D534" t="str">
            <v>:</v>
          </cell>
          <cell r="E534" t="str">
            <v>I (satu)</v>
          </cell>
        </row>
        <row r="536">
          <cell r="B536" t="str">
            <v>NAMA PENAWAR : PT. BRANTAS ABIPRAYA ( PERSERO )</v>
          </cell>
        </row>
        <row r="537">
          <cell r="J537" t="str">
            <v>Biaya</v>
          </cell>
          <cell r="K537" t="str">
            <v>Jumlah Per Satuan</v>
          </cell>
        </row>
        <row r="538">
          <cell r="B538" t="str">
            <v>No</v>
          </cell>
          <cell r="C538" t="str">
            <v>U r a i a n</v>
          </cell>
          <cell r="H538" t="str">
            <v>Satuan</v>
          </cell>
          <cell r="I538" t="str">
            <v>Kuantitas</v>
          </cell>
          <cell r="J538" t="str">
            <v>Satuan</v>
          </cell>
          <cell r="K538" t="str">
            <v>Pengukuran</v>
          </cell>
        </row>
        <row r="539">
          <cell r="J539" t="str">
            <v>(Rp)</v>
          </cell>
          <cell r="K539" t="str">
            <v>(Rp)</v>
          </cell>
        </row>
        <row r="540">
          <cell r="B540" t="str">
            <v>A</v>
          </cell>
          <cell r="C540" t="str">
            <v xml:space="preserve"> Tenaga</v>
          </cell>
        </row>
        <row r="541">
          <cell r="C541" t="str">
            <v xml:space="preserve"> Pekerja</v>
          </cell>
          <cell r="H541" t="str">
            <v>jam</v>
          </cell>
          <cell r="I541">
            <v>7.17E-2</v>
          </cell>
          <cell r="J541">
            <v>1800</v>
          </cell>
          <cell r="K541">
            <v>129.06</v>
          </cell>
        </row>
        <row r="542">
          <cell r="C542" t="str">
            <v xml:space="preserve"> Tukang</v>
          </cell>
          <cell r="H542" t="str">
            <v>jam</v>
          </cell>
          <cell r="I542">
            <v>1.7899999999999999E-2</v>
          </cell>
          <cell r="J542">
            <v>2500</v>
          </cell>
          <cell r="K542">
            <v>44.75</v>
          </cell>
        </row>
        <row r="543">
          <cell r="C543" t="str">
            <v xml:space="preserve"> Mandor</v>
          </cell>
          <cell r="H543" t="str">
            <v>jam</v>
          </cell>
          <cell r="I543">
            <v>8.9999999999999993E-3</v>
          </cell>
          <cell r="J543">
            <v>2500</v>
          </cell>
          <cell r="K543">
            <v>22.5</v>
          </cell>
        </row>
        <row r="548">
          <cell r="K548">
            <v>196.31</v>
          </cell>
        </row>
        <row r="549">
          <cell r="B549" t="str">
            <v>B</v>
          </cell>
          <cell r="C549" t="str">
            <v xml:space="preserve"> B a h a n</v>
          </cell>
        </row>
        <row r="550">
          <cell r="C550" t="str">
            <v xml:space="preserve"> Course Agregat</v>
          </cell>
          <cell r="H550" t="str">
            <v>m3</v>
          </cell>
          <cell r="I550">
            <v>0.76800000000000002</v>
          </cell>
          <cell r="J550">
            <v>35000</v>
          </cell>
          <cell r="K550">
            <v>26880</v>
          </cell>
        </row>
        <row r="551">
          <cell r="C551" t="str">
            <v xml:space="preserve"> Fine Agregat</v>
          </cell>
          <cell r="H551" t="str">
            <v>m3</v>
          </cell>
          <cell r="I551">
            <v>0.432</v>
          </cell>
          <cell r="J551">
            <v>24500</v>
          </cell>
          <cell r="K551">
            <v>10584</v>
          </cell>
        </row>
        <row r="559">
          <cell r="K559">
            <v>37464</v>
          </cell>
        </row>
        <row r="560">
          <cell r="B560" t="str">
            <v>C</v>
          </cell>
          <cell r="C560" t="str">
            <v xml:space="preserve"> Peralatan</v>
          </cell>
        </row>
        <row r="561">
          <cell r="C561" t="str">
            <v xml:space="preserve"> Whell Loader</v>
          </cell>
          <cell r="H561" t="str">
            <v>jam</v>
          </cell>
          <cell r="I561">
            <v>1.7899999999999999E-2</v>
          </cell>
          <cell r="J561">
            <v>86007</v>
          </cell>
          <cell r="K561">
            <v>1539.52</v>
          </cell>
        </row>
        <row r="562">
          <cell r="C562" t="str">
            <v xml:space="preserve"> Dump Truck </v>
          </cell>
          <cell r="H562" t="str">
            <v>jam</v>
          </cell>
          <cell r="I562">
            <v>8.4099999999999994E-2</v>
          </cell>
          <cell r="J562">
            <v>46093</v>
          </cell>
          <cell r="K562">
            <v>3876.42</v>
          </cell>
        </row>
        <row r="563">
          <cell r="C563" t="str">
            <v xml:space="preserve"> Vibrator Roller</v>
          </cell>
          <cell r="H563" t="str">
            <v>jam</v>
          </cell>
          <cell r="I563">
            <v>1.67E-2</v>
          </cell>
          <cell r="J563">
            <v>87631</v>
          </cell>
          <cell r="K563">
            <v>1463.43</v>
          </cell>
        </row>
        <row r="564">
          <cell r="C564" t="str">
            <v xml:space="preserve"> Tamping Rammer</v>
          </cell>
          <cell r="H564" t="str">
            <v>jam</v>
          </cell>
          <cell r="I564">
            <v>2.5000000000000001E-2</v>
          </cell>
          <cell r="J564">
            <v>3234</v>
          </cell>
          <cell r="K564">
            <v>80.849999999999994</v>
          </cell>
        </row>
        <row r="565">
          <cell r="C565" t="str">
            <v xml:space="preserve"> Alat Bantu 3</v>
          </cell>
          <cell r="H565" t="str">
            <v>ls</v>
          </cell>
          <cell r="I565">
            <v>1</v>
          </cell>
          <cell r="J565">
            <v>100</v>
          </cell>
          <cell r="K565">
            <v>100</v>
          </cell>
        </row>
        <row r="570">
          <cell r="K570">
            <v>7060.2200000000012</v>
          </cell>
        </row>
        <row r="571">
          <cell r="B571" t="str">
            <v>G</v>
          </cell>
          <cell r="C571" t="str">
            <v xml:space="preserve"> Jumlah = ( A + B + C )</v>
          </cell>
          <cell r="K571">
            <v>44720.53</v>
          </cell>
        </row>
        <row r="573">
          <cell r="B573" t="str">
            <v>E</v>
          </cell>
          <cell r="C573" t="str">
            <v xml:space="preserve"> Biaya Umum dan Keuntungan </v>
          </cell>
          <cell r="H573">
            <v>0</v>
          </cell>
          <cell r="K573">
            <v>0</v>
          </cell>
        </row>
        <row r="575">
          <cell r="B575" t="str">
            <v>F</v>
          </cell>
          <cell r="C575" t="str">
            <v xml:space="preserve"> Harga Satuan = ( D + E )</v>
          </cell>
          <cell r="K575">
            <v>44720.53</v>
          </cell>
        </row>
        <row r="576">
          <cell r="K576">
            <v>44720</v>
          </cell>
        </row>
      </sheetData>
      <sheetData sheetId="7" refreshError="1">
        <row r="9">
          <cell r="B9" t="str">
            <v>NAMA PENAWAR :  PT. BRANTAS ABIPRAYA ( PERSERO )</v>
          </cell>
        </row>
        <row r="11">
          <cell r="B11" t="str">
            <v>NOMOR MATA PEMBAYARAN</v>
          </cell>
          <cell r="F11" t="str">
            <v>:</v>
          </cell>
          <cell r="G11" t="str">
            <v>1.2</v>
          </cell>
        </row>
        <row r="12">
          <cell r="B12" t="str">
            <v>JENIS PEKERJAAN</v>
          </cell>
          <cell r="F12" t="str">
            <v>:</v>
          </cell>
          <cell r="G12" t="str">
            <v>Mobilisasi</v>
          </cell>
        </row>
        <row r="13">
          <cell r="B13" t="str">
            <v>SATUAN PEKERJAAN</v>
          </cell>
          <cell r="F13" t="str">
            <v>:</v>
          </cell>
          <cell r="G13" t="str">
            <v>Lumpsum</v>
          </cell>
        </row>
        <row r="15">
          <cell r="J15" t="str">
            <v>Biaya</v>
          </cell>
          <cell r="K15" t="str">
            <v>Jumlah Per Satuan</v>
          </cell>
        </row>
        <row r="16">
          <cell r="B16" t="str">
            <v>No</v>
          </cell>
          <cell r="C16" t="str">
            <v>U r a i a n</v>
          </cell>
          <cell r="H16" t="str">
            <v>Satuan</v>
          </cell>
          <cell r="I16" t="str">
            <v>Kuantitas</v>
          </cell>
          <cell r="J16" t="str">
            <v>Satuan</v>
          </cell>
          <cell r="K16" t="str">
            <v>Pengukuran</v>
          </cell>
        </row>
        <row r="17">
          <cell r="J17" t="str">
            <v>(Rp)</v>
          </cell>
          <cell r="K17" t="str">
            <v>(Rp)</v>
          </cell>
        </row>
        <row r="19">
          <cell r="B19" t="str">
            <v>A</v>
          </cell>
          <cell r="C19" t="str">
            <v xml:space="preserve"> Pengadaan Lahan Untuk Base Camp</v>
          </cell>
          <cell r="H19" t="str">
            <v>ls</v>
          </cell>
          <cell r="I19">
            <v>1</v>
          </cell>
          <cell r="J19">
            <v>4500000</v>
          </cell>
          <cell r="K19">
            <v>4500000</v>
          </cell>
        </row>
        <row r="21">
          <cell r="B21" t="str">
            <v>B</v>
          </cell>
          <cell r="C21" t="str">
            <v xml:space="preserve"> Peralatan</v>
          </cell>
        </row>
        <row r="22">
          <cell r="C22" t="str">
            <v xml:space="preserve"> Sesuai lampiran 2a-2</v>
          </cell>
          <cell r="H22" t="str">
            <v>ls</v>
          </cell>
          <cell r="I22">
            <v>1</v>
          </cell>
          <cell r="J22">
            <v>18450000</v>
          </cell>
          <cell r="K22">
            <v>18450000</v>
          </cell>
        </row>
        <row r="24">
          <cell r="B24" t="str">
            <v>C</v>
          </cell>
          <cell r="C24" t="str">
            <v xml:space="preserve"> Fasilitas Kontraktor</v>
          </cell>
        </row>
        <row r="25">
          <cell r="B25">
            <v>1</v>
          </cell>
          <cell r="C25" t="str">
            <v xml:space="preserve"> Base Camp</v>
          </cell>
          <cell r="H25" t="str">
            <v>m2</v>
          </cell>
          <cell r="I25">
            <v>70</v>
          </cell>
          <cell r="J25">
            <v>65000</v>
          </cell>
          <cell r="K25">
            <v>4550000</v>
          </cell>
        </row>
        <row r="26">
          <cell r="B26">
            <v>2</v>
          </cell>
          <cell r="C26" t="str">
            <v xml:space="preserve"> Kantor</v>
          </cell>
          <cell r="H26" t="str">
            <v>m2</v>
          </cell>
          <cell r="I26">
            <v>30</v>
          </cell>
          <cell r="J26">
            <v>110000</v>
          </cell>
          <cell r="K26">
            <v>3300000</v>
          </cell>
        </row>
        <row r="27">
          <cell r="B27">
            <v>3</v>
          </cell>
          <cell r="C27" t="str">
            <v xml:space="preserve"> Barak</v>
          </cell>
          <cell r="H27" t="str">
            <v>m2</v>
          </cell>
          <cell r="K27">
            <v>0</v>
          </cell>
        </row>
        <row r="28">
          <cell r="B28">
            <v>4</v>
          </cell>
          <cell r="C28" t="str">
            <v xml:space="preserve"> Bengkel</v>
          </cell>
          <cell r="H28" t="str">
            <v>m2</v>
          </cell>
          <cell r="K28">
            <v>0</v>
          </cell>
        </row>
        <row r="29">
          <cell r="B29">
            <v>5</v>
          </cell>
          <cell r="C29" t="str">
            <v xml:space="preserve"> Gudang, dll.</v>
          </cell>
          <cell r="H29" t="str">
            <v>m2</v>
          </cell>
          <cell r="K29">
            <v>0</v>
          </cell>
        </row>
        <row r="31">
          <cell r="B31" t="str">
            <v>D</v>
          </cell>
          <cell r="C31" t="str">
            <v xml:space="preserve"> Fasilitas Direksi Teknik :</v>
          </cell>
        </row>
        <row r="32">
          <cell r="B32">
            <v>1</v>
          </cell>
          <cell r="C32" t="str">
            <v xml:space="preserve"> Kantor</v>
          </cell>
          <cell r="H32" t="str">
            <v>m2</v>
          </cell>
          <cell r="I32">
            <v>30</v>
          </cell>
          <cell r="J32">
            <v>110000</v>
          </cell>
          <cell r="K32">
            <v>3300000</v>
          </cell>
        </row>
        <row r="33">
          <cell r="B33">
            <v>2</v>
          </cell>
          <cell r="C33" t="str">
            <v xml:space="preserve"> Akomodasi untuk Wakil Direksi Teknik</v>
          </cell>
          <cell r="H33" t="str">
            <v>m2</v>
          </cell>
          <cell r="I33">
            <v>35</v>
          </cell>
          <cell r="J33">
            <v>110000</v>
          </cell>
          <cell r="K33">
            <v>3850000</v>
          </cell>
        </row>
        <row r="34">
          <cell r="B34">
            <v>3</v>
          </cell>
          <cell r="C34" t="str">
            <v xml:space="preserve"> Ruang Laboratorium</v>
          </cell>
          <cell r="H34" t="str">
            <v>m2</v>
          </cell>
          <cell r="K34">
            <v>0</v>
          </cell>
        </row>
        <row r="35">
          <cell r="B35">
            <v>4</v>
          </cell>
          <cell r="C35" t="str">
            <v xml:space="preserve"> Peralatan Laboratorium</v>
          </cell>
          <cell r="H35" t="str">
            <v>unit</v>
          </cell>
          <cell r="K35">
            <v>0</v>
          </cell>
        </row>
        <row r="36">
          <cell r="B36">
            <v>5</v>
          </cell>
          <cell r="C36" t="str">
            <v xml:space="preserve"> Perabotan dan Layanan</v>
          </cell>
          <cell r="H36" t="str">
            <v>unit</v>
          </cell>
          <cell r="K36">
            <v>0</v>
          </cell>
        </row>
        <row r="37">
          <cell r="B37">
            <v>6</v>
          </cell>
          <cell r="C37" t="str">
            <v xml:space="preserve"> Furniture dan Pelayanan</v>
          </cell>
          <cell r="H37" t="str">
            <v>ls</v>
          </cell>
          <cell r="I37">
            <v>1</v>
          </cell>
          <cell r="J37">
            <v>4450000</v>
          </cell>
          <cell r="K37">
            <v>4450000</v>
          </cell>
        </row>
        <row r="38">
          <cell r="B38">
            <v>7</v>
          </cell>
          <cell r="C38" t="str">
            <v xml:space="preserve"> Kendaraan untuk Direksi Teknik</v>
          </cell>
          <cell r="K38">
            <v>0</v>
          </cell>
        </row>
        <row r="39">
          <cell r="C39" t="str">
            <v xml:space="preserve"> - Sewa Mobil</v>
          </cell>
          <cell r="H39" t="str">
            <v>unit</v>
          </cell>
          <cell r="K39">
            <v>0</v>
          </cell>
        </row>
        <row r="40">
          <cell r="C40" t="str">
            <v xml:space="preserve"> - Sewa Motor</v>
          </cell>
          <cell r="H40" t="str">
            <v>unit</v>
          </cell>
          <cell r="K40">
            <v>0</v>
          </cell>
        </row>
        <row r="42">
          <cell r="B42" t="str">
            <v>E</v>
          </cell>
          <cell r="C42" t="str">
            <v xml:space="preserve"> Mata Pekerjaan Mobilisasi lainnya</v>
          </cell>
        </row>
        <row r="43">
          <cell r="C43" t="str">
            <v xml:space="preserve">  - Biaya Pengujian Mutu / Lab.</v>
          </cell>
          <cell r="H43" t="str">
            <v>ls</v>
          </cell>
          <cell r="I43">
            <v>1</v>
          </cell>
          <cell r="J43">
            <v>3500000</v>
          </cell>
          <cell r="K43">
            <v>3500000</v>
          </cell>
        </row>
        <row r="46">
          <cell r="B46" t="str">
            <v>F</v>
          </cell>
          <cell r="C46" t="str">
            <v xml:space="preserve"> Demobilisasi</v>
          </cell>
          <cell r="H46" t="str">
            <v>ls</v>
          </cell>
          <cell r="I46">
            <v>1</v>
          </cell>
          <cell r="J46">
            <v>18450000</v>
          </cell>
          <cell r="K46">
            <v>18450000</v>
          </cell>
        </row>
        <row r="49">
          <cell r="B49" t="str">
            <v>G</v>
          </cell>
          <cell r="C49" t="str">
            <v xml:space="preserve"> Jumlah = ( A + B + C+ D + E + F )</v>
          </cell>
          <cell r="K49">
            <v>64350000</v>
          </cell>
        </row>
        <row r="51">
          <cell r="B51" t="str">
            <v>H</v>
          </cell>
          <cell r="C51" t="str">
            <v xml:space="preserve"> Biaya Umum dan Keuntungan </v>
          </cell>
          <cell r="H51">
            <v>0</v>
          </cell>
          <cell r="I51" t="str">
            <v>x G</v>
          </cell>
          <cell r="K51">
            <v>0</v>
          </cell>
        </row>
        <row r="53">
          <cell r="B53" t="str">
            <v>I</v>
          </cell>
          <cell r="C53" t="str">
            <v xml:space="preserve"> Harga Lump Sum = ( G + H )</v>
          </cell>
          <cell r="K53">
            <v>64350000</v>
          </cell>
        </row>
        <row r="55">
          <cell r="B55" t="str">
            <v>Catatan  :</v>
          </cell>
        </row>
        <row r="56">
          <cell r="C56" t="str">
            <v>Biaya Satuan untuk peralatan sudah termasuk bahan bakar, bahan habis terpakai dan operator</v>
          </cell>
        </row>
        <row r="57">
          <cell r="C57" t="str">
            <v>Biaya satuan sudah termasuk pengeluaran untuk seluruh pajak yang berkaitan (tetapi tidak termasuk</v>
          </cell>
        </row>
        <row r="58">
          <cell r="C58" t="str">
            <v>PPN yang dibayarkan dari Kontrak) dan biaya-biaya lainnya.</v>
          </cell>
        </row>
        <row r="59">
          <cell r="C59" t="str">
            <v>Harga Lump Sum yang diajukan Penawar harus mencakup seluruh tambahan tenaga kerja, bahan,</v>
          </cell>
        </row>
        <row r="60">
          <cell r="C60" t="str">
            <v>peralatan atau kerugian yang mungkin diperlukan untuk menyelesaikan pekerjaan sesuai dengan</v>
          </cell>
        </row>
        <row r="61">
          <cell r="C61" t="str">
            <v>Spesifikasi dan atau Gambar Rencana.</v>
          </cell>
        </row>
        <row r="63">
          <cell r="J63" t="str">
            <v>Jakarta, 29 Juni 1998.</v>
          </cell>
        </row>
        <row r="64">
          <cell r="J64" t="str">
            <v>PT. Brantas Abipraya (Persero)</v>
          </cell>
        </row>
        <row r="65">
          <cell r="J65" t="str">
            <v>Cabang II</v>
          </cell>
        </row>
        <row r="72">
          <cell r="J72" t="str">
            <v>Ir. SUTJIPTO</v>
          </cell>
        </row>
        <row r="73">
          <cell r="J73" t="str">
            <v>Kepala Cabang</v>
          </cell>
        </row>
        <row r="75">
          <cell r="B75" t="str">
            <v>NAMA PENAWAR :  PT. BRANTAS ABIPRAYA ( PERSERO )</v>
          </cell>
        </row>
        <row r="77">
          <cell r="B77" t="str">
            <v>NOMOR MATA PEMBAYARAN</v>
          </cell>
          <cell r="F77" t="str">
            <v>:</v>
          </cell>
          <cell r="G77" t="str">
            <v>1.2</v>
          </cell>
        </row>
        <row r="78">
          <cell r="B78" t="str">
            <v>JENIS PEKERJAAN</v>
          </cell>
          <cell r="F78" t="str">
            <v>:</v>
          </cell>
          <cell r="G78" t="str">
            <v>Mobilisasi</v>
          </cell>
        </row>
        <row r="79">
          <cell r="B79" t="str">
            <v>SATUAN PEKERJAAN</v>
          </cell>
          <cell r="F79" t="str">
            <v>:</v>
          </cell>
          <cell r="G79" t="str">
            <v>Lumpsum</v>
          </cell>
        </row>
        <row r="81">
          <cell r="J81" t="str">
            <v>Biaya</v>
          </cell>
          <cell r="K81" t="str">
            <v>Jumlah Per Satuan</v>
          </cell>
        </row>
        <row r="82">
          <cell r="B82" t="str">
            <v>No</v>
          </cell>
          <cell r="C82" t="str">
            <v>U r a i a n</v>
          </cell>
          <cell r="H82" t="str">
            <v>Satuan</v>
          </cell>
          <cell r="I82" t="str">
            <v>Kuantitas</v>
          </cell>
          <cell r="J82" t="str">
            <v>Satuan</v>
          </cell>
          <cell r="K82" t="str">
            <v>Pengukuran</v>
          </cell>
        </row>
        <row r="83">
          <cell r="J83" t="str">
            <v>(Rp)</v>
          </cell>
          <cell r="K83" t="str">
            <v>(Rp)</v>
          </cell>
        </row>
        <row r="84">
          <cell r="B84" t="str">
            <v>B</v>
          </cell>
          <cell r="C84" t="str">
            <v>Peralatan</v>
          </cell>
        </row>
        <row r="85">
          <cell r="B85">
            <v>1</v>
          </cell>
          <cell r="C85" t="str">
            <v xml:space="preserve"> Stone Crusher</v>
          </cell>
          <cell r="H85" t="str">
            <v>set</v>
          </cell>
          <cell r="I85">
            <v>0</v>
          </cell>
          <cell r="K85">
            <v>0</v>
          </cell>
        </row>
        <row r="86">
          <cell r="B86">
            <v>2</v>
          </cell>
          <cell r="C86" t="str">
            <v xml:space="preserve"> Asphalt Mixing Plant</v>
          </cell>
          <cell r="H86" t="str">
            <v>set</v>
          </cell>
          <cell r="I86">
            <v>1</v>
          </cell>
          <cell r="J86">
            <v>0</v>
          </cell>
          <cell r="K86">
            <v>0</v>
          </cell>
        </row>
        <row r="87">
          <cell r="B87">
            <v>3</v>
          </cell>
          <cell r="C87" t="str">
            <v xml:space="preserve"> Dump Truck</v>
          </cell>
          <cell r="H87" t="str">
            <v>unit</v>
          </cell>
          <cell r="I87">
            <v>30</v>
          </cell>
          <cell r="J87">
            <v>300000</v>
          </cell>
          <cell r="K87">
            <v>9000000</v>
          </cell>
        </row>
        <row r="88">
          <cell r="B88">
            <v>4</v>
          </cell>
          <cell r="C88" t="str">
            <v xml:space="preserve"> Fled Bed Truck</v>
          </cell>
          <cell r="H88" t="str">
            <v>unit</v>
          </cell>
          <cell r="I88">
            <v>0</v>
          </cell>
          <cell r="K88">
            <v>0</v>
          </cell>
        </row>
        <row r="89">
          <cell r="B89">
            <v>5</v>
          </cell>
          <cell r="C89" t="str">
            <v xml:space="preserve"> Asphalt Finisher</v>
          </cell>
          <cell r="H89" t="str">
            <v>unit</v>
          </cell>
          <cell r="I89">
            <v>1</v>
          </cell>
          <cell r="J89">
            <v>750000</v>
          </cell>
          <cell r="K89">
            <v>750000</v>
          </cell>
        </row>
        <row r="90">
          <cell r="B90">
            <v>6</v>
          </cell>
          <cell r="C90" t="str">
            <v xml:space="preserve"> Tyred Roller</v>
          </cell>
          <cell r="H90" t="str">
            <v>unit</v>
          </cell>
          <cell r="I90">
            <v>1</v>
          </cell>
          <cell r="J90">
            <v>750000</v>
          </cell>
          <cell r="K90">
            <v>750000</v>
          </cell>
        </row>
        <row r="91">
          <cell r="B91">
            <v>7</v>
          </cell>
          <cell r="C91" t="str">
            <v xml:space="preserve"> Tandem Roller</v>
          </cell>
          <cell r="H91" t="str">
            <v>unit</v>
          </cell>
          <cell r="I91">
            <v>1</v>
          </cell>
          <cell r="J91">
            <v>750000</v>
          </cell>
          <cell r="K91">
            <v>750000</v>
          </cell>
        </row>
        <row r="92">
          <cell r="B92">
            <v>8</v>
          </cell>
          <cell r="C92" t="str">
            <v xml:space="preserve"> Steel Wheel Roller</v>
          </cell>
          <cell r="H92" t="str">
            <v>unit</v>
          </cell>
          <cell r="I92">
            <v>1</v>
          </cell>
          <cell r="J92">
            <v>750000</v>
          </cell>
          <cell r="K92">
            <v>750000</v>
          </cell>
        </row>
        <row r="93">
          <cell r="B93">
            <v>9</v>
          </cell>
          <cell r="C93" t="str">
            <v xml:space="preserve"> Vibratory Roller</v>
          </cell>
          <cell r="H93" t="str">
            <v>unit</v>
          </cell>
          <cell r="I93">
            <v>1</v>
          </cell>
          <cell r="J93">
            <v>750000</v>
          </cell>
          <cell r="K93">
            <v>750000</v>
          </cell>
        </row>
        <row r="94">
          <cell r="B94">
            <v>10</v>
          </cell>
          <cell r="C94" t="str">
            <v xml:space="preserve"> Wheel Loader</v>
          </cell>
          <cell r="H94" t="str">
            <v>unit</v>
          </cell>
          <cell r="I94">
            <v>1</v>
          </cell>
          <cell r="J94">
            <v>750000</v>
          </cell>
          <cell r="K94">
            <v>750000</v>
          </cell>
        </row>
        <row r="95">
          <cell r="B95">
            <v>11</v>
          </cell>
          <cell r="C95" t="str">
            <v xml:space="preserve"> Track Loader</v>
          </cell>
          <cell r="H95" t="str">
            <v>unit</v>
          </cell>
          <cell r="I95">
            <v>0</v>
          </cell>
          <cell r="K95">
            <v>0</v>
          </cell>
        </row>
        <row r="96">
          <cell r="B96">
            <v>12</v>
          </cell>
          <cell r="C96" t="str">
            <v xml:space="preserve"> Bulldozer</v>
          </cell>
          <cell r="H96" t="str">
            <v>unit</v>
          </cell>
          <cell r="I96">
            <v>0</v>
          </cell>
          <cell r="K96">
            <v>0</v>
          </cell>
        </row>
        <row r="97">
          <cell r="B97">
            <v>13</v>
          </cell>
          <cell r="C97" t="str">
            <v xml:space="preserve"> Excavator</v>
          </cell>
          <cell r="H97" t="str">
            <v>unit</v>
          </cell>
          <cell r="I97">
            <v>1</v>
          </cell>
          <cell r="J97">
            <v>750000</v>
          </cell>
          <cell r="K97">
            <v>750000</v>
          </cell>
        </row>
        <row r="98">
          <cell r="B98">
            <v>14</v>
          </cell>
          <cell r="C98" t="str">
            <v xml:space="preserve"> Motor Grader</v>
          </cell>
          <cell r="H98" t="str">
            <v>unit</v>
          </cell>
          <cell r="I98">
            <v>1</v>
          </cell>
          <cell r="J98">
            <v>750000</v>
          </cell>
          <cell r="K98">
            <v>750000</v>
          </cell>
        </row>
        <row r="99">
          <cell r="B99">
            <v>15</v>
          </cell>
          <cell r="C99" t="str">
            <v xml:space="preserve"> Hand Tamper</v>
          </cell>
          <cell r="H99" t="str">
            <v>unit</v>
          </cell>
          <cell r="I99">
            <v>3</v>
          </cell>
          <cell r="J99">
            <v>300000</v>
          </cell>
          <cell r="K99">
            <v>900000</v>
          </cell>
        </row>
        <row r="100">
          <cell r="B100">
            <v>16</v>
          </cell>
          <cell r="C100" t="str">
            <v xml:space="preserve"> Asphalt Sprayer</v>
          </cell>
          <cell r="H100" t="str">
            <v>unit</v>
          </cell>
          <cell r="I100">
            <v>1</v>
          </cell>
          <cell r="J100">
            <v>750000</v>
          </cell>
          <cell r="K100">
            <v>750000</v>
          </cell>
        </row>
        <row r="101">
          <cell r="B101">
            <v>17</v>
          </cell>
          <cell r="C101" t="str">
            <v xml:space="preserve"> Water Tanker</v>
          </cell>
          <cell r="H101" t="str">
            <v>unit</v>
          </cell>
          <cell r="I101">
            <v>1</v>
          </cell>
          <cell r="J101">
            <v>300000</v>
          </cell>
          <cell r="K101">
            <v>300000</v>
          </cell>
        </row>
        <row r="102">
          <cell r="B102">
            <v>18</v>
          </cell>
          <cell r="C102" t="str">
            <v xml:space="preserve"> Concrete Mixer</v>
          </cell>
          <cell r="H102" t="str">
            <v>unit</v>
          </cell>
          <cell r="I102">
            <v>1</v>
          </cell>
          <cell r="J102">
            <v>300000</v>
          </cell>
          <cell r="K102">
            <v>300000</v>
          </cell>
        </row>
        <row r="103">
          <cell r="B103">
            <v>19</v>
          </cell>
          <cell r="C103" t="str">
            <v xml:space="preserve"> Generator Set</v>
          </cell>
          <cell r="H103" t="str">
            <v>unit</v>
          </cell>
          <cell r="I103">
            <v>1</v>
          </cell>
          <cell r="J103">
            <v>300000</v>
          </cell>
          <cell r="K103">
            <v>300000</v>
          </cell>
        </row>
        <row r="104">
          <cell r="B104">
            <v>20</v>
          </cell>
          <cell r="C104" t="str">
            <v xml:space="preserve"> Crane</v>
          </cell>
          <cell r="H104" t="str">
            <v>unit</v>
          </cell>
          <cell r="I104">
            <v>0</v>
          </cell>
          <cell r="K104">
            <v>0</v>
          </cell>
        </row>
        <row r="105">
          <cell r="B105">
            <v>21</v>
          </cell>
          <cell r="C105" t="str">
            <v xml:space="preserve"> Air Compressor</v>
          </cell>
          <cell r="H105" t="str">
            <v>unit</v>
          </cell>
          <cell r="I105">
            <v>1</v>
          </cell>
          <cell r="J105">
            <v>300000</v>
          </cell>
          <cell r="K105">
            <v>300000</v>
          </cell>
        </row>
        <row r="106">
          <cell r="B106">
            <v>22</v>
          </cell>
          <cell r="C106" t="str">
            <v xml:space="preserve"> Machine Filling</v>
          </cell>
          <cell r="H106" t="str">
            <v>unit</v>
          </cell>
          <cell r="I106">
            <v>0</v>
          </cell>
          <cell r="K106">
            <v>0</v>
          </cell>
        </row>
        <row r="107">
          <cell r="B107">
            <v>23</v>
          </cell>
          <cell r="C107" t="str">
            <v xml:space="preserve"> Survey Equipment</v>
          </cell>
          <cell r="H107" t="str">
            <v>unit</v>
          </cell>
          <cell r="I107">
            <v>1</v>
          </cell>
          <cell r="J107">
            <v>300000</v>
          </cell>
          <cell r="K107">
            <v>300000</v>
          </cell>
        </row>
        <row r="108">
          <cell r="B108">
            <v>24</v>
          </cell>
          <cell r="C108" t="str">
            <v xml:space="preserve"> Concrete Vibrator</v>
          </cell>
          <cell r="H108" t="str">
            <v>unit</v>
          </cell>
          <cell r="I108">
            <v>1</v>
          </cell>
          <cell r="J108">
            <v>300000</v>
          </cell>
          <cell r="K108">
            <v>300000</v>
          </cell>
        </row>
        <row r="109">
          <cell r="B109">
            <v>25</v>
          </cell>
          <cell r="C109" t="str">
            <v xml:space="preserve"> Vibratory Compactor</v>
          </cell>
          <cell r="H109" t="str">
            <v>unit</v>
          </cell>
          <cell r="I109">
            <v>0</v>
          </cell>
          <cell r="K109">
            <v>0</v>
          </cell>
        </row>
        <row r="110">
          <cell r="B110">
            <v>26</v>
          </cell>
          <cell r="C110" t="str">
            <v xml:space="preserve"> Water Pump</v>
          </cell>
          <cell r="H110" t="str">
            <v>unit</v>
          </cell>
          <cell r="I110">
            <v>0</v>
          </cell>
          <cell r="K110">
            <v>0</v>
          </cell>
        </row>
        <row r="111">
          <cell r="B111">
            <v>27</v>
          </cell>
          <cell r="C111" t="str">
            <v xml:space="preserve"> Pick-up Truck</v>
          </cell>
          <cell r="H111" t="str">
            <v>unit</v>
          </cell>
          <cell r="I111">
            <v>0</v>
          </cell>
          <cell r="K111">
            <v>0</v>
          </cell>
        </row>
        <row r="112">
          <cell r="B112">
            <v>28</v>
          </cell>
          <cell r="C112" t="str">
            <v xml:space="preserve"> Mesin Las</v>
          </cell>
          <cell r="H112" t="str">
            <v>unit</v>
          </cell>
          <cell r="I112">
            <v>0</v>
          </cell>
          <cell r="K112">
            <v>0</v>
          </cell>
        </row>
        <row r="120">
          <cell r="C120" t="str">
            <v>Jumlah untuk Mata Pekerjaan B dalam Lampiran 2a - 1</v>
          </cell>
          <cell r="K120">
            <v>18450000</v>
          </cell>
        </row>
        <row r="121">
          <cell r="B121" t="str">
            <v>Catatan  :</v>
          </cell>
        </row>
        <row r="122">
          <cell r="C122" t="str">
            <v>Biaya Satuan untuk peralatan sudah termasuk bahan bakar, bahan habis terpakai dan operator</v>
          </cell>
        </row>
        <row r="123">
          <cell r="C123" t="str">
            <v>Biaya satuan sudah termasuk pengeluaran untuk seluruh pajak yang berkaitan (tetapi tidak termasuk</v>
          </cell>
        </row>
        <row r="124">
          <cell r="C124" t="str">
            <v>PPN yang dibayarkan dari Kontrak) dan biaya-biaya lainnya.</v>
          </cell>
        </row>
        <row r="125">
          <cell r="C125" t="str">
            <v>Harga Lump Sum yang diajukan Penawar harus mencakup seluruh tambahan tenaga kerja, bahan,</v>
          </cell>
        </row>
        <row r="126">
          <cell r="C126" t="str">
            <v>peralatan atau kerugian yang mungkin diperlukan untuk menyelesaikan pekerjaan sesuai dengan</v>
          </cell>
        </row>
        <row r="127">
          <cell r="C127" t="str">
            <v>Spesifikasi dan atau Gambar Rencana.</v>
          </cell>
        </row>
        <row r="129">
          <cell r="J129" t="str">
            <v>Jakarta, 29 Juni 1998.</v>
          </cell>
        </row>
        <row r="130">
          <cell r="J130" t="str">
            <v>PT. Brantas Abipraya (Persero)</v>
          </cell>
        </row>
        <row r="131">
          <cell r="J131" t="str">
            <v>Cabang II</v>
          </cell>
        </row>
        <row r="138">
          <cell r="J138" t="str">
            <v>Ir. SUTJIPTO</v>
          </cell>
        </row>
        <row r="139">
          <cell r="J139" t="str">
            <v>Kepala Cabang</v>
          </cell>
        </row>
        <row r="141">
          <cell r="B141" t="str">
            <v>NOMOR / NAMA PAKET KONTRAK</v>
          </cell>
          <cell r="F141" t="str">
            <v>:</v>
          </cell>
          <cell r="G141" t="str">
            <v>Paket I Bakauheni - Ketapang - Lb. Maringgai</v>
          </cell>
        </row>
        <row r="142">
          <cell r="B142" t="str">
            <v>NOMOR MATA PEMBAYARAN</v>
          </cell>
          <cell r="F142" t="str">
            <v>:</v>
          </cell>
          <cell r="G142" t="str">
            <v>1.17</v>
          </cell>
        </row>
        <row r="143">
          <cell r="B143" t="str">
            <v>JENIS PEKERJAAN</v>
          </cell>
          <cell r="F143" t="str">
            <v>:</v>
          </cell>
          <cell r="G143" t="str">
            <v>Mobilisasi</v>
          </cell>
        </row>
        <row r="144">
          <cell r="B144" t="str">
            <v>SATUAN PEKERJAAN</v>
          </cell>
          <cell r="F144" t="str">
            <v>:</v>
          </cell>
          <cell r="G144" t="str">
            <v>Lumpsum</v>
          </cell>
        </row>
        <row r="146">
          <cell r="B146" t="str">
            <v>NAMA PENAWAR : PT. BRANTAS ABIPRAYA ( PERSERO )</v>
          </cell>
        </row>
        <row r="147">
          <cell r="J147" t="str">
            <v>Biaya</v>
          </cell>
          <cell r="K147" t="str">
            <v>Jumlah Per Satuan</v>
          </cell>
        </row>
        <row r="148">
          <cell r="B148" t="str">
            <v>No</v>
          </cell>
          <cell r="C148" t="str">
            <v>U r a i a n</v>
          </cell>
          <cell r="H148" t="str">
            <v>Satuan</v>
          </cell>
          <cell r="I148" t="str">
            <v>Kuantitas</v>
          </cell>
          <cell r="J148" t="str">
            <v>Satuan</v>
          </cell>
          <cell r="K148" t="str">
            <v>Pengukuran</v>
          </cell>
        </row>
        <row r="149">
          <cell r="J149" t="str">
            <v>(Rp)</v>
          </cell>
          <cell r="K149" t="str">
            <v>(Rp)</v>
          </cell>
        </row>
        <row r="150">
          <cell r="B150" t="str">
            <v>A</v>
          </cell>
          <cell r="C150" t="str">
            <v xml:space="preserve"> Tenaga</v>
          </cell>
        </row>
        <row r="151">
          <cell r="C151" t="str">
            <v xml:space="preserve"> Mandor</v>
          </cell>
          <cell r="H151" t="str">
            <v>jam</v>
          </cell>
          <cell r="I151">
            <v>6.3E-3</v>
          </cell>
          <cell r="J151">
            <v>2500</v>
          </cell>
          <cell r="K151">
            <v>15.75</v>
          </cell>
        </row>
        <row r="152">
          <cell r="C152" t="str">
            <v xml:space="preserve"> Operator</v>
          </cell>
          <cell r="H152" t="str">
            <v>jam</v>
          </cell>
          <cell r="I152">
            <v>8.7499999999999994E-2</v>
          </cell>
          <cell r="J152">
            <v>4000</v>
          </cell>
          <cell r="K152">
            <v>350</v>
          </cell>
        </row>
        <row r="158">
          <cell r="K158">
            <v>365.75</v>
          </cell>
        </row>
        <row r="159">
          <cell r="B159" t="str">
            <v>B</v>
          </cell>
          <cell r="C159" t="str">
            <v xml:space="preserve"> B a h a n</v>
          </cell>
        </row>
        <row r="160">
          <cell r="C160" t="str">
            <v xml:space="preserve"> Materil bantu</v>
          </cell>
          <cell r="H160" t="str">
            <v>ls</v>
          </cell>
          <cell r="K160">
            <v>0</v>
          </cell>
        </row>
        <row r="169">
          <cell r="K169">
            <v>0</v>
          </cell>
        </row>
        <row r="170">
          <cell r="B170" t="str">
            <v>C</v>
          </cell>
          <cell r="C170" t="str">
            <v xml:space="preserve"> Peralatan</v>
          </cell>
        </row>
        <row r="171">
          <cell r="C171" t="str">
            <v xml:space="preserve"> Alat bantu</v>
          </cell>
          <cell r="H171" t="str">
            <v>ls</v>
          </cell>
          <cell r="K171">
            <v>0</v>
          </cell>
        </row>
        <row r="180">
          <cell r="K180">
            <v>0</v>
          </cell>
        </row>
        <row r="181">
          <cell r="B181" t="str">
            <v>D</v>
          </cell>
          <cell r="C181" t="str">
            <v xml:space="preserve"> Jumlah = ( A + B + C )</v>
          </cell>
          <cell r="K181">
            <v>365.75</v>
          </cell>
        </row>
        <row r="183">
          <cell r="B183" t="str">
            <v>E</v>
          </cell>
          <cell r="C183" t="str">
            <v xml:space="preserve"> Biaya Umum dan Keuntungan </v>
          </cell>
          <cell r="H183">
            <v>0</v>
          </cell>
          <cell r="K183">
            <v>0</v>
          </cell>
        </row>
        <row r="185">
          <cell r="B185" t="str">
            <v>F</v>
          </cell>
          <cell r="C185" t="str">
            <v xml:space="preserve"> Harga Satuan = ( D + E )</v>
          </cell>
          <cell r="K185">
            <v>365.75</v>
          </cell>
        </row>
        <row r="186">
          <cell r="K186">
            <v>365</v>
          </cell>
        </row>
      </sheetData>
      <sheetData sheetId="8"/>
      <sheetData sheetId="9"/>
      <sheetData sheetId="10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Galian Tanah</v>
          </cell>
          <cell r="L2" t="str">
            <v>Galian Tanah</v>
          </cell>
        </row>
        <row r="3">
          <cell r="J3" t="str">
            <v>Biasa</v>
          </cell>
          <cell r="L3" t="str">
            <v>untuk Drainase</v>
          </cell>
        </row>
        <row r="4">
          <cell r="B4" t="str">
            <v>a.</v>
          </cell>
          <cell r="C4" t="str">
            <v>Bahan yang diperlukan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  <cell r="L44">
            <v>0.9</v>
          </cell>
          <cell r="M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  <cell r="L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0.6</v>
          </cell>
          <cell r="L49">
            <v>0.6</v>
          </cell>
        </row>
        <row r="50">
          <cell r="E50" t="str">
            <v>F = f1 x f2 x f3 x f4</v>
          </cell>
          <cell r="I50" t="str">
            <v>( F )</v>
          </cell>
          <cell r="J50">
            <v>0.37200599999999995</v>
          </cell>
          <cell r="L50">
            <v>0.37200599999999995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  <cell r="L51">
            <v>0.5</v>
          </cell>
          <cell r="M51" t="str">
            <v>menit</v>
          </cell>
        </row>
        <row r="52">
          <cell r="J52">
            <v>5.0000000000000001E-3</v>
          </cell>
          <cell r="K52" t="str">
            <v>jam</v>
          </cell>
          <cell r="L52">
            <v>8.3333333333333332E-3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66.961079999999995</v>
          </cell>
          <cell r="K56" t="str">
            <v>m3</v>
          </cell>
          <cell r="L56">
            <v>40.176648</v>
          </cell>
          <cell r="M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  <cell r="L62">
            <v>4</v>
          </cell>
          <cell r="M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2</v>
          </cell>
          <cell r="K63" t="str">
            <v>km</v>
          </cell>
          <cell r="L63">
            <v>2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8.8888888888888892E-2</v>
          </cell>
          <cell r="K70" t="str">
            <v>jam</v>
          </cell>
          <cell r="L70">
            <v>8.8888888888888892E-2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4.9581040210223609E-2</v>
          </cell>
          <cell r="K71" t="str">
            <v>jam</v>
          </cell>
          <cell r="L71">
            <v>8.2635067017039349E-2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0.15513659576577915</v>
          </cell>
          <cell r="K73" t="str">
            <v>jam</v>
          </cell>
          <cell r="L73">
            <v>0.18819062257259489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17.762411160293389</v>
          </cell>
          <cell r="K76" t="str">
            <v>m3</v>
          </cell>
          <cell r="L76">
            <v>14.642599946429435</v>
          </cell>
          <cell r="M76" t="str">
            <v>m3</v>
          </cell>
        </row>
        <row r="77">
          <cell r="H77" t="str">
            <v>C</v>
          </cell>
        </row>
        <row r="80">
          <cell r="D80" t="str">
            <v>*</v>
          </cell>
          <cell r="E80" t="str">
            <v>Setiap m3, diperlukan Alat</v>
          </cell>
          <cell r="I80" t="str">
            <v>:</v>
          </cell>
        </row>
        <row r="82">
          <cell r="E82" t="str">
            <v>-</v>
          </cell>
          <cell r="F82" t="str">
            <v>Excavator</v>
          </cell>
          <cell r="I82" t="str">
            <v>(1/Q1)</v>
          </cell>
          <cell r="J82">
            <v>1.493404825609145E-2</v>
          </cell>
          <cell r="L82">
            <v>2.4890080426819082E-2</v>
          </cell>
        </row>
        <row r="83">
          <cell r="E83" t="str">
            <v>-</v>
          </cell>
          <cell r="F83" t="str">
            <v>Dump Truck</v>
          </cell>
          <cell r="I83" t="str">
            <v>(1/Q2)</v>
          </cell>
          <cell r="J83">
            <v>5.6298663001081134E-2</v>
          </cell>
          <cell r="L83">
            <v>6.8293882483885501E-2</v>
          </cell>
        </row>
        <row r="91">
          <cell r="B91" t="str">
            <v>c.</v>
          </cell>
          <cell r="C91" t="str">
            <v>Produksi per hari</v>
          </cell>
        </row>
        <row r="92">
          <cell r="D92" t="str">
            <v>Qm (menentukan)</v>
          </cell>
          <cell r="G92" t="str">
            <v>=</v>
          </cell>
          <cell r="H92" t="str">
            <v>Excavator</v>
          </cell>
          <cell r="I92" t="str">
            <v>( Qm )</v>
          </cell>
          <cell r="J92">
            <v>66.961079999999995</v>
          </cell>
          <cell r="K92" t="str">
            <v>m3</v>
          </cell>
          <cell r="L92">
            <v>40.176648</v>
          </cell>
          <cell r="M92" t="str">
            <v>m3</v>
          </cell>
        </row>
        <row r="93">
          <cell r="D93" t="str">
            <v xml:space="preserve">Q </v>
          </cell>
          <cell r="E93" t="str">
            <v>=</v>
          </cell>
          <cell r="F93">
            <v>7</v>
          </cell>
          <cell r="G93" t="str">
            <v>x</v>
          </cell>
          <cell r="H93" t="str">
            <v xml:space="preserve">  Qm</v>
          </cell>
          <cell r="I93" t="str">
            <v>( Q )</v>
          </cell>
          <cell r="J93">
            <v>468.72755999999998</v>
          </cell>
          <cell r="K93" t="str">
            <v>m3</v>
          </cell>
          <cell r="L93">
            <v>281.236536</v>
          </cell>
          <cell r="M93" t="str">
            <v>m3</v>
          </cell>
        </row>
        <row r="97">
          <cell r="B97" t="str">
            <v>d.</v>
          </cell>
          <cell r="C97" t="str">
            <v>Tenaga yang diperlukan</v>
          </cell>
        </row>
        <row r="98">
          <cell r="C98" t="str">
            <v>Setiap hari diperlukan</v>
          </cell>
        </row>
        <row r="99">
          <cell r="D99" t="str">
            <v>-</v>
          </cell>
          <cell r="E99" t="str">
            <v>Pekerja biasa</v>
          </cell>
          <cell r="J99">
            <v>6</v>
          </cell>
          <cell r="K99" t="str">
            <v>orang</v>
          </cell>
          <cell r="L99">
            <v>12</v>
          </cell>
          <cell r="M99" t="str">
            <v>orang</v>
          </cell>
        </row>
        <row r="100">
          <cell r="J100">
            <v>42</v>
          </cell>
          <cell r="K100" t="str">
            <v>jam</v>
          </cell>
          <cell r="L100">
            <v>84</v>
          </cell>
          <cell r="M100" t="str">
            <v>jam</v>
          </cell>
        </row>
        <row r="101">
          <cell r="D101" t="str">
            <v>-</v>
          </cell>
          <cell r="E101" t="str">
            <v>Mandor</v>
          </cell>
          <cell r="J101">
            <v>1</v>
          </cell>
          <cell r="K101" t="str">
            <v>orang</v>
          </cell>
          <cell r="L101">
            <v>1</v>
          </cell>
          <cell r="M101" t="str">
            <v>orang</v>
          </cell>
        </row>
        <row r="102">
          <cell r="J102">
            <v>7</v>
          </cell>
          <cell r="K102" t="str">
            <v>jam</v>
          </cell>
          <cell r="L102">
            <v>7</v>
          </cell>
          <cell r="M102" t="str">
            <v>jam</v>
          </cell>
        </row>
        <row r="103">
          <cell r="D103" t="str">
            <v>*</v>
          </cell>
          <cell r="E103" t="str">
            <v>Setiap m3, diperlukan Tenaga</v>
          </cell>
        </row>
        <row r="104">
          <cell r="D104" t="str">
            <v>-</v>
          </cell>
          <cell r="E104" t="str">
            <v>Pekerja biasa</v>
          </cell>
          <cell r="I104" t="str">
            <v>(P/Q)</v>
          </cell>
          <cell r="J104">
            <v>8.9604289536548698E-2</v>
          </cell>
          <cell r="K104" t="str">
            <v>jam</v>
          </cell>
          <cell r="L104">
            <v>0.1792085790730974</v>
          </cell>
          <cell r="M104" t="str">
            <v>jam</v>
          </cell>
        </row>
        <row r="105">
          <cell r="D105" t="str">
            <v>-</v>
          </cell>
          <cell r="E105" t="str">
            <v>Mandor</v>
          </cell>
          <cell r="I105" t="str">
            <v>(M/Q)</v>
          </cell>
          <cell r="J105">
            <v>1.493404825609145E-2</v>
          </cell>
          <cell r="K105" t="str">
            <v>jam</v>
          </cell>
          <cell r="L105">
            <v>1.493404825609145E-2</v>
          </cell>
          <cell r="M105" t="str">
            <v>jam</v>
          </cell>
        </row>
      </sheetData>
      <sheetData sheetId="11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Timbunan</v>
          </cell>
        </row>
        <row r="3">
          <cell r="J3" t="str">
            <v>Tanah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Tanah Timbunan</v>
          </cell>
          <cell r="J5">
            <v>1.3</v>
          </cell>
          <cell r="K5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0.75</v>
          </cell>
        </row>
        <row r="50">
          <cell r="E50" t="str">
            <v>F = f1 x f2 x f3 x f4</v>
          </cell>
          <cell r="I50" t="str">
            <v>( F )</v>
          </cell>
          <cell r="J50">
            <v>0.46500749999999996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</row>
        <row r="52">
          <cell r="J52">
            <v>5.0000000000000001E-3</v>
          </cell>
          <cell r="K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83.701349999999991</v>
          </cell>
          <cell r="K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</v>
          </cell>
          <cell r="K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0.13333333333333333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3.9664832168178892E-2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0.18966483216817889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14.528787274367049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0.2</v>
          </cell>
          <cell r="K84" t="str">
            <v>m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160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0.2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100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1.2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4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200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L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1.1947238604873161E-2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6.8828869272818588E-2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6.2500000000000003E-3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0.01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5.0000000000000001E-3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Excavator</v>
          </cell>
          <cell r="I171" t="str">
            <v>( Qm )</v>
          </cell>
          <cell r="J171">
            <v>83.701349999999991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585.90944999999988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80">
          <cell r="C180" t="str">
            <v xml:space="preserve">Setiap hari diperlukan </v>
          </cell>
          <cell r="G180" t="str">
            <v>:</v>
          </cell>
        </row>
        <row r="181">
          <cell r="D181" t="str">
            <v>-</v>
          </cell>
          <cell r="E181" t="str">
            <v>Pekerja biasa</v>
          </cell>
          <cell r="J181">
            <v>12</v>
          </cell>
          <cell r="K181" t="str">
            <v>Orang</v>
          </cell>
        </row>
        <row r="182">
          <cell r="J182">
            <v>84</v>
          </cell>
          <cell r="K182" t="str">
            <v>Jam</v>
          </cell>
        </row>
        <row r="183">
          <cell r="D183" t="str">
            <v>-</v>
          </cell>
          <cell r="E183" t="str">
            <v>Mandor</v>
          </cell>
          <cell r="J183">
            <v>1</v>
          </cell>
          <cell r="K183" t="str">
            <v>Orang</v>
          </cell>
        </row>
        <row r="184">
          <cell r="J184">
            <v>0.14285714285714285</v>
          </cell>
          <cell r="K184" t="str">
            <v>Jam</v>
          </cell>
        </row>
        <row r="185">
          <cell r="C185" t="str">
            <v>*</v>
          </cell>
          <cell r="D185" t="str">
            <v>Setiap m3 diperlukan Tenaga :</v>
          </cell>
        </row>
        <row r="186">
          <cell r="D186" t="str">
            <v>-</v>
          </cell>
          <cell r="E186" t="str">
            <v>Pekerja biasa</v>
          </cell>
          <cell r="I186" t="str">
            <v>P/Q</v>
          </cell>
          <cell r="J186">
            <v>0.14336686325847794</v>
          </cell>
          <cell r="K186" t="str">
            <v>Jam</v>
          </cell>
        </row>
        <row r="187">
          <cell r="D187" t="str">
            <v>-</v>
          </cell>
          <cell r="E187" t="str">
            <v>Mandor</v>
          </cell>
          <cell r="I187" t="str">
            <v>M/Q</v>
          </cell>
          <cell r="J187">
            <v>2.4382119601781962E-4</v>
          </cell>
          <cell r="K187" t="str">
            <v>Jam</v>
          </cell>
        </row>
      </sheetData>
      <sheetData sheetId="12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Aggregate Base</v>
          </cell>
        </row>
        <row r="3">
          <cell r="J3" t="str">
            <v>Class A</v>
          </cell>
        </row>
        <row r="4">
          <cell r="B4" t="str">
            <v>a.</v>
          </cell>
          <cell r="C4" t="str">
            <v>Bahan yang diperlukan</v>
          </cell>
        </row>
        <row r="6">
          <cell r="D6" t="str">
            <v>-</v>
          </cell>
          <cell r="E6" t="str">
            <v>Aggregate Base Class A</v>
          </cell>
          <cell r="J6">
            <v>1.2</v>
          </cell>
          <cell r="K6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0.15</v>
          </cell>
          <cell r="K84" t="str">
            <v>m</v>
          </cell>
          <cell r="L84" t="str">
            <v>(Lihat Spesifikasi)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  <cell r="L85" t="str">
            <v>(Lihat Spesifikasi)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120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0.15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10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60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1.7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6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188.88888888888891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K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1.792085790730974E-2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8.4090387020790594E-2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8.3333333333333332E-3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1.6666666666666666E-2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5.2941176470588224E-3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Wheel Loader</v>
          </cell>
          <cell r="I171" t="str">
            <v>( Qm )</v>
          </cell>
          <cell r="J171">
            <v>55.800899999999999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390.60629999999998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79">
          <cell r="C179" t="str">
            <v xml:space="preserve">Setiap hari diperlukan </v>
          </cell>
          <cell r="G179" t="str">
            <v>:</v>
          </cell>
        </row>
        <row r="180">
          <cell r="D180" t="str">
            <v>-</v>
          </cell>
          <cell r="E180" t="str">
            <v>Pekerja biasa</v>
          </cell>
          <cell r="J180">
            <v>12</v>
          </cell>
          <cell r="K180" t="str">
            <v>Orang</v>
          </cell>
        </row>
        <row r="181">
          <cell r="J181">
            <v>84</v>
          </cell>
          <cell r="K181" t="str">
            <v>Jam</v>
          </cell>
        </row>
        <row r="182">
          <cell r="D182" t="str">
            <v>-</v>
          </cell>
          <cell r="E182" t="str">
            <v>Mandor</v>
          </cell>
          <cell r="J182">
            <v>1</v>
          </cell>
          <cell r="K182" t="str">
            <v>Orang</v>
          </cell>
        </row>
        <row r="183">
          <cell r="J183">
            <v>0.14285714285714285</v>
          </cell>
          <cell r="K183" t="str">
            <v>Jam</v>
          </cell>
        </row>
        <row r="184">
          <cell r="D184" t="str">
            <v>*</v>
          </cell>
          <cell r="E184" t="str">
            <v>Setiap m3, diperlukan Tenaga</v>
          </cell>
        </row>
        <row r="185">
          <cell r="D185" t="str">
            <v>-</v>
          </cell>
          <cell r="E185" t="str">
            <v>Pekerja biasa</v>
          </cell>
          <cell r="I185" t="str">
            <v>P/Q</v>
          </cell>
          <cell r="J185">
            <v>0.21505029488771688</v>
          </cell>
          <cell r="K185" t="str">
            <v>jam</v>
          </cell>
        </row>
        <row r="186">
          <cell r="D186" t="str">
            <v>-</v>
          </cell>
          <cell r="E186" t="str">
            <v>Mandor</v>
          </cell>
          <cell r="I186" t="str">
            <v>M/Q</v>
          </cell>
          <cell r="J186">
            <v>3.6573179402672935E-4</v>
          </cell>
          <cell r="K186" t="str">
            <v>jam</v>
          </cell>
        </row>
      </sheetData>
      <sheetData sheetId="13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Lapis Rekat</v>
          </cell>
          <cell r="L2" t="str">
            <v>Lapis</v>
          </cell>
          <cell r="N2" t="str">
            <v>Material Aspal</v>
          </cell>
        </row>
        <row r="3">
          <cell r="J3" t="str">
            <v>Pengikat</v>
          </cell>
          <cell r="L3" t="str">
            <v>Perekat</v>
          </cell>
          <cell r="N3" t="str">
            <v>untuk Pelaburan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Untuk mendapatkan =</v>
          </cell>
          <cell r="G5">
            <v>1</v>
          </cell>
          <cell r="H5" t="str">
            <v>Liter</v>
          </cell>
          <cell r="J5">
            <v>1.2</v>
          </cell>
          <cell r="K5" t="str">
            <v>m3</v>
          </cell>
        </row>
        <row r="6">
          <cell r="D6" t="str">
            <v>diperlukan               =</v>
          </cell>
          <cell r="G6">
            <v>1.1000000000000001</v>
          </cell>
          <cell r="H6" t="str">
            <v>Asphalt Cair</v>
          </cell>
        </row>
        <row r="7">
          <cell r="G7" t="str">
            <v>(hasil campuran Aspal &amp; Karosene</v>
          </cell>
        </row>
        <row r="8">
          <cell r="G8" t="str">
            <v>dengan perbandingan sbb. :)</v>
          </cell>
        </row>
        <row r="9">
          <cell r="J9">
            <v>100</v>
          </cell>
          <cell r="L9">
            <v>100</v>
          </cell>
          <cell r="N9">
            <v>100</v>
          </cell>
        </row>
        <row r="10">
          <cell r="D10" t="str">
            <v>Aspal (A)</v>
          </cell>
          <cell r="F10" t="str">
            <v>:</v>
          </cell>
          <cell r="G10" t="str">
            <v>Karosene (K)</v>
          </cell>
          <cell r="J10" t="str">
            <v>-------------</v>
          </cell>
          <cell r="L10" t="str">
            <v>-------------</v>
          </cell>
          <cell r="N10" t="str">
            <v>-------------</v>
          </cell>
        </row>
        <row r="11">
          <cell r="J11">
            <v>80</v>
          </cell>
          <cell r="L11">
            <v>30</v>
          </cell>
          <cell r="N11">
            <v>15</v>
          </cell>
        </row>
        <row r="13">
          <cell r="D13" t="str">
            <v>-</v>
          </cell>
          <cell r="E13" t="str">
            <v>Asphal</v>
          </cell>
          <cell r="F13" t="str">
            <v>=</v>
          </cell>
          <cell r="G13">
            <v>1.1000000000000001</v>
          </cell>
          <cell r="H13" t="str">
            <v xml:space="preserve"> Liter x A / (A+K)</v>
          </cell>
          <cell r="J13">
            <v>0.61111111111111116</v>
          </cell>
          <cell r="K13" t="str">
            <v xml:space="preserve"> liter</v>
          </cell>
          <cell r="L13">
            <v>0.84615384615384626</v>
          </cell>
          <cell r="M13" t="str">
            <v xml:space="preserve"> liter</v>
          </cell>
          <cell r="N13">
            <v>0.95652173913043492</v>
          </cell>
          <cell r="O13" t="str">
            <v xml:space="preserve"> liter</v>
          </cell>
        </row>
        <row r="14">
          <cell r="E14" t="str">
            <v>( Berat Jenis )</v>
          </cell>
          <cell r="G14" t="str">
            <v>=</v>
          </cell>
          <cell r="H14">
            <v>1.1000000000000001</v>
          </cell>
          <cell r="I14" t="str">
            <v>ton / m3</v>
          </cell>
          <cell r="J14">
            <v>0.67222222222222228</v>
          </cell>
          <cell r="K14" t="str">
            <v xml:space="preserve"> kg</v>
          </cell>
          <cell r="L14">
            <v>0.9307692307692309</v>
          </cell>
          <cell r="M14" t="str">
            <v xml:space="preserve"> kg</v>
          </cell>
          <cell r="N14">
            <v>1.0521739130434784</v>
          </cell>
          <cell r="O14" t="str">
            <v xml:space="preserve"> kg</v>
          </cell>
        </row>
        <row r="15">
          <cell r="D15" t="str">
            <v>-</v>
          </cell>
          <cell r="E15" t="str">
            <v>Karosene</v>
          </cell>
          <cell r="F15" t="str">
            <v>=</v>
          </cell>
          <cell r="G15">
            <v>1.1000000000000001</v>
          </cell>
          <cell r="H15" t="str">
            <v xml:space="preserve"> Liter x K / (A+K)</v>
          </cell>
          <cell r="J15">
            <v>0.48888888888888887</v>
          </cell>
          <cell r="K15" t="str">
            <v xml:space="preserve"> liter</v>
          </cell>
          <cell r="L15">
            <v>0.25384615384615383</v>
          </cell>
          <cell r="M15" t="str">
            <v xml:space="preserve"> liter</v>
          </cell>
          <cell r="N15">
            <v>0.14347826086956522</v>
          </cell>
          <cell r="O15" t="str">
            <v xml:space="preserve"> liter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Asphalt Sprayer</v>
          </cell>
        </row>
        <row r="44">
          <cell r="D44" t="str">
            <v>Kapasitas bucket</v>
          </cell>
          <cell r="I44" t="str">
            <v>( v )</v>
          </cell>
          <cell r="J44">
            <v>700</v>
          </cell>
          <cell r="K44" t="str">
            <v>liter</v>
          </cell>
          <cell r="L44">
            <v>700</v>
          </cell>
          <cell r="M44" t="str">
            <v>liter</v>
          </cell>
          <cell r="N44">
            <v>700</v>
          </cell>
          <cell r="O44" t="str">
            <v>liter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  <cell r="N46">
            <v>0.83</v>
          </cell>
        </row>
        <row r="47">
          <cell r="D47" t="str">
            <v>-</v>
          </cell>
          <cell r="E47" t="str">
            <v>Kehilangan material</v>
          </cell>
          <cell r="I47" t="str">
            <v>( f2 )</v>
          </cell>
          <cell r="J47">
            <v>0.90909090909090906</v>
          </cell>
          <cell r="L47">
            <v>0.90909090909090906</v>
          </cell>
          <cell r="N47">
            <v>0.90909090909090906</v>
          </cell>
        </row>
        <row r="48">
          <cell r="E48" t="str">
            <v>F = f1 x f2</v>
          </cell>
          <cell r="I48" t="str">
            <v>( F )</v>
          </cell>
          <cell r="J48">
            <v>0.75454545454545452</v>
          </cell>
          <cell r="L48">
            <v>0.75454545454545452</v>
          </cell>
          <cell r="N48">
            <v>0.75454545454545452</v>
          </cell>
        </row>
        <row r="49">
          <cell r="D49" t="str">
            <v>Cycle Time  :</v>
          </cell>
          <cell r="I49" t="str">
            <v>( C )</v>
          </cell>
          <cell r="J49">
            <v>2</v>
          </cell>
          <cell r="K49" t="str">
            <v>jam</v>
          </cell>
          <cell r="L49">
            <v>2</v>
          </cell>
          <cell r="M49" t="str">
            <v>jam</v>
          </cell>
          <cell r="N49">
            <v>2</v>
          </cell>
          <cell r="O49" t="str">
            <v>jam</v>
          </cell>
        </row>
        <row r="51">
          <cell r="D51" t="str">
            <v>Produksi per Jam  :</v>
          </cell>
          <cell r="I51" t="str">
            <v>( Q1 )</v>
          </cell>
        </row>
        <row r="53">
          <cell r="H53" t="str">
            <v>F x v</v>
          </cell>
        </row>
        <row r="54">
          <cell r="E54" t="str">
            <v>Q1</v>
          </cell>
          <cell r="F54" t="str">
            <v>=</v>
          </cell>
          <cell r="H54" t="str">
            <v>-----------------</v>
          </cell>
          <cell r="I54" t="str">
            <v>( Q1 )</v>
          </cell>
          <cell r="J54">
            <v>264.09090909090907</v>
          </cell>
          <cell r="K54" t="str">
            <v>liter</v>
          </cell>
          <cell r="L54">
            <v>264.09090909090907</v>
          </cell>
          <cell r="M54" t="str">
            <v>liter</v>
          </cell>
          <cell r="N54">
            <v>264.09090909090907</v>
          </cell>
          <cell r="O54" t="str">
            <v>liter</v>
          </cell>
        </row>
        <row r="55">
          <cell r="H55" t="str">
            <v>C</v>
          </cell>
        </row>
        <row r="60">
          <cell r="C60" t="str">
            <v>2.</v>
          </cell>
          <cell r="D60" t="str">
            <v>Air Compressor</v>
          </cell>
        </row>
        <row r="62">
          <cell r="D62" t="str">
            <v>Kapasitas per Jam</v>
          </cell>
          <cell r="I62" t="str">
            <v>( v )</v>
          </cell>
          <cell r="J62">
            <v>400</v>
          </cell>
          <cell r="K62" t="str">
            <v>m2</v>
          </cell>
          <cell r="L62">
            <v>400</v>
          </cell>
          <cell r="M62" t="str">
            <v>m2</v>
          </cell>
          <cell r="N62">
            <v>400</v>
          </cell>
          <cell r="O62" t="str">
            <v>m2</v>
          </cell>
        </row>
        <row r="63">
          <cell r="D63" t="str">
            <v>Jumlah Aspal Cair / m2</v>
          </cell>
          <cell r="I63" t="str">
            <v>( v1 )</v>
          </cell>
          <cell r="J63">
            <v>0.8</v>
          </cell>
          <cell r="K63" t="str">
            <v>liter</v>
          </cell>
          <cell r="L63">
            <v>0.4</v>
          </cell>
          <cell r="M63" t="str">
            <v>liter</v>
          </cell>
          <cell r="N63">
            <v>0.9</v>
          </cell>
          <cell r="O63" t="str">
            <v>liter</v>
          </cell>
        </row>
        <row r="64">
          <cell r="N64" t="str">
            <v>( rata-rata )</v>
          </cell>
        </row>
        <row r="65">
          <cell r="D65" t="str">
            <v>Produksi per Jam</v>
          </cell>
          <cell r="I65" t="str">
            <v>( Q2 )</v>
          </cell>
        </row>
        <row r="67">
          <cell r="E67" t="str">
            <v>( Q2 )</v>
          </cell>
          <cell r="F67" t="str">
            <v>=</v>
          </cell>
          <cell r="H67" t="str">
            <v>v x v1</v>
          </cell>
          <cell r="I67" t="str">
            <v>( Q2 )</v>
          </cell>
          <cell r="J67">
            <v>320</v>
          </cell>
          <cell r="K67" t="str">
            <v>liter</v>
          </cell>
          <cell r="L67">
            <v>160</v>
          </cell>
          <cell r="M67" t="str">
            <v>liter</v>
          </cell>
          <cell r="N67">
            <v>360</v>
          </cell>
          <cell r="O67" t="str">
            <v>liter</v>
          </cell>
        </row>
        <row r="80">
          <cell r="C80" t="str">
            <v>3.</v>
          </cell>
          <cell r="D80" t="str">
            <v>Dump Truck</v>
          </cell>
        </row>
        <row r="82">
          <cell r="D82" t="str">
            <v>Kapasitas muat</v>
          </cell>
          <cell r="I82" t="str">
            <v>( v )</v>
          </cell>
          <cell r="J82">
            <v>4000</v>
          </cell>
          <cell r="K82" t="str">
            <v>liter</v>
          </cell>
          <cell r="L82">
            <v>4000</v>
          </cell>
          <cell r="M82" t="str">
            <v>liter</v>
          </cell>
          <cell r="N82">
            <v>4000</v>
          </cell>
          <cell r="O82" t="str">
            <v>liter</v>
          </cell>
        </row>
        <row r="83">
          <cell r="D83" t="str">
            <v>Jarak angkut rata-rata</v>
          </cell>
          <cell r="I83" t="str">
            <v>( d )</v>
          </cell>
          <cell r="J83">
            <v>0.5</v>
          </cell>
          <cell r="K83" t="str">
            <v>km</v>
          </cell>
          <cell r="L83">
            <v>0.5</v>
          </cell>
          <cell r="M83" t="str">
            <v>km</v>
          </cell>
          <cell r="N83">
            <v>0.5</v>
          </cell>
          <cell r="O83" t="str">
            <v>km</v>
          </cell>
        </row>
        <row r="84">
          <cell r="D84" t="str">
            <v>Kecepatan angkut rata-rata</v>
          </cell>
          <cell r="I84" t="str">
            <v>( s )</v>
          </cell>
          <cell r="J84">
            <v>45</v>
          </cell>
          <cell r="K84" t="str">
            <v>km/jam</v>
          </cell>
          <cell r="L84">
            <v>45</v>
          </cell>
          <cell r="M84" t="str">
            <v>km/jam</v>
          </cell>
          <cell r="N84">
            <v>45</v>
          </cell>
          <cell r="O84" t="str">
            <v>km/jam</v>
          </cell>
        </row>
        <row r="85">
          <cell r="D85" t="str">
            <v>Factor Koreksi</v>
          </cell>
          <cell r="I85" t="str">
            <v>( F )</v>
          </cell>
        </row>
        <row r="86">
          <cell r="D86" t="str">
            <v>-</v>
          </cell>
          <cell r="E86" t="str">
            <v>Efisiensi</v>
          </cell>
          <cell r="I86" t="str">
            <v>( f1 )</v>
          </cell>
          <cell r="J86">
            <v>0.83</v>
          </cell>
          <cell r="L86">
            <v>0.83</v>
          </cell>
          <cell r="N86">
            <v>0.83</v>
          </cell>
        </row>
        <row r="87">
          <cell r="D87" t="str">
            <v>-</v>
          </cell>
          <cell r="E87" t="str">
            <v>Berat volume material</v>
          </cell>
          <cell r="I87" t="str">
            <v>( f2 )</v>
          </cell>
          <cell r="J87">
            <v>0.83</v>
          </cell>
          <cell r="L87">
            <v>0.83</v>
          </cell>
          <cell r="N87">
            <v>0.83</v>
          </cell>
        </row>
        <row r="88">
          <cell r="E88" t="str">
            <v>F = f1 x f2</v>
          </cell>
          <cell r="I88" t="str">
            <v>( F )</v>
          </cell>
          <cell r="J88">
            <v>0.68889999999999996</v>
          </cell>
          <cell r="L88">
            <v>0.68889999999999996</v>
          </cell>
          <cell r="N88">
            <v>0.68889999999999996</v>
          </cell>
        </row>
        <row r="89">
          <cell r="D89" t="str">
            <v>Cycle time</v>
          </cell>
          <cell r="I89" t="str">
            <v>( C )</v>
          </cell>
        </row>
        <row r="90">
          <cell r="D90" t="str">
            <v>-</v>
          </cell>
          <cell r="E90" t="str">
            <v>Travelling</v>
          </cell>
          <cell r="G90" t="str">
            <v>=</v>
          </cell>
          <cell r="H90" t="str">
            <v>( 2 x d ) / s</v>
          </cell>
          <cell r="I90" t="str">
            <v>( c1 )</v>
          </cell>
          <cell r="J90">
            <v>2.2222222222222223E-2</v>
          </cell>
          <cell r="K90" t="str">
            <v>jam</v>
          </cell>
          <cell r="L90">
            <v>2.2222222222222223E-2</v>
          </cell>
          <cell r="M90" t="str">
            <v>jam</v>
          </cell>
          <cell r="N90">
            <v>2.2222222222222223E-2</v>
          </cell>
          <cell r="O90" t="str">
            <v>jam</v>
          </cell>
        </row>
        <row r="91">
          <cell r="D91" t="str">
            <v>-</v>
          </cell>
          <cell r="E91" t="str">
            <v>Muat</v>
          </cell>
          <cell r="G91" t="str">
            <v>=</v>
          </cell>
          <cell r="H91" t="str">
            <v>( f2 x v ) / Q1</v>
          </cell>
          <cell r="I91" t="str">
            <v>( c2 )</v>
          </cell>
          <cell r="J91">
            <v>6.2857142857142865</v>
          </cell>
          <cell r="K91" t="str">
            <v>jam</v>
          </cell>
          <cell r="L91">
            <v>6.2857142857142865</v>
          </cell>
          <cell r="M91" t="str">
            <v>jam</v>
          </cell>
          <cell r="N91">
            <v>6.2857142857142865</v>
          </cell>
          <cell r="O91" t="str">
            <v>jam</v>
          </cell>
        </row>
        <row r="92">
          <cell r="D92" t="str">
            <v>-</v>
          </cell>
          <cell r="E92" t="str">
            <v>Tunggu, putar</v>
          </cell>
          <cell r="G92" t="str">
            <v>=</v>
          </cell>
          <cell r="H92" t="str">
            <v>1  menit</v>
          </cell>
          <cell r="I92" t="str">
            <v>( c3 )</v>
          </cell>
          <cell r="J92">
            <v>8.3333333333333332E-3</v>
          </cell>
          <cell r="K92" t="str">
            <v>jam</v>
          </cell>
          <cell r="L92">
            <v>8.3333333333333332E-3</v>
          </cell>
          <cell r="M92" t="str">
            <v>jam</v>
          </cell>
          <cell r="N92">
            <v>8.3333333333333332E-3</v>
          </cell>
          <cell r="O92" t="str">
            <v>jam</v>
          </cell>
        </row>
        <row r="93">
          <cell r="D93" t="str">
            <v>C = c1 + c2 + c3</v>
          </cell>
          <cell r="I93" t="str">
            <v>( C )</v>
          </cell>
          <cell r="J93">
            <v>6.3162698412698424</v>
          </cell>
          <cell r="K93" t="str">
            <v>jam</v>
          </cell>
          <cell r="L93">
            <v>6.3162698412698424</v>
          </cell>
          <cell r="M93" t="str">
            <v>jam</v>
          </cell>
          <cell r="N93">
            <v>6.3162698412698424</v>
          </cell>
          <cell r="O93" t="str">
            <v>jam</v>
          </cell>
        </row>
        <row r="94">
          <cell r="D94" t="str">
            <v>Produksi per Jam</v>
          </cell>
          <cell r="I94" t="str">
            <v>( Q2 )</v>
          </cell>
        </row>
        <row r="95">
          <cell r="H95" t="str">
            <v>F x v</v>
          </cell>
        </row>
        <row r="96">
          <cell r="E96" t="str">
            <v>( Q2 )</v>
          </cell>
          <cell r="F96" t="str">
            <v>=</v>
          </cell>
          <cell r="H96" t="str">
            <v>--------------------</v>
          </cell>
          <cell r="I96" t="str">
            <v>( Q2 )</v>
          </cell>
          <cell r="J96">
            <v>436.2701514104416</v>
          </cell>
          <cell r="K96" t="str">
            <v>liter</v>
          </cell>
          <cell r="L96">
            <v>436.2701514104416</v>
          </cell>
          <cell r="M96" t="str">
            <v>liter</v>
          </cell>
          <cell r="N96">
            <v>436.2701514104416</v>
          </cell>
          <cell r="O96" t="str">
            <v>liter</v>
          </cell>
        </row>
        <row r="97">
          <cell r="H97" t="str">
            <v>C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Asphalt Sprayer</v>
          </cell>
          <cell r="I101" t="str">
            <v>1/Q1</v>
          </cell>
          <cell r="J101">
            <v>3.7865748709122208E-3</v>
          </cell>
        </row>
        <row r="102">
          <cell r="D102" t="str">
            <v>-</v>
          </cell>
          <cell r="E102" t="str">
            <v>Air Compressor</v>
          </cell>
          <cell r="I102" t="str">
            <v>1/Q2</v>
          </cell>
          <cell r="J102">
            <v>3.1250000000000002E-3</v>
          </cell>
        </row>
        <row r="103">
          <cell r="D103" t="str">
            <v>-</v>
          </cell>
          <cell r="E103" t="str">
            <v>Dump Truck</v>
          </cell>
          <cell r="I103" t="str">
            <v>1/Q3</v>
          </cell>
          <cell r="J103">
            <v>2.2921577301748593E-3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Aspal Sprayer</v>
          </cell>
          <cell r="I111" t="str">
            <v>( Qm )</v>
          </cell>
          <cell r="J111">
            <v>264.09090909090907</v>
          </cell>
          <cell r="K111" t="str">
            <v>liter</v>
          </cell>
          <cell r="N111">
            <v>264.09090909090907</v>
          </cell>
          <cell r="O111" t="str">
            <v>liter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1848.6363636363635</v>
          </cell>
          <cell r="K112" t="str">
            <v>liter</v>
          </cell>
          <cell r="N112">
            <v>1848.6363636363635</v>
          </cell>
          <cell r="O112" t="str">
            <v>liter</v>
          </cell>
        </row>
        <row r="113">
          <cell r="D113" t="str">
            <v>Qm (menentukan)</v>
          </cell>
          <cell r="G113" t="str">
            <v>=</v>
          </cell>
          <cell r="H113" t="str">
            <v>Air Compress.</v>
          </cell>
          <cell r="I113" t="str">
            <v>( Qm )</v>
          </cell>
          <cell r="L113">
            <v>160</v>
          </cell>
          <cell r="M113" t="str">
            <v>liter</v>
          </cell>
        </row>
        <row r="114">
          <cell r="D114" t="str">
            <v xml:space="preserve">Q </v>
          </cell>
          <cell r="E114" t="str">
            <v>=</v>
          </cell>
          <cell r="F114">
            <v>7</v>
          </cell>
          <cell r="G114" t="str">
            <v>x</v>
          </cell>
          <cell r="H114" t="str">
            <v xml:space="preserve">  Qm</v>
          </cell>
          <cell r="I114" t="str">
            <v>( Q )</v>
          </cell>
          <cell r="L114">
            <v>1120</v>
          </cell>
          <cell r="M114" t="str">
            <v>liter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12</v>
          </cell>
          <cell r="K121" t="str">
            <v>Orang</v>
          </cell>
          <cell r="L121">
            <v>12</v>
          </cell>
          <cell r="M121" t="str">
            <v>Orang</v>
          </cell>
          <cell r="N121">
            <v>12</v>
          </cell>
          <cell r="O121" t="str">
            <v>Orang</v>
          </cell>
        </row>
        <row r="122">
          <cell r="J122">
            <v>84</v>
          </cell>
          <cell r="K122" t="str">
            <v>Jam</v>
          </cell>
          <cell r="L122">
            <v>84</v>
          </cell>
          <cell r="M122" t="str">
            <v>Jam</v>
          </cell>
          <cell r="N122">
            <v>84</v>
          </cell>
          <cell r="O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  <cell r="L123">
            <v>1</v>
          </cell>
          <cell r="M123" t="str">
            <v>Orang</v>
          </cell>
          <cell r="N123">
            <v>1</v>
          </cell>
          <cell r="O123" t="str">
            <v>Orang</v>
          </cell>
        </row>
        <row r="124">
          <cell r="J124">
            <v>7</v>
          </cell>
          <cell r="K124" t="str">
            <v>Jam</v>
          </cell>
          <cell r="L124">
            <v>7</v>
          </cell>
          <cell r="M124" t="str">
            <v>Jam</v>
          </cell>
          <cell r="N124">
            <v>7</v>
          </cell>
          <cell r="O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4.5438898450946646E-2</v>
          </cell>
          <cell r="K126" t="str">
            <v>jam</v>
          </cell>
          <cell r="L126">
            <v>7.4999999999999997E-2</v>
          </cell>
          <cell r="M126" t="str">
            <v>jam</v>
          </cell>
          <cell r="N126">
            <v>4.5438898450946646E-2</v>
          </cell>
          <cell r="O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3.7865748709122204E-3</v>
          </cell>
          <cell r="K127" t="str">
            <v>jam</v>
          </cell>
          <cell r="L127">
            <v>6.2500000000000003E-3</v>
          </cell>
          <cell r="M127" t="str">
            <v>jam</v>
          </cell>
          <cell r="N127">
            <v>3.7865748709122204E-3</v>
          </cell>
          <cell r="O127" t="str">
            <v>jam</v>
          </cell>
        </row>
      </sheetData>
      <sheetData sheetId="14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Laburan Aspal Lapis Dua</v>
          </cell>
        </row>
        <row r="3">
          <cell r="J3" t="str">
            <v>( BURDA )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1.</v>
          </cell>
          <cell r="D5" t="str">
            <v>Aggregate Kasar (sebagai lapisan pertama)</v>
          </cell>
        </row>
        <row r="6">
          <cell r="D6" t="str">
            <v>Ukuran Nominal</v>
          </cell>
          <cell r="G6" t="str">
            <v>=</v>
          </cell>
          <cell r="H6">
            <v>13</v>
          </cell>
          <cell r="I6" t="str">
            <v>mm</v>
          </cell>
        </row>
        <row r="7">
          <cell r="D7" t="str">
            <v>Perkiraan Volume</v>
          </cell>
          <cell r="G7" t="str">
            <v>:</v>
          </cell>
        </row>
        <row r="8">
          <cell r="D8" t="str">
            <v>ALD      =</v>
          </cell>
          <cell r="F8">
            <v>6.4</v>
          </cell>
          <cell r="G8" t="str">
            <v>s/d</v>
          </cell>
          <cell r="H8">
            <v>9.5</v>
          </cell>
          <cell r="I8" t="str">
            <v>m</v>
          </cell>
          <cell r="J8">
            <v>9.5</v>
          </cell>
          <cell r="K8" t="str">
            <v>m</v>
          </cell>
        </row>
        <row r="10">
          <cell r="G10">
            <v>1000</v>
          </cell>
        </row>
        <row r="11">
          <cell r="D11" t="str">
            <v>Takaran</v>
          </cell>
          <cell r="F11" t="str">
            <v>=</v>
          </cell>
          <cell r="G11" t="str">
            <v>-------------------------------</v>
          </cell>
          <cell r="I11" t="str">
            <v>m2/m3</v>
          </cell>
          <cell r="J11">
            <v>70.775438596491227</v>
          </cell>
          <cell r="K11" t="str">
            <v>m2/m3</v>
          </cell>
        </row>
        <row r="12">
          <cell r="G12" t="str">
            <v>( 1.5 ALD + 0.6 )</v>
          </cell>
        </row>
        <row r="14">
          <cell r="C14" t="str">
            <v>2.</v>
          </cell>
          <cell r="D14" t="str">
            <v>Aggregate Kasar (sebagai lapisan pertama)</v>
          </cell>
        </row>
        <row r="15">
          <cell r="D15" t="str">
            <v>Ukuran Nominal</v>
          </cell>
          <cell r="G15" t="str">
            <v>=</v>
          </cell>
          <cell r="H15">
            <v>9</v>
          </cell>
          <cell r="I15" t="str">
            <v>mm</v>
          </cell>
        </row>
        <row r="17">
          <cell r="D17" t="str">
            <v>Per m2 DBST, diperlukan  :</v>
          </cell>
        </row>
        <row r="18">
          <cell r="D18" t="str">
            <v>-</v>
          </cell>
          <cell r="E18" t="str">
            <v>Agregat Kasar</v>
          </cell>
          <cell r="G18" t="str">
            <v>=</v>
          </cell>
          <cell r="H18" t="str">
            <v>1.2 x ( 1 / Takaran )</v>
          </cell>
          <cell r="J18">
            <v>1.6955034455406276E-2</v>
          </cell>
          <cell r="K18" t="str">
            <v>m3</v>
          </cell>
        </row>
        <row r="19">
          <cell r="E19" t="str">
            <v>( Berat Jenis )</v>
          </cell>
          <cell r="G19" t="str">
            <v>=</v>
          </cell>
          <cell r="H19">
            <v>1890</v>
          </cell>
          <cell r="J19">
            <v>32.045015120717864</v>
          </cell>
          <cell r="K19" t="str">
            <v>kg</v>
          </cell>
        </row>
        <row r="20">
          <cell r="D20" t="str">
            <v>-</v>
          </cell>
          <cell r="E20" t="str">
            <v>Agregat Halus</v>
          </cell>
          <cell r="G20" t="str">
            <v>=</v>
          </cell>
          <cell r="H20" t="str">
            <v>1.2 x ( Uk.Nominal ) x 1 m2</v>
          </cell>
          <cell r="J20">
            <v>1.0799999999999999E-2</v>
          </cell>
          <cell r="K20" t="str">
            <v>m3</v>
          </cell>
        </row>
        <row r="21">
          <cell r="E21" t="str">
            <v>( Berat Jenis )</v>
          </cell>
          <cell r="G21" t="str">
            <v>=</v>
          </cell>
          <cell r="H21">
            <v>1760</v>
          </cell>
          <cell r="J21">
            <v>19.007999999999999</v>
          </cell>
          <cell r="K21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57">
          <cell r="E57" t="str">
            <v>t</v>
          </cell>
          <cell r="F57" t="str">
            <v>=</v>
          </cell>
          <cell r="G57">
            <v>2.5</v>
          </cell>
          <cell r="H57" t="str">
            <v>cm</v>
          </cell>
          <cell r="I57" t="str">
            <v>( Q1 )</v>
          </cell>
          <cell r="J57">
            <v>2232.0359999999996</v>
          </cell>
          <cell r="K57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78">
          <cell r="E78" t="str">
            <v>t</v>
          </cell>
          <cell r="F78" t="str">
            <v>=</v>
          </cell>
          <cell r="G78">
            <v>2.5</v>
          </cell>
          <cell r="H78" t="str">
            <v>cm</v>
          </cell>
          <cell r="I78" t="str">
            <v>( Q1 )</v>
          </cell>
          <cell r="J78">
            <v>475.6786288795455</v>
          </cell>
          <cell r="K78" t="str">
            <v>m2</v>
          </cell>
        </row>
        <row r="80">
          <cell r="C80" t="str">
            <v>3.</v>
          </cell>
          <cell r="D80" t="str">
            <v>Tire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1.7</v>
          </cell>
          <cell r="K82" t="str">
            <v>m</v>
          </cell>
        </row>
        <row r="83">
          <cell r="D83" t="str">
            <v>Banyak lintasan</v>
          </cell>
          <cell r="I83" t="str">
            <v>( n )</v>
          </cell>
          <cell r="J83">
            <v>4</v>
          </cell>
          <cell r="K83" t="str">
            <v>x per Lapis</v>
          </cell>
        </row>
        <row r="84">
          <cell r="D84" t="str">
            <v>Faktor efisiensi Alat</v>
          </cell>
          <cell r="I84" t="str">
            <v>( f1 )</v>
          </cell>
          <cell r="J84">
            <v>0.83333333333333337</v>
          </cell>
        </row>
        <row r="86">
          <cell r="D86" t="str">
            <v>Produksi per Jam</v>
          </cell>
          <cell r="I86" t="str">
            <v>( Q3 )</v>
          </cell>
        </row>
        <row r="87">
          <cell r="H87" t="str">
            <v xml:space="preserve">s x w x f1 </v>
          </cell>
        </row>
        <row r="88">
          <cell r="E88" t="str">
            <v>( Q3 )</v>
          </cell>
          <cell r="F88" t="str">
            <v>=</v>
          </cell>
          <cell r="H88" t="str">
            <v>--------------------</v>
          </cell>
          <cell r="I88" t="str">
            <v>( Q3 )</v>
          </cell>
          <cell r="J88">
            <v>708.33333333333337</v>
          </cell>
          <cell r="K88" t="str">
            <v>m2</v>
          </cell>
        </row>
        <row r="89">
          <cell r="H89" t="str">
            <v>2 x n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Wheel Loader</v>
          </cell>
          <cell r="I101" t="str">
            <v>1/Q1</v>
          </cell>
          <cell r="J101">
            <v>4.4802144768274352E-4</v>
          </cell>
        </row>
        <row r="102">
          <cell r="D102" t="str">
            <v>-</v>
          </cell>
          <cell r="E102" t="str">
            <v>Dump Truck</v>
          </cell>
          <cell r="I102" t="str">
            <v>1/Q2</v>
          </cell>
          <cell r="J102">
            <v>2.1022596755197651E-3</v>
          </cell>
        </row>
        <row r="103">
          <cell r="D103" t="str">
            <v>-</v>
          </cell>
          <cell r="E103" t="str">
            <v>Tire Roller</v>
          </cell>
          <cell r="I103" t="str">
            <v>1/Q3</v>
          </cell>
          <cell r="J103">
            <v>1.4117647058823528E-3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Tire Roller</v>
          </cell>
          <cell r="I111" t="str">
            <v>( Qm )</v>
          </cell>
          <cell r="J111">
            <v>708.33333333333337</v>
          </cell>
          <cell r="K111" t="str">
            <v>m3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4958.3333333333339</v>
          </cell>
          <cell r="K112" t="str">
            <v>m3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20</v>
          </cell>
          <cell r="K121" t="str">
            <v>Orang</v>
          </cell>
        </row>
        <row r="122">
          <cell r="J122">
            <v>140</v>
          </cell>
          <cell r="K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</row>
        <row r="124">
          <cell r="J124">
            <v>7</v>
          </cell>
          <cell r="K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2.8235294117647056E-2</v>
          </cell>
          <cell r="K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1.4117647058823528E-3</v>
          </cell>
          <cell r="K127" t="str">
            <v>jam</v>
          </cell>
        </row>
      </sheetData>
      <sheetData sheetId="15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H.R.S</v>
          </cell>
          <cell r="L2" t="str">
            <v>A.T.B</v>
          </cell>
        </row>
        <row r="4">
          <cell r="B4" t="str">
            <v>a.</v>
          </cell>
          <cell r="C4" t="str">
            <v>Bahan yang diperlukan</v>
          </cell>
        </row>
        <row r="6">
          <cell r="C6" t="str">
            <v>1.</v>
          </cell>
          <cell r="D6" t="str">
            <v>Spesifikasi</v>
          </cell>
        </row>
        <row r="7">
          <cell r="C7" t="str">
            <v>-</v>
          </cell>
          <cell r="D7" t="str">
            <v>Coarse Aggregate ( CA )</v>
          </cell>
          <cell r="I7" t="str">
            <v>20% - 40%</v>
          </cell>
          <cell r="J7">
            <v>0.3</v>
          </cell>
          <cell r="L7">
            <v>0.5</v>
          </cell>
        </row>
        <row r="9">
          <cell r="C9" t="str">
            <v>-</v>
          </cell>
          <cell r="D9" t="str">
            <v>Fine Aggregate ( FA )</v>
          </cell>
          <cell r="I9" t="str">
            <v>47% - 67%</v>
          </cell>
          <cell r="J9">
            <v>0.56000000000000005</v>
          </cell>
          <cell r="L9">
            <v>0.38</v>
          </cell>
        </row>
        <row r="11">
          <cell r="C11" t="str">
            <v>-</v>
          </cell>
          <cell r="D11" t="str">
            <v>Filer ( FF )</v>
          </cell>
          <cell r="I11" t="str">
            <v>5% - 9%</v>
          </cell>
          <cell r="J11">
            <v>6.5000000000000002E-2</v>
          </cell>
          <cell r="L11">
            <v>5.5E-2</v>
          </cell>
        </row>
        <row r="13">
          <cell r="C13" t="str">
            <v>-</v>
          </cell>
          <cell r="D13" t="str">
            <v>Total Kadar Bitumen</v>
          </cell>
          <cell r="I13" t="str">
            <v>&gt; 7.3%</v>
          </cell>
          <cell r="J13">
            <v>7.4999999999999997E-2</v>
          </cell>
          <cell r="L13">
            <v>6.5000000000000002E-2</v>
          </cell>
        </row>
        <row r="15">
          <cell r="C15" t="str">
            <v>-</v>
          </cell>
          <cell r="D15" t="str">
            <v>Berat Volume ( t/m3 )</v>
          </cell>
          <cell r="I15" t="str">
            <v>( b )</v>
          </cell>
          <cell r="J15">
            <v>2.25</v>
          </cell>
          <cell r="L15">
            <v>2.2999999999999998</v>
          </cell>
        </row>
        <row r="16">
          <cell r="D16" t="str">
            <v>- Coarse Aggregate ( CA )</v>
          </cell>
          <cell r="I16" t="str">
            <v>( b1 )</v>
          </cell>
          <cell r="J16">
            <v>1.8</v>
          </cell>
          <cell r="L16">
            <v>1.8</v>
          </cell>
        </row>
        <row r="17">
          <cell r="D17" t="str">
            <v>- Fine Aggregate ( FA )</v>
          </cell>
          <cell r="I17" t="str">
            <v>( b2 )</v>
          </cell>
          <cell r="J17">
            <v>1.8</v>
          </cell>
          <cell r="L17">
            <v>1.8</v>
          </cell>
        </row>
        <row r="18">
          <cell r="D18" t="str">
            <v>- Filer ( FF )</v>
          </cell>
          <cell r="I18" t="str">
            <v>( b3 )</v>
          </cell>
          <cell r="J18">
            <v>2</v>
          </cell>
          <cell r="L18">
            <v>2</v>
          </cell>
        </row>
        <row r="20">
          <cell r="C20" t="str">
            <v>-</v>
          </cell>
          <cell r="D20" t="str">
            <v>Factor Kehilangan bahan</v>
          </cell>
        </row>
        <row r="21">
          <cell r="D21" t="str">
            <v>- Agregate</v>
          </cell>
          <cell r="I21" t="str">
            <v>( f1 )</v>
          </cell>
          <cell r="J21">
            <v>1.1000000000000001</v>
          </cell>
          <cell r="L21">
            <v>1.1000000000000001</v>
          </cell>
        </row>
        <row r="22">
          <cell r="D22" t="str">
            <v>- Aspal</v>
          </cell>
          <cell r="I22" t="str">
            <v>( f2 )</v>
          </cell>
          <cell r="J22">
            <v>1.05</v>
          </cell>
          <cell r="L22">
            <v>1.05</v>
          </cell>
        </row>
        <row r="24">
          <cell r="C24" t="str">
            <v>-</v>
          </cell>
          <cell r="D24" t="str">
            <v>Tebal padat</v>
          </cell>
          <cell r="I24" t="str">
            <v>( t )</v>
          </cell>
          <cell r="J24">
            <v>0.04</v>
          </cell>
          <cell r="K24" t="str">
            <v>m</v>
          </cell>
          <cell r="L24">
            <v>0.04</v>
          </cell>
          <cell r="M24" t="str">
            <v>m</v>
          </cell>
        </row>
        <row r="25">
          <cell r="C25" t="str">
            <v>-</v>
          </cell>
          <cell r="D25" t="str">
            <v>Berat 1 m2 HRS  :</v>
          </cell>
        </row>
        <row r="26">
          <cell r="D26" t="str">
            <v>= t x b x 1000 kg</v>
          </cell>
          <cell r="I26" t="str">
            <v>( g )</v>
          </cell>
          <cell r="J26">
            <v>90</v>
          </cell>
          <cell r="K26" t="str">
            <v>kg</v>
          </cell>
        </row>
        <row r="27">
          <cell r="C27" t="str">
            <v>-</v>
          </cell>
          <cell r="D27" t="str">
            <v>Berat 1 m2 ATB  :</v>
          </cell>
        </row>
        <row r="28">
          <cell r="D28" t="str">
            <v>= b x 1000 kg</v>
          </cell>
          <cell r="I28" t="str">
            <v>( g )</v>
          </cell>
          <cell r="L28">
            <v>2300</v>
          </cell>
          <cell r="M28" t="str">
            <v>kg</v>
          </cell>
        </row>
        <row r="29">
          <cell r="C29" t="str">
            <v>-</v>
          </cell>
          <cell r="D29" t="str">
            <v>Agregat Kasar</v>
          </cell>
        </row>
        <row r="30">
          <cell r="D30" t="str">
            <v>( % CA x f1 x g )/b1</v>
          </cell>
          <cell r="J30">
            <v>1.6500000000000001E-2</v>
          </cell>
          <cell r="K30" t="str">
            <v>m3</v>
          </cell>
          <cell r="L30">
            <v>0.70277777777777772</v>
          </cell>
          <cell r="M30" t="str">
            <v>m3</v>
          </cell>
        </row>
        <row r="31">
          <cell r="C31" t="str">
            <v>-</v>
          </cell>
          <cell r="D31" t="str">
            <v>Agregat Halus</v>
          </cell>
        </row>
        <row r="32">
          <cell r="D32" t="str">
            <v>( % CA x f1 x g )/b2</v>
          </cell>
          <cell r="J32">
            <v>3.0800000000000008E-2</v>
          </cell>
          <cell r="K32" t="str">
            <v>m3</v>
          </cell>
          <cell r="L32">
            <v>0.5341111111111112</v>
          </cell>
          <cell r="M32" t="str">
            <v>m3</v>
          </cell>
        </row>
        <row r="33">
          <cell r="C33" t="str">
            <v>-</v>
          </cell>
          <cell r="D33" t="str">
            <v>Filler</v>
          </cell>
        </row>
        <row r="34">
          <cell r="D34" t="str">
            <v>( % FF x f1 x g )</v>
          </cell>
          <cell r="J34">
            <v>6.4350000000000005</v>
          </cell>
          <cell r="K34" t="str">
            <v>kg</v>
          </cell>
          <cell r="L34">
            <v>139.15</v>
          </cell>
          <cell r="M34" t="str">
            <v>kg</v>
          </cell>
        </row>
        <row r="35">
          <cell r="D35" t="str">
            <v>( % CA x f1 x g )/b3</v>
          </cell>
          <cell r="J35">
            <v>3.2175000000000003E-3</v>
          </cell>
          <cell r="K35" t="str">
            <v>m3</v>
          </cell>
          <cell r="L35">
            <v>6.9574999999999998E-2</v>
          </cell>
          <cell r="M35" t="str">
            <v>m3</v>
          </cell>
        </row>
        <row r="36">
          <cell r="C36" t="str">
            <v>-</v>
          </cell>
          <cell r="D36" t="str">
            <v>Aspal</v>
          </cell>
        </row>
        <row r="37">
          <cell r="D37" t="str">
            <v>( % Aspal x f2 x g )</v>
          </cell>
          <cell r="J37">
            <v>7.0875000000000004</v>
          </cell>
          <cell r="K37" t="str">
            <v>kg</v>
          </cell>
          <cell r="L37">
            <v>156.97500000000002</v>
          </cell>
          <cell r="M37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  <cell r="L44">
            <v>1.5</v>
          </cell>
          <cell r="M44" t="str">
            <v>m3</v>
          </cell>
        </row>
        <row r="45">
          <cell r="D45" t="str">
            <v>- Berat Agregat</v>
          </cell>
          <cell r="I45" t="str">
            <v>( v )</v>
          </cell>
          <cell r="J45">
            <v>2.7</v>
          </cell>
          <cell r="K45" t="str">
            <v>ton</v>
          </cell>
          <cell r="L45">
            <v>2.7</v>
          </cell>
          <cell r="M45" t="str">
            <v>ton</v>
          </cell>
        </row>
        <row r="46">
          <cell r="D46" t="str">
            <v>Factor koreksi</v>
          </cell>
          <cell r="I46" t="str">
            <v>( F )</v>
          </cell>
        </row>
        <row r="47">
          <cell r="D47" t="str">
            <v>-</v>
          </cell>
          <cell r="E47" t="str">
            <v>Efisiensi alat</v>
          </cell>
          <cell r="I47" t="str">
            <v>( f1 )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Berat volume material</v>
          </cell>
          <cell r="I48" t="str">
            <v>( f2 )</v>
          </cell>
          <cell r="J48">
            <v>0.83</v>
          </cell>
          <cell r="L48">
            <v>0.83</v>
          </cell>
        </row>
        <row r="49">
          <cell r="D49" t="str">
            <v>-</v>
          </cell>
          <cell r="E49" t="str">
            <v>Isian bucket</v>
          </cell>
          <cell r="I49" t="str">
            <v>( f3 )</v>
          </cell>
          <cell r="J49">
            <v>0.9</v>
          </cell>
          <cell r="L49">
            <v>0.9</v>
          </cell>
        </row>
        <row r="50">
          <cell r="E50" t="str">
            <v>F = f1 x f2 x f3</v>
          </cell>
          <cell r="I50" t="str">
            <v>( F )</v>
          </cell>
          <cell r="J50">
            <v>0.62000999999999995</v>
          </cell>
          <cell r="L50">
            <v>0.62000999999999995</v>
          </cell>
        </row>
        <row r="51">
          <cell r="D51" t="str">
            <v>Cycle Time  :</v>
          </cell>
          <cell r="I51" t="str">
            <v>( C )</v>
          </cell>
          <cell r="J51">
            <v>1</v>
          </cell>
          <cell r="K51" t="str">
            <v>menit</v>
          </cell>
          <cell r="L51">
            <v>1</v>
          </cell>
          <cell r="M51" t="str">
            <v>menit</v>
          </cell>
        </row>
        <row r="52">
          <cell r="J52">
            <v>1.6666666666666666E-2</v>
          </cell>
          <cell r="K52" t="str">
            <v>jam</v>
          </cell>
          <cell r="L52">
            <v>1.6666666666666666E-2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 (ton)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100.44162</v>
          </cell>
          <cell r="K56" t="str">
            <v>m3</v>
          </cell>
          <cell r="L56">
            <v>100.44162</v>
          </cell>
          <cell r="M56" t="str">
            <v>m3</v>
          </cell>
        </row>
        <row r="57">
          <cell r="H57" t="str">
            <v>C</v>
          </cell>
        </row>
        <row r="58">
          <cell r="D58" t="str">
            <v xml:space="preserve">Dalam m3 Hotmix </v>
          </cell>
          <cell r="F58" t="str">
            <v>=</v>
          </cell>
          <cell r="I58" t="str">
            <v>( Q1 ) / b</v>
          </cell>
          <cell r="J58">
            <v>44.640720000000002</v>
          </cell>
          <cell r="K58" t="str">
            <v>m3</v>
          </cell>
          <cell r="L58">
            <v>43.670269565217396</v>
          </cell>
          <cell r="M58" t="str">
            <v>m3</v>
          </cell>
        </row>
        <row r="59">
          <cell r="J59">
            <v>1116.018</v>
          </cell>
          <cell r="K59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8</v>
          </cell>
          <cell r="K62" t="str">
            <v>ton</v>
          </cell>
          <cell r="L62">
            <v>8</v>
          </cell>
          <cell r="M62" t="str">
            <v>ton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>
            <v>3.5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  <cell r="L70">
            <v>0.15555555555555556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6.6108053613631479E-2</v>
          </cell>
          <cell r="K71" t="str">
            <v>jam</v>
          </cell>
          <cell r="L71">
            <v>6.6108053613631479E-2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0.2383302758358537</v>
          </cell>
          <cell r="K73" t="str">
            <v>jam</v>
          </cell>
          <cell r="L73">
            <v>0.2383302758358537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 (ton)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23.124212736596476</v>
          </cell>
          <cell r="K76" t="str">
            <v>ton</v>
          </cell>
          <cell r="L76">
            <v>23.124212736596476</v>
          </cell>
          <cell r="M76" t="str">
            <v>ton</v>
          </cell>
        </row>
        <row r="77">
          <cell r="H77" t="str">
            <v>C</v>
          </cell>
        </row>
        <row r="78">
          <cell r="D78" t="str">
            <v xml:space="preserve">Dalam m3 Hotmix </v>
          </cell>
          <cell r="F78" t="str">
            <v>=</v>
          </cell>
          <cell r="I78" t="str">
            <v>( Q2 ) / b</v>
          </cell>
          <cell r="J78">
            <v>10.277427882931768</v>
          </cell>
          <cell r="K78" t="str">
            <v>m3</v>
          </cell>
          <cell r="L78">
            <v>10.054005537650642</v>
          </cell>
          <cell r="M78" t="str">
            <v>m3</v>
          </cell>
        </row>
        <row r="79">
          <cell r="J79">
            <v>256.93569707329419</v>
          </cell>
          <cell r="K79" t="str">
            <v>m2</v>
          </cell>
        </row>
        <row r="80">
          <cell r="C80" t="str">
            <v>3.</v>
          </cell>
          <cell r="D80" t="str">
            <v>Tandem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  <cell r="L81">
            <v>4</v>
          </cell>
          <cell r="M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1.2</v>
          </cell>
          <cell r="K82" t="str">
            <v>m</v>
          </cell>
          <cell r="L82">
            <v>1.2</v>
          </cell>
          <cell r="M82" t="str">
            <v>m</v>
          </cell>
        </row>
        <row r="83">
          <cell r="D83" t="str">
            <v>Tebal Hamparan Padat</v>
          </cell>
          <cell r="I83" t="str">
            <v>( t )</v>
          </cell>
          <cell r="J83">
            <v>0.03</v>
          </cell>
          <cell r="K83" t="str">
            <v>m</v>
          </cell>
          <cell r="L83">
            <v>0.04</v>
          </cell>
          <cell r="M83" t="str">
            <v>m</v>
          </cell>
        </row>
        <row r="84">
          <cell r="D84" t="str">
            <v>Banyak lintasan</v>
          </cell>
          <cell r="I84" t="str">
            <v>( n )</v>
          </cell>
          <cell r="J84">
            <v>6</v>
          </cell>
          <cell r="K84" t="str">
            <v>x per Lapis</v>
          </cell>
          <cell r="L84">
            <v>6</v>
          </cell>
          <cell r="M84" t="str">
            <v>x per Lapis</v>
          </cell>
        </row>
        <row r="85">
          <cell r="D85" t="str">
            <v>Faktor efisiensi Alat</v>
          </cell>
          <cell r="I85" t="str">
            <v>( f1 )</v>
          </cell>
          <cell r="J85">
            <v>0.83333333333333337</v>
          </cell>
          <cell r="L85">
            <v>0.83333333333333337</v>
          </cell>
        </row>
        <row r="87">
          <cell r="D87" t="str">
            <v>Produksi per Jam</v>
          </cell>
          <cell r="I87" t="str">
            <v>( Q3 )</v>
          </cell>
        </row>
        <row r="88">
          <cell r="H88" t="str">
            <v xml:space="preserve">s x w x t x f1 </v>
          </cell>
        </row>
        <row r="89">
          <cell r="E89" t="str">
            <v>( Q3 )</v>
          </cell>
          <cell r="F89" t="str">
            <v>=</v>
          </cell>
          <cell r="H89" t="str">
            <v>--------------------</v>
          </cell>
          <cell r="I89" t="str">
            <v>( Q3 )</v>
          </cell>
          <cell r="J89">
            <v>666.66666666666663</v>
          </cell>
          <cell r="K89" t="str">
            <v>m2</v>
          </cell>
          <cell r="L89">
            <v>666.66666666666663</v>
          </cell>
          <cell r="M89" t="str">
            <v>m2</v>
          </cell>
        </row>
        <row r="90">
          <cell r="H90" t="str">
            <v>n</v>
          </cell>
        </row>
        <row r="91">
          <cell r="D91" t="str">
            <v>Dalam m3 ATB</v>
          </cell>
          <cell r="F91" t="str">
            <v>=</v>
          </cell>
          <cell r="H91" t="str">
            <v>Q3 x t</v>
          </cell>
          <cell r="L91">
            <v>26.666666666666664</v>
          </cell>
          <cell r="M91" t="str">
            <v>m3</v>
          </cell>
        </row>
        <row r="100">
          <cell r="C100" t="str">
            <v>4.</v>
          </cell>
          <cell r="D100" t="str">
            <v>Tire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  <cell r="L101">
            <v>4</v>
          </cell>
          <cell r="M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1.7</v>
          </cell>
          <cell r="K102" t="str">
            <v>m</v>
          </cell>
          <cell r="L102">
            <v>1.7</v>
          </cell>
          <cell r="M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0.03</v>
          </cell>
          <cell r="K103" t="str">
            <v>m</v>
          </cell>
          <cell r="L103">
            <v>0.04</v>
          </cell>
          <cell r="M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  <cell r="K104" t="str">
            <v>x per Lapis</v>
          </cell>
          <cell r="L104">
            <v>8</v>
          </cell>
          <cell r="M104" t="str">
            <v>x per Lapis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  <cell r="L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708.33333333333337</v>
          </cell>
          <cell r="K109" t="str">
            <v>m2</v>
          </cell>
          <cell r="L109">
            <v>708.33333333333337</v>
          </cell>
          <cell r="M109" t="str">
            <v>m2</v>
          </cell>
        </row>
        <row r="110">
          <cell r="H110" t="str">
            <v>n</v>
          </cell>
        </row>
        <row r="111">
          <cell r="D111" t="str">
            <v>Dalam m3 ATB</v>
          </cell>
          <cell r="F111" t="str">
            <v>=</v>
          </cell>
          <cell r="H111" t="str">
            <v>Q4 x t</v>
          </cell>
          <cell r="L111">
            <v>28.333333333333336</v>
          </cell>
          <cell r="M111" t="str">
            <v>m3</v>
          </cell>
        </row>
        <row r="120">
          <cell r="C120" t="str">
            <v>5.</v>
          </cell>
          <cell r="D120" t="str">
            <v>Asphalt Finisher</v>
          </cell>
        </row>
        <row r="121">
          <cell r="D121" t="str">
            <v>Kapasitas</v>
          </cell>
          <cell r="I121" t="str">
            <v>( v )</v>
          </cell>
          <cell r="J121">
            <v>50</v>
          </cell>
          <cell r="K121" t="str">
            <v>ton/jam</v>
          </cell>
          <cell r="L121">
            <v>50</v>
          </cell>
          <cell r="M121" t="str">
            <v>ton/jam</v>
          </cell>
        </row>
        <row r="122">
          <cell r="D122" t="str">
            <v>Faktor efisiensi Alat</v>
          </cell>
          <cell r="I122" t="str">
            <v>( f1 )</v>
          </cell>
          <cell r="J122">
            <v>0.83333333333333337</v>
          </cell>
          <cell r="L122">
            <v>0.83333333333333337</v>
          </cell>
        </row>
        <row r="124">
          <cell r="D124" t="str">
            <v>Produksi per jam</v>
          </cell>
        </row>
        <row r="126">
          <cell r="E126" t="str">
            <v>( Q5 )</v>
          </cell>
          <cell r="F126" t="str">
            <v>=</v>
          </cell>
          <cell r="H126" t="str">
            <v>f1 x v</v>
          </cell>
          <cell r="J126">
            <v>41.666666666666671</v>
          </cell>
          <cell r="K126" t="str">
            <v>ton</v>
          </cell>
          <cell r="L126">
            <v>41.666666666666671</v>
          </cell>
          <cell r="M126" t="str">
            <v>ton</v>
          </cell>
        </row>
        <row r="128">
          <cell r="D128" t="str">
            <v>Dalam m3</v>
          </cell>
          <cell r="F128" t="str">
            <v>=</v>
          </cell>
          <cell r="H128" t="str">
            <v>( Q5 )/b</v>
          </cell>
          <cell r="J128">
            <v>18.518518518518519</v>
          </cell>
          <cell r="K128" t="str">
            <v>m3</v>
          </cell>
          <cell r="L128">
            <v>18.115942028985511</v>
          </cell>
          <cell r="M128" t="str">
            <v>m3</v>
          </cell>
        </row>
        <row r="129">
          <cell r="D129" t="str">
            <v>Dalam m2 HRS</v>
          </cell>
          <cell r="F129" t="str">
            <v>=</v>
          </cell>
          <cell r="H129" t="str">
            <v>( Q7 )/( b x t)</v>
          </cell>
          <cell r="J129">
            <v>462.96296296296299</v>
          </cell>
          <cell r="K129" t="str">
            <v>m2</v>
          </cell>
        </row>
        <row r="140">
          <cell r="C140" t="str">
            <v>6.</v>
          </cell>
          <cell r="D140" t="str">
            <v>Generator</v>
          </cell>
        </row>
        <row r="141">
          <cell r="D141" t="str">
            <v>Kapasitas</v>
          </cell>
          <cell r="I141" t="str">
            <v>( v )</v>
          </cell>
          <cell r="J141">
            <v>50</v>
          </cell>
          <cell r="K141" t="str">
            <v>ton/jam</v>
          </cell>
          <cell r="L141">
            <v>50</v>
          </cell>
          <cell r="M141" t="str">
            <v>ton/jam</v>
          </cell>
        </row>
        <row r="142">
          <cell r="D142" t="str">
            <v>Faktor efisiensi Alat</v>
          </cell>
          <cell r="I142" t="str">
            <v>( f1 )</v>
          </cell>
          <cell r="J142">
            <v>0.83333333333333337</v>
          </cell>
          <cell r="L142">
            <v>0.83333333333333337</v>
          </cell>
        </row>
        <row r="144">
          <cell r="D144" t="str">
            <v>Produksi per jam</v>
          </cell>
        </row>
        <row r="146">
          <cell r="E146" t="str">
            <v>( Q6 )</v>
          </cell>
          <cell r="F146" t="str">
            <v>=</v>
          </cell>
          <cell r="H146" t="str">
            <v>f1 x v</v>
          </cell>
          <cell r="J146">
            <v>41.666666666666671</v>
          </cell>
          <cell r="K146" t="str">
            <v>ton</v>
          </cell>
          <cell r="L146">
            <v>41.666666666666671</v>
          </cell>
          <cell r="M146" t="str">
            <v>ton</v>
          </cell>
        </row>
        <row r="148">
          <cell r="D148" t="str">
            <v>Dalam m3</v>
          </cell>
          <cell r="F148" t="str">
            <v>=</v>
          </cell>
          <cell r="H148" t="str">
            <v>( Q6 )/b</v>
          </cell>
          <cell r="J148">
            <v>18.518518518518519</v>
          </cell>
          <cell r="K148" t="str">
            <v>m3</v>
          </cell>
          <cell r="L148">
            <v>18.115942028985511</v>
          </cell>
          <cell r="M148" t="str">
            <v>m3</v>
          </cell>
        </row>
        <row r="149">
          <cell r="D149" t="str">
            <v>Dalam m2 HRS</v>
          </cell>
          <cell r="F149" t="str">
            <v>=</v>
          </cell>
          <cell r="H149" t="str">
            <v>( Q7 )/( b x t)</v>
          </cell>
          <cell r="J149">
            <v>462.96296296296299</v>
          </cell>
          <cell r="K149" t="str">
            <v>m2</v>
          </cell>
        </row>
        <row r="160">
          <cell r="C160" t="str">
            <v>7.</v>
          </cell>
          <cell r="D160" t="str">
            <v>A M P</v>
          </cell>
        </row>
        <row r="161">
          <cell r="D161" t="str">
            <v>Kapasitas</v>
          </cell>
          <cell r="I161" t="str">
            <v>( v )</v>
          </cell>
          <cell r="J161">
            <v>50</v>
          </cell>
          <cell r="K161" t="str">
            <v>ton/jam</v>
          </cell>
          <cell r="L161">
            <v>50</v>
          </cell>
          <cell r="M161" t="str">
            <v>ton/jam</v>
          </cell>
        </row>
        <row r="162">
          <cell r="D162" t="str">
            <v>Faktor efisiensi Alat</v>
          </cell>
          <cell r="I162" t="str">
            <v>( f1 )</v>
          </cell>
          <cell r="J162">
            <v>0.83333333333333337</v>
          </cell>
          <cell r="L162">
            <v>0.83333333333333337</v>
          </cell>
        </row>
        <row r="164">
          <cell r="D164" t="str">
            <v>Produksi per jam</v>
          </cell>
        </row>
        <row r="166">
          <cell r="E166" t="str">
            <v>( Q7 )</v>
          </cell>
          <cell r="F166" t="str">
            <v>=</v>
          </cell>
          <cell r="H166" t="str">
            <v>f1 x v</v>
          </cell>
          <cell r="J166">
            <v>41.666666666666671</v>
          </cell>
          <cell r="K166" t="str">
            <v>ton</v>
          </cell>
          <cell r="L166">
            <v>41.666666666666671</v>
          </cell>
          <cell r="M166" t="str">
            <v>ton</v>
          </cell>
        </row>
        <row r="168">
          <cell r="D168" t="str">
            <v>Dalam m3</v>
          </cell>
          <cell r="F168" t="str">
            <v>=</v>
          </cell>
          <cell r="H168" t="str">
            <v>( Q7 )/b</v>
          </cell>
          <cell r="J168">
            <v>18.518518518518519</v>
          </cell>
          <cell r="K168" t="str">
            <v>m3</v>
          </cell>
          <cell r="L168">
            <v>18.115942028985511</v>
          </cell>
          <cell r="M168" t="str">
            <v>m3</v>
          </cell>
        </row>
        <row r="169">
          <cell r="D169" t="str">
            <v>Dalam m2 HRS</v>
          </cell>
          <cell r="F169" t="str">
            <v>=</v>
          </cell>
          <cell r="H169" t="str">
            <v>( Q7 )/( b x t)</v>
          </cell>
          <cell r="J169">
            <v>462.96296296296299</v>
          </cell>
          <cell r="K169" t="str">
            <v>m2</v>
          </cell>
        </row>
        <row r="180">
          <cell r="C180" t="str">
            <v>*</v>
          </cell>
          <cell r="D180" t="str">
            <v>Setiap m3 diperlukan Alat :</v>
          </cell>
        </row>
        <row r="181">
          <cell r="D181" t="str">
            <v>-</v>
          </cell>
          <cell r="E181" t="str">
            <v>Wheel Loader</v>
          </cell>
          <cell r="I181" t="str">
            <v>1/Q1</v>
          </cell>
          <cell r="J181">
            <v>2.2401072384137171E-2</v>
          </cell>
          <cell r="L181">
            <v>2.2898873992673551E-2</v>
          </cell>
        </row>
        <row r="182">
          <cell r="D182" t="str">
            <v>-</v>
          </cell>
          <cell r="E182" t="str">
            <v>Dump Truck</v>
          </cell>
          <cell r="I182" t="str">
            <v>1/Q2</v>
          </cell>
          <cell r="J182">
            <v>9.7300609782020403E-2</v>
          </cell>
          <cell r="L182">
            <v>9.9462845554954188E-2</v>
          </cell>
        </row>
        <row r="183">
          <cell r="D183" t="str">
            <v>-</v>
          </cell>
          <cell r="E183" t="str">
            <v>Tandem Roller</v>
          </cell>
          <cell r="I183" t="str">
            <v>1/Q3</v>
          </cell>
          <cell r="J183">
            <v>1.5E-3</v>
          </cell>
          <cell r="L183">
            <v>1.5E-3</v>
          </cell>
        </row>
        <row r="184">
          <cell r="D184" t="str">
            <v>-</v>
          </cell>
          <cell r="E184" t="str">
            <v>Tire Roller</v>
          </cell>
          <cell r="I184" t="str">
            <v>1/Q4</v>
          </cell>
          <cell r="J184">
            <v>1.4117647058823528E-3</v>
          </cell>
          <cell r="L184">
            <v>1.4117647058823528E-3</v>
          </cell>
        </row>
        <row r="185">
          <cell r="D185" t="str">
            <v>-</v>
          </cell>
          <cell r="E185" t="str">
            <v>Asphalt Finisher</v>
          </cell>
          <cell r="I185" t="str">
            <v>1/Q5</v>
          </cell>
          <cell r="J185">
            <v>2.16E-3</v>
          </cell>
          <cell r="L185">
            <v>5.5199999999999985E-2</v>
          </cell>
        </row>
        <row r="186">
          <cell r="D186" t="str">
            <v>-</v>
          </cell>
          <cell r="E186" t="str">
            <v>Generator</v>
          </cell>
          <cell r="I186" t="str">
            <v>1/Q6</v>
          </cell>
          <cell r="J186">
            <v>2.16E-3</v>
          </cell>
          <cell r="L186">
            <v>5.5199999999999985E-2</v>
          </cell>
        </row>
        <row r="187">
          <cell r="D187" t="str">
            <v>-</v>
          </cell>
          <cell r="E187" t="str">
            <v>A M P</v>
          </cell>
          <cell r="I187" t="str">
            <v>1/Q7</v>
          </cell>
          <cell r="J187">
            <v>2.16E-3</v>
          </cell>
          <cell r="L187">
            <v>5.5199999999999985E-2</v>
          </cell>
        </row>
        <row r="190">
          <cell r="B190" t="str">
            <v>c.</v>
          </cell>
          <cell r="C190" t="str">
            <v>Produksi per hari</v>
          </cell>
          <cell r="I190" t="str">
            <v>( Q )</v>
          </cell>
        </row>
        <row r="191">
          <cell r="D191" t="str">
            <v>Qm (menentukan)</v>
          </cell>
          <cell r="G191" t="str">
            <v>=</v>
          </cell>
          <cell r="H191" t="str">
            <v>A.M.P.</v>
          </cell>
          <cell r="I191" t="str">
            <v>( Qm )</v>
          </cell>
          <cell r="J191">
            <v>462.96296296296299</v>
          </cell>
          <cell r="K191" t="str">
            <v>m2</v>
          </cell>
          <cell r="L191">
            <v>18.115942028985511</v>
          </cell>
          <cell r="M191" t="str">
            <v>m3</v>
          </cell>
        </row>
        <row r="192">
          <cell r="D192" t="str">
            <v xml:space="preserve">Q </v>
          </cell>
          <cell r="E192" t="str">
            <v>=</v>
          </cell>
          <cell r="F192">
            <v>7</v>
          </cell>
          <cell r="G192" t="str">
            <v>x</v>
          </cell>
          <cell r="H192" t="str">
            <v xml:space="preserve">  Qm</v>
          </cell>
          <cell r="I192" t="str">
            <v>( Q )</v>
          </cell>
          <cell r="J192">
            <v>3240.7407407407409</v>
          </cell>
          <cell r="K192" t="str">
            <v>m2</v>
          </cell>
          <cell r="L192">
            <v>126.81159420289858</v>
          </cell>
          <cell r="M192" t="str">
            <v>m2</v>
          </cell>
        </row>
        <row r="195">
          <cell r="B195" t="str">
            <v>d.</v>
          </cell>
          <cell r="C195" t="str">
            <v>Tenaga yang diperlukan</v>
          </cell>
        </row>
        <row r="196">
          <cell r="C196" t="str">
            <v xml:space="preserve">Setiap hari diperlukan </v>
          </cell>
          <cell r="G196" t="str">
            <v>:</v>
          </cell>
        </row>
        <row r="197">
          <cell r="D197" t="str">
            <v>-</v>
          </cell>
          <cell r="E197" t="str">
            <v>Pekerja biasa</v>
          </cell>
          <cell r="J197">
            <v>20</v>
          </cell>
          <cell r="K197" t="str">
            <v>Orang</v>
          </cell>
          <cell r="L197">
            <v>20</v>
          </cell>
          <cell r="M197" t="str">
            <v>Orang</v>
          </cell>
        </row>
        <row r="198">
          <cell r="J198">
            <v>140</v>
          </cell>
          <cell r="K198" t="str">
            <v>Jam</v>
          </cell>
          <cell r="L198">
            <v>140</v>
          </cell>
          <cell r="M198" t="str">
            <v>Jam</v>
          </cell>
        </row>
        <row r="199">
          <cell r="D199" t="str">
            <v>-</v>
          </cell>
          <cell r="E199" t="str">
            <v>Mandor</v>
          </cell>
          <cell r="J199">
            <v>1</v>
          </cell>
          <cell r="K199" t="str">
            <v>Orang</v>
          </cell>
          <cell r="L199">
            <v>1</v>
          </cell>
          <cell r="M199" t="str">
            <v>Orang</v>
          </cell>
        </row>
        <row r="200">
          <cell r="J200">
            <v>7</v>
          </cell>
          <cell r="K200" t="str">
            <v>Jam</v>
          </cell>
          <cell r="L200">
            <v>7</v>
          </cell>
          <cell r="M200" t="str">
            <v>Jam</v>
          </cell>
        </row>
        <row r="201">
          <cell r="D201" t="str">
            <v>*</v>
          </cell>
          <cell r="E201" t="str">
            <v>Setiap m3, diperlukan Tenaga</v>
          </cell>
        </row>
        <row r="202">
          <cell r="D202" t="str">
            <v>-</v>
          </cell>
          <cell r="E202" t="str">
            <v>Pekerja biasa</v>
          </cell>
          <cell r="I202" t="str">
            <v>P/Q</v>
          </cell>
          <cell r="J202">
            <v>4.3199999999999995E-2</v>
          </cell>
          <cell r="K202" t="str">
            <v>jam</v>
          </cell>
          <cell r="L202">
            <v>1.1039999999999999</v>
          </cell>
          <cell r="M202" t="str">
            <v>jam</v>
          </cell>
        </row>
        <row r="203">
          <cell r="D203" t="str">
            <v>-</v>
          </cell>
          <cell r="E203" t="str">
            <v>Mandor</v>
          </cell>
          <cell r="I203" t="str">
            <v>M/Q</v>
          </cell>
          <cell r="J203">
            <v>2.16E-3</v>
          </cell>
          <cell r="K203" t="str">
            <v>jam</v>
          </cell>
          <cell r="L203">
            <v>5.5199999999999992E-2</v>
          </cell>
          <cell r="M203" t="str">
            <v>jam</v>
          </cell>
        </row>
      </sheetData>
      <sheetData sheetId="16" refreshError="1">
        <row r="1">
          <cell r="B1" t="str">
            <v>TABEL .1</v>
          </cell>
        </row>
        <row r="2">
          <cell r="B2" t="str">
            <v>PERHITUNGAN  JUMLAH  PERALATAN</v>
          </cell>
        </row>
        <row r="4">
          <cell r="B4" t="str">
            <v>PEKERJAAN        :  BAGIAN PROYEK PEMBANGUNAN JALAN BAKAUHENI - KETAPANG - LB. MARINGGAI</v>
          </cell>
        </row>
        <row r="6">
          <cell r="D6" t="str">
            <v>Waktu Pelaksanaan</v>
          </cell>
          <cell r="H6" t="str">
            <v>Volume</v>
          </cell>
          <cell r="I6" t="str">
            <v xml:space="preserve">Target </v>
          </cell>
          <cell r="J6" t="str">
            <v>Kebutuhan Alat</v>
          </cell>
          <cell r="P6" t="str">
            <v>PRODUKSI</v>
          </cell>
          <cell r="R6" t="str">
            <v>REVISI</v>
          </cell>
        </row>
        <row r="7">
          <cell r="D7" t="str">
            <v xml:space="preserve">Jumlah </v>
          </cell>
          <cell r="E7" t="str">
            <v>Jumlah</v>
          </cell>
          <cell r="F7" t="str">
            <v>Jumlah Jam</v>
          </cell>
          <cell r="H7" t="str">
            <v>Pekerjaan</v>
          </cell>
          <cell r="I7" t="str">
            <v>Produksi</v>
          </cell>
          <cell r="J7" t="str">
            <v>Koef. Alat</v>
          </cell>
          <cell r="K7" t="str">
            <v>Per</v>
          </cell>
          <cell r="L7" t="str">
            <v>Total</v>
          </cell>
          <cell r="M7" t="str">
            <v>Pembu-</v>
          </cell>
          <cell r="P7" t="str">
            <v>ALAT</v>
          </cell>
        </row>
        <row r="8">
          <cell r="B8" t="str">
            <v>No.</v>
          </cell>
          <cell r="C8" t="str">
            <v>Jenis</v>
          </cell>
          <cell r="D8" t="str">
            <v>Bulan</v>
          </cell>
          <cell r="E8" t="str">
            <v>Hari</v>
          </cell>
          <cell r="F8" t="str">
            <v>Efektif</v>
          </cell>
          <cell r="H8" t="str">
            <v>(dlm sat.</v>
          </cell>
          <cell r="I8" t="str">
            <v>Per -Jam</v>
          </cell>
          <cell r="J8" t="str">
            <v>per-Jenis</v>
          </cell>
          <cell r="K8" t="str">
            <v>Jenis</v>
          </cell>
          <cell r="L8" t="str">
            <v>per</v>
          </cell>
          <cell r="M8" t="str">
            <v>latan</v>
          </cell>
          <cell r="P8" t="str">
            <v>SEMENTARA</v>
          </cell>
        </row>
        <row r="9">
          <cell r="C9" t="str">
            <v>Pekerjaan</v>
          </cell>
          <cell r="E9" t="str">
            <v>Effektif</v>
          </cell>
          <cell r="F9" t="str">
            <v>Per</v>
          </cell>
          <cell r="H9" t="str">
            <v>pekerjaan)</v>
          </cell>
          <cell r="I9" t="str">
            <v>(dlm sat.</v>
          </cell>
          <cell r="J9" t="str">
            <v>Pekerjaan</v>
          </cell>
          <cell r="K9" t="str">
            <v>Peker-</v>
          </cell>
          <cell r="L9" t="str">
            <v>kelom-</v>
          </cell>
          <cell r="M9" t="str">
            <v>Jumlah</v>
          </cell>
          <cell r="R9" t="str">
            <v>PRODUKSI</v>
          </cell>
          <cell r="S9" t="str">
            <v>KOEFISIEN</v>
          </cell>
        </row>
        <row r="10">
          <cell r="F10" t="str">
            <v>hari</v>
          </cell>
          <cell r="G10" t="str">
            <v>Total</v>
          </cell>
          <cell r="I10" t="str">
            <v>pekerjaan)</v>
          </cell>
          <cell r="J10" t="str">
            <v>(dari</v>
          </cell>
          <cell r="K10" t="str">
            <v>jaan</v>
          </cell>
          <cell r="L10" t="str">
            <v>pok</v>
          </cell>
          <cell r="P10" t="str">
            <v>PRODUKSI</v>
          </cell>
          <cell r="Q10" t="str">
            <v>KOEFISIEN</v>
          </cell>
        </row>
        <row r="11">
          <cell r="J11" t="str">
            <v>Analisa)</v>
          </cell>
          <cell r="K11" t="str">
            <v>(unit)</v>
          </cell>
          <cell r="L11" t="str">
            <v>pek.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 t="str">
            <v>6=4x5</v>
          </cell>
          <cell r="H12">
            <v>7</v>
          </cell>
          <cell r="I12" t="str">
            <v>8=7:6</v>
          </cell>
          <cell r="J12">
            <v>9</v>
          </cell>
          <cell r="K12" t="str">
            <v>10=8x9</v>
          </cell>
          <cell r="L12">
            <v>11</v>
          </cell>
          <cell r="M12">
            <v>12</v>
          </cell>
          <cell r="P12">
            <v>13</v>
          </cell>
          <cell r="Q12">
            <v>14</v>
          </cell>
          <cell r="R12">
            <v>15</v>
          </cell>
          <cell r="S12">
            <v>16</v>
          </cell>
        </row>
        <row r="14">
          <cell r="B14" t="str">
            <v>1.</v>
          </cell>
          <cell r="C14" t="str">
            <v xml:space="preserve"> Excavator PC 200</v>
          </cell>
          <cell r="O14" t="str">
            <v xml:space="preserve"> Excavator PC 200</v>
          </cell>
        </row>
        <row r="15">
          <cell r="B15">
            <v>0</v>
          </cell>
          <cell r="C15" t="str">
            <v>3.1(1)</v>
          </cell>
          <cell r="D15">
            <v>1</v>
          </cell>
          <cell r="E15">
            <v>24</v>
          </cell>
          <cell r="F15">
            <v>6.25</v>
          </cell>
          <cell r="G15">
            <v>150</v>
          </cell>
          <cell r="H15">
            <v>5242</v>
          </cell>
          <cell r="I15">
            <v>34.946666666666665</v>
          </cell>
          <cell r="J15">
            <v>2.8571428571428571E-2</v>
          </cell>
          <cell r="K15">
            <v>0.99847619047619041</v>
          </cell>
          <cell r="P15">
            <v>34.965034965034967</v>
          </cell>
          <cell r="Q15">
            <v>2.86E-2</v>
          </cell>
          <cell r="R15">
            <v>35</v>
          </cell>
          <cell r="S15">
            <v>2.8571428571428571E-2</v>
          </cell>
        </row>
        <row r="16">
          <cell r="B16">
            <v>0</v>
          </cell>
          <cell r="C16" t="str">
            <v>3.2(1)</v>
          </cell>
          <cell r="D16">
            <v>1.5</v>
          </cell>
          <cell r="E16">
            <v>24</v>
          </cell>
          <cell r="F16">
            <v>7</v>
          </cell>
          <cell r="G16">
            <v>252</v>
          </cell>
          <cell r="H16">
            <v>22655</v>
          </cell>
          <cell r="I16">
            <v>89.900793650793645</v>
          </cell>
          <cell r="J16">
            <v>1.1111111111111112E-2</v>
          </cell>
          <cell r="K16">
            <v>0.99889770723104054</v>
          </cell>
          <cell r="L16">
            <v>1.9973738977072308</v>
          </cell>
          <cell r="P16">
            <v>90.090090090090087</v>
          </cell>
          <cell r="Q16">
            <v>1.11E-2</v>
          </cell>
          <cell r="R16">
            <v>90</v>
          </cell>
          <cell r="S16">
            <v>1.1111111111111112E-2</v>
          </cell>
        </row>
        <row r="18">
          <cell r="B18" t="str">
            <v>2.</v>
          </cell>
          <cell r="C18" t="str">
            <v xml:space="preserve"> Dump Truck</v>
          </cell>
          <cell r="O18" t="str">
            <v xml:space="preserve"> Dump Truck</v>
          </cell>
        </row>
        <row r="19">
          <cell r="B19">
            <v>0</v>
          </cell>
          <cell r="C19" t="str">
            <v>3.1(1)</v>
          </cell>
          <cell r="D19">
            <v>1</v>
          </cell>
          <cell r="E19">
            <v>24</v>
          </cell>
          <cell r="F19">
            <v>6.25</v>
          </cell>
          <cell r="G19">
            <v>150</v>
          </cell>
          <cell r="H19">
            <v>5242</v>
          </cell>
          <cell r="I19">
            <v>34.946666666666665</v>
          </cell>
          <cell r="J19">
            <v>5.6300000000000003E-2</v>
          </cell>
          <cell r="K19">
            <v>1.9674973333333334</v>
          </cell>
          <cell r="P19">
            <v>17.761989342806395</v>
          </cell>
          <cell r="Q19">
            <v>5.6300000000000003E-2</v>
          </cell>
          <cell r="R19">
            <v>11.89</v>
          </cell>
          <cell r="S19">
            <v>8.4104289318755257E-2</v>
          </cell>
        </row>
        <row r="20">
          <cell r="B20">
            <v>0</v>
          </cell>
          <cell r="C20" t="str">
            <v>3.2(1)</v>
          </cell>
          <cell r="D20">
            <v>1.5</v>
          </cell>
          <cell r="E20">
            <v>24</v>
          </cell>
          <cell r="F20">
            <v>7</v>
          </cell>
          <cell r="G20">
            <v>252</v>
          </cell>
          <cell r="H20">
            <v>22655</v>
          </cell>
          <cell r="I20">
            <v>89.900793650793645</v>
          </cell>
          <cell r="J20">
            <v>6.88E-2</v>
          </cell>
          <cell r="K20">
            <v>6.1851746031746027</v>
          </cell>
          <cell r="P20">
            <v>14.534883720930232</v>
          </cell>
          <cell r="Q20">
            <v>6.88E-2</v>
          </cell>
          <cell r="R20">
            <v>14.534883720930232</v>
          </cell>
          <cell r="S20">
            <v>6.88E-2</v>
          </cell>
        </row>
        <row r="21">
          <cell r="B21">
            <v>0</v>
          </cell>
          <cell r="C21" t="str">
            <v>4.1(2)</v>
          </cell>
          <cell r="D21">
            <v>1</v>
          </cell>
          <cell r="E21">
            <v>24</v>
          </cell>
          <cell r="F21">
            <v>6.25</v>
          </cell>
          <cell r="G21">
            <v>150</v>
          </cell>
          <cell r="H21">
            <v>785</v>
          </cell>
          <cell r="I21">
            <v>5.2333333333333334</v>
          </cell>
          <cell r="J21">
            <v>8.4104289318755257E-2</v>
          </cell>
          <cell r="K21">
            <v>0.44014578076815253</v>
          </cell>
          <cell r="P21">
            <v>11.890606420927469</v>
          </cell>
          <cell r="Q21">
            <v>8.4099999999999994E-2</v>
          </cell>
          <cell r="R21">
            <v>11.89</v>
          </cell>
          <cell r="S21">
            <v>8.4104289318755257E-2</v>
          </cell>
        </row>
        <row r="22">
          <cell r="B22">
            <v>0</v>
          </cell>
          <cell r="C22" t="str">
            <v>5.1(2)</v>
          </cell>
          <cell r="D22">
            <v>1</v>
          </cell>
          <cell r="E22">
            <v>24</v>
          </cell>
          <cell r="F22">
            <v>6.25</v>
          </cell>
          <cell r="G22">
            <v>150</v>
          </cell>
          <cell r="H22">
            <v>914</v>
          </cell>
          <cell r="I22">
            <v>6.0933333333333337</v>
          </cell>
          <cell r="J22">
            <v>8.4104289318755257E-2</v>
          </cell>
          <cell r="K22">
            <v>0.51247546958228207</v>
          </cell>
          <cell r="P22">
            <v>11.890606420927469</v>
          </cell>
          <cell r="Q22">
            <v>8.4099999999999994E-2</v>
          </cell>
          <cell r="R22">
            <v>11.89</v>
          </cell>
          <cell r="S22">
            <v>8.4104289318755257E-2</v>
          </cell>
        </row>
        <row r="23">
          <cell r="B23">
            <v>0</v>
          </cell>
          <cell r="C23" t="str">
            <v>8.1(1)</v>
          </cell>
          <cell r="D23">
            <v>1</v>
          </cell>
          <cell r="E23">
            <v>24</v>
          </cell>
          <cell r="F23">
            <v>6.25</v>
          </cell>
          <cell r="G23">
            <v>150</v>
          </cell>
          <cell r="H23">
            <v>180</v>
          </cell>
          <cell r="I23">
            <v>1.2</v>
          </cell>
          <cell r="J23">
            <v>8.4104289318755257E-2</v>
          </cell>
          <cell r="K23">
            <v>0.10092514718250631</v>
          </cell>
          <cell r="P23">
            <v>11.890606420927469</v>
          </cell>
          <cell r="Q23">
            <v>8.4099999999999994E-2</v>
          </cell>
          <cell r="R23">
            <v>11.89</v>
          </cell>
          <cell r="S23">
            <v>8.4104289318755257E-2</v>
          </cell>
        </row>
        <row r="24">
          <cell r="B24">
            <v>0</v>
          </cell>
          <cell r="C24" t="str">
            <v>8.1(7)</v>
          </cell>
          <cell r="D24">
            <v>1</v>
          </cell>
          <cell r="E24">
            <v>24</v>
          </cell>
          <cell r="F24">
            <v>6.25</v>
          </cell>
          <cell r="G24">
            <v>150</v>
          </cell>
          <cell r="H24">
            <v>50</v>
          </cell>
          <cell r="I24">
            <v>0.33333333333333331</v>
          </cell>
          <cell r="J24">
            <v>8.4104289318755257E-2</v>
          </cell>
          <cell r="K24">
            <v>2.8034763106251751E-2</v>
          </cell>
          <cell r="P24">
            <v>11.890606420927469</v>
          </cell>
          <cell r="Q24">
            <v>8.4099999999999994E-2</v>
          </cell>
          <cell r="R24">
            <v>11.89</v>
          </cell>
          <cell r="S24">
            <v>8.4104289318755257E-2</v>
          </cell>
        </row>
        <row r="25">
          <cell r="B25">
            <v>0</v>
          </cell>
          <cell r="C25" t="str">
            <v>6.3(4)</v>
          </cell>
          <cell r="D25">
            <v>1</v>
          </cell>
          <cell r="E25">
            <v>24</v>
          </cell>
          <cell r="F25">
            <v>6.25</v>
          </cell>
          <cell r="G25">
            <v>150</v>
          </cell>
          <cell r="H25">
            <v>28000</v>
          </cell>
          <cell r="I25">
            <v>186.66666666666666</v>
          </cell>
          <cell r="J25">
            <v>5.0000000000000001E-3</v>
          </cell>
          <cell r="K25">
            <v>0.93333333333333335</v>
          </cell>
          <cell r="L25">
            <v>10.167586430480462</v>
          </cell>
          <cell r="P25">
            <v>200</v>
          </cell>
          <cell r="Q25">
            <v>5.0000000000000001E-3</v>
          </cell>
          <cell r="R25">
            <v>200</v>
          </cell>
          <cell r="S25">
            <v>5.0000000000000001E-3</v>
          </cell>
        </row>
        <row r="27">
          <cell r="B27" t="str">
            <v>2.</v>
          </cell>
          <cell r="C27" t="str">
            <v xml:space="preserve"> Whell Loader</v>
          </cell>
          <cell r="O27" t="str">
            <v xml:space="preserve"> Whell Loader</v>
          </cell>
        </row>
        <row r="28">
          <cell r="B28">
            <v>0</v>
          </cell>
          <cell r="C28" t="str">
            <v>4.1(2)</v>
          </cell>
          <cell r="D28">
            <v>0.5</v>
          </cell>
          <cell r="E28">
            <v>24</v>
          </cell>
          <cell r="F28">
            <v>6.25</v>
          </cell>
          <cell r="G28">
            <v>75</v>
          </cell>
          <cell r="H28">
            <v>785</v>
          </cell>
          <cell r="I28">
            <v>10.466666666666667</v>
          </cell>
          <cell r="J28">
            <v>3.3333333333333333E-2</v>
          </cell>
          <cell r="K28">
            <v>0.34888888888888892</v>
          </cell>
          <cell r="P28">
            <v>30.030030030030026</v>
          </cell>
          <cell r="Q28">
            <v>3.3300000000000003E-2</v>
          </cell>
          <cell r="R28">
            <v>30</v>
          </cell>
          <cell r="S28">
            <v>3.3333333333333333E-2</v>
          </cell>
        </row>
        <row r="29">
          <cell r="B29">
            <v>0</v>
          </cell>
          <cell r="C29" t="str">
            <v>5.1(2)</v>
          </cell>
          <cell r="D29">
            <v>0.5</v>
          </cell>
          <cell r="E29">
            <v>24</v>
          </cell>
          <cell r="F29">
            <v>6.25</v>
          </cell>
          <cell r="G29">
            <v>75</v>
          </cell>
          <cell r="H29">
            <v>914</v>
          </cell>
          <cell r="I29">
            <v>12.186666666666667</v>
          </cell>
          <cell r="J29">
            <v>3.3333333333333333E-2</v>
          </cell>
          <cell r="K29">
            <v>0.40622222222222226</v>
          </cell>
          <cell r="P29">
            <v>30.030030030030026</v>
          </cell>
          <cell r="Q29">
            <v>3.3300000000000003E-2</v>
          </cell>
          <cell r="R29">
            <v>30</v>
          </cell>
          <cell r="S29">
            <v>3.3333333333333333E-2</v>
          </cell>
        </row>
        <row r="30">
          <cell r="B30">
            <v>0</v>
          </cell>
          <cell r="C30" t="str">
            <v>8.1(1)</v>
          </cell>
          <cell r="D30">
            <v>0.25</v>
          </cell>
          <cell r="E30">
            <v>24</v>
          </cell>
          <cell r="F30">
            <v>6.25</v>
          </cell>
          <cell r="G30">
            <v>37.5</v>
          </cell>
          <cell r="H30">
            <v>180</v>
          </cell>
          <cell r="I30">
            <v>4.8</v>
          </cell>
          <cell r="J30">
            <v>3.3333333333333333E-2</v>
          </cell>
          <cell r="K30">
            <v>0.16</v>
          </cell>
          <cell r="P30">
            <v>30.030030030030026</v>
          </cell>
          <cell r="Q30">
            <v>3.3300000000000003E-2</v>
          </cell>
          <cell r="R30">
            <v>30</v>
          </cell>
          <cell r="S30">
            <v>3.3333333333333333E-2</v>
          </cell>
        </row>
        <row r="31">
          <cell r="B31">
            <v>0</v>
          </cell>
          <cell r="C31" t="str">
            <v>8.1(7)</v>
          </cell>
          <cell r="D31">
            <v>0.25</v>
          </cell>
          <cell r="E31">
            <v>24</v>
          </cell>
          <cell r="F31">
            <v>6.25</v>
          </cell>
          <cell r="G31">
            <v>37.5</v>
          </cell>
          <cell r="H31">
            <v>50</v>
          </cell>
          <cell r="I31">
            <v>1.3333333333333333</v>
          </cell>
          <cell r="J31">
            <v>3.3333333333333333E-2</v>
          </cell>
          <cell r="K31">
            <v>4.4444444444444439E-2</v>
          </cell>
          <cell r="P31">
            <v>30.030030030030026</v>
          </cell>
          <cell r="Q31">
            <v>3.3300000000000003E-2</v>
          </cell>
          <cell r="R31">
            <v>30</v>
          </cell>
          <cell r="S31">
            <v>3.3333333333333333E-2</v>
          </cell>
        </row>
        <row r="32">
          <cell r="B32">
            <v>0</v>
          </cell>
          <cell r="C32" t="str">
            <v>6.3(4)</v>
          </cell>
          <cell r="D32">
            <v>1</v>
          </cell>
          <cell r="E32">
            <v>24</v>
          </cell>
          <cell r="F32">
            <v>6.25</v>
          </cell>
          <cell r="G32">
            <v>150</v>
          </cell>
          <cell r="H32">
            <v>28000</v>
          </cell>
          <cell r="I32">
            <v>186.66666666666666</v>
          </cell>
          <cell r="J32">
            <v>5.0000000000000001E-3</v>
          </cell>
          <cell r="K32">
            <v>0.93333333333333335</v>
          </cell>
          <cell r="L32">
            <v>1.8928888888888888</v>
          </cell>
          <cell r="P32">
            <v>200</v>
          </cell>
          <cell r="Q32">
            <v>5.0000000000000001E-3</v>
          </cell>
          <cell r="R32">
            <v>200</v>
          </cell>
          <cell r="S32">
            <v>5.0000000000000001E-3</v>
          </cell>
        </row>
        <row r="34">
          <cell r="B34" t="str">
            <v>3.</v>
          </cell>
          <cell r="C34" t="str">
            <v xml:space="preserve"> Motor Grader</v>
          </cell>
          <cell r="O34" t="str">
            <v xml:space="preserve"> Motor Grader</v>
          </cell>
        </row>
        <row r="35">
          <cell r="B35">
            <v>0</v>
          </cell>
          <cell r="C35" t="str">
            <v>3.2(1)</v>
          </cell>
          <cell r="D35">
            <v>1</v>
          </cell>
          <cell r="E35">
            <v>24</v>
          </cell>
          <cell r="F35">
            <v>6.25</v>
          </cell>
          <cell r="G35">
            <v>150</v>
          </cell>
          <cell r="H35">
            <v>22655</v>
          </cell>
          <cell r="I35">
            <v>151.03333333333333</v>
          </cell>
          <cell r="J35">
            <v>6.3E-3</v>
          </cell>
          <cell r="K35">
            <v>0.95150999999999997</v>
          </cell>
          <cell r="P35">
            <v>158.73015873015873</v>
          </cell>
          <cell r="Q35">
            <v>6.3E-3</v>
          </cell>
          <cell r="R35">
            <v>158.73015873015873</v>
          </cell>
          <cell r="S35">
            <v>6.3E-3</v>
          </cell>
        </row>
        <row r="36">
          <cell r="B36">
            <v>0</v>
          </cell>
          <cell r="C36" t="str">
            <v>4.1(2)</v>
          </cell>
          <cell r="D36">
            <v>0.5</v>
          </cell>
          <cell r="E36">
            <v>24</v>
          </cell>
          <cell r="F36">
            <v>6.25</v>
          </cell>
          <cell r="G36">
            <v>75</v>
          </cell>
          <cell r="H36">
            <v>785</v>
          </cell>
          <cell r="I36">
            <v>10.466666666666667</v>
          </cell>
          <cell r="J36">
            <v>3.3333333333333333E-2</v>
          </cell>
          <cell r="K36">
            <v>0.34888888888888892</v>
          </cell>
          <cell r="P36">
            <v>30.030030030030026</v>
          </cell>
          <cell r="Q36">
            <v>3.3300000000000003E-2</v>
          </cell>
          <cell r="R36">
            <v>30</v>
          </cell>
          <cell r="S36">
            <v>3.3333333333333333E-2</v>
          </cell>
        </row>
        <row r="37">
          <cell r="B37">
            <v>0</v>
          </cell>
          <cell r="C37" t="str">
            <v>5.1(2)</v>
          </cell>
          <cell r="D37">
            <v>0.5</v>
          </cell>
          <cell r="E37">
            <v>24</v>
          </cell>
          <cell r="F37">
            <v>6.25</v>
          </cell>
          <cell r="G37">
            <v>75</v>
          </cell>
          <cell r="H37">
            <v>914</v>
          </cell>
          <cell r="I37">
            <v>12.186666666666667</v>
          </cell>
          <cell r="J37">
            <v>3.3333333333333333E-2</v>
          </cell>
          <cell r="K37">
            <v>0.40622222222222226</v>
          </cell>
          <cell r="P37">
            <v>30.030030030030026</v>
          </cell>
          <cell r="Q37">
            <v>3.3300000000000003E-2</v>
          </cell>
          <cell r="R37">
            <v>30</v>
          </cell>
          <cell r="S37">
            <v>3.3333333333333333E-2</v>
          </cell>
        </row>
        <row r="38">
          <cell r="B38">
            <v>0</v>
          </cell>
          <cell r="C38" t="str">
            <v>8.1(1)</v>
          </cell>
          <cell r="D38">
            <v>0.25</v>
          </cell>
          <cell r="E38">
            <v>24</v>
          </cell>
          <cell r="F38">
            <v>6.25</v>
          </cell>
          <cell r="G38">
            <v>37.5</v>
          </cell>
          <cell r="H38">
            <v>180</v>
          </cell>
          <cell r="I38">
            <v>4.8</v>
          </cell>
          <cell r="J38">
            <v>3.3333333333333333E-2</v>
          </cell>
          <cell r="K38">
            <v>0.16</v>
          </cell>
          <cell r="L38">
            <v>1.8666211111111111</v>
          </cell>
          <cell r="P38">
            <v>25</v>
          </cell>
          <cell r="Q38">
            <v>0.04</v>
          </cell>
          <cell r="R38">
            <v>30</v>
          </cell>
          <cell r="S38">
            <v>3.3333333333333333E-2</v>
          </cell>
        </row>
        <row r="41">
          <cell r="B41" t="str">
            <v>4.</v>
          </cell>
          <cell r="C41" t="str">
            <v xml:space="preserve"> Vibrator Roller</v>
          </cell>
          <cell r="O41" t="str">
            <v xml:space="preserve"> Vibrator Roller</v>
          </cell>
        </row>
        <row r="42">
          <cell r="B42">
            <v>0</v>
          </cell>
          <cell r="C42" t="str">
            <v>3.2(1)</v>
          </cell>
          <cell r="D42">
            <v>1.5</v>
          </cell>
          <cell r="E42">
            <v>24</v>
          </cell>
          <cell r="F42">
            <v>6.25</v>
          </cell>
          <cell r="G42">
            <v>225</v>
          </cell>
          <cell r="H42">
            <v>22655</v>
          </cell>
          <cell r="I42">
            <v>100.68888888888888</v>
          </cell>
          <cell r="J42">
            <v>0.01</v>
          </cell>
          <cell r="K42">
            <v>1.0068888888888889</v>
          </cell>
          <cell r="P42">
            <v>100</v>
          </cell>
          <cell r="Q42">
            <v>0.01</v>
          </cell>
        </row>
        <row r="43">
          <cell r="B43">
            <v>0</v>
          </cell>
          <cell r="C43" t="str">
            <v>4.1(2)</v>
          </cell>
          <cell r="D43">
            <v>0.5</v>
          </cell>
          <cell r="E43">
            <v>24</v>
          </cell>
          <cell r="F43">
            <v>6.25</v>
          </cell>
          <cell r="G43">
            <v>75</v>
          </cell>
          <cell r="H43">
            <v>785</v>
          </cell>
          <cell r="I43">
            <v>10.466666666666667</v>
          </cell>
          <cell r="J43">
            <v>3.3333333333333333E-2</v>
          </cell>
          <cell r="K43">
            <v>0.34888888888888892</v>
          </cell>
          <cell r="P43">
            <v>30.030030030030026</v>
          </cell>
          <cell r="Q43">
            <v>3.3300000000000003E-2</v>
          </cell>
          <cell r="R43">
            <v>30</v>
          </cell>
          <cell r="S43">
            <v>3.3333333333333333E-2</v>
          </cell>
        </row>
        <row r="44">
          <cell r="B44">
            <v>0</v>
          </cell>
          <cell r="C44" t="str">
            <v>5.1(2)</v>
          </cell>
          <cell r="D44">
            <v>0.5</v>
          </cell>
          <cell r="E44">
            <v>24</v>
          </cell>
          <cell r="F44">
            <v>6.25</v>
          </cell>
          <cell r="G44">
            <v>75</v>
          </cell>
          <cell r="H44">
            <v>914</v>
          </cell>
          <cell r="I44">
            <v>12.186666666666667</v>
          </cell>
          <cell r="J44">
            <v>3.3333333333333333E-2</v>
          </cell>
          <cell r="K44">
            <v>0.40622222222222226</v>
          </cell>
          <cell r="P44">
            <v>30.030030030030026</v>
          </cell>
          <cell r="Q44">
            <v>3.3300000000000003E-2</v>
          </cell>
          <cell r="R44">
            <v>30</v>
          </cell>
          <cell r="S44">
            <v>3.3333333333333333E-2</v>
          </cell>
        </row>
        <row r="45">
          <cell r="B45">
            <v>0</v>
          </cell>
          <cell r="C45" t="str">
            <v>8.1(1)</v>
          </cell>
          <cell r="D45">
            <v>0.25</v>
          </cell>
          <cell r="E45">
            <v>24</v>
          </cell>
          <cell r="F45">
            <v>6.25</v>
          </cell>
          <cell r="G45">
            <v>37.5</v>
          </cell>
          <cell r="H45">
            <v>180</v>
          </cell>
          <cell r="I45">
            <v>4.8</v>
          </cell>
          <cell r="J45">
            <v>3.3333333333333333E-2</v>
          </cell>
          <cell r="K45">
            <v>0.16</v>
          </cell>
          <cell r="L45">
            <v>1.9220000000000002</v>
          </cell>
          <cell r="P45">
            <v>45.045045045045043</v>
          </cell>
          <cell r="Q45">
            <v>2.2200000000000001E-2</v>
          </cell>
          <cell r="R45">
            <v>30</v>
          </cell>
          <cell r="S45">
            <v>3.3333333333333333E-2</v>
          </cell>
        </row>
        <row r="48">
          <cell r="B48" t="str">
            <v>5.</v>
          </cell>
          <cell r="C48" t="str">
            <v xml:space="preserve"> Peneumatic Tire Roller</v>
          </cell>
          <cell r="O48" t="str">
            <v xml:space="preserve"> Peneumatic Tire Roller</v>
          </cell>
        </row>
        <row r="49">
          <cell r="B49">
            <v>0</v>
          </cell>
          <cell r="C49" t="str">
            <v>4.1(2)</v>
          </cell>
          <cell r="D49">
            <v>0.5</v>
          </cell>
          <cell r="E49">
            <v>24</v>
          </cell>
          <cell r="F49">
            <v>6.25</v>
          </cell>
          <cell r="G49">
            <v>75</v>
          </cell>
          <cell r="H49">
            <v>785</v>
          </cell>
          <cell r="I49">
            <v>10.466666666666667</v>
          </cell>
          <cell r="J49">
            <v>0.04</v>
          </cell>
          <cell r="K49">
            <v>0.41866666666666669</v>
          </cell>
          <cell r="P49">
            <v>25</v>
          </cell>
          <cell r="Q49">
            <v>0.04</v>
          </cell>
          <cell r="R49">
            <v>25</v>
          </cell>
          <cell r="S49">
            <v>0.04</v>
          </cell>
        </row>
        <row r="50">
          <cell r="B50">
            <v>0</v>
          </cell>
          <cell r="C50" t="str">
            <v>5.1(2)</v>
          </cell>
          <cell r="D50">
            <v>0.5</v>
          </cell>
          <cell r="E50">
            <v>24</v>
          </cell>
          <cell r="F50">
            <v>6.25</v>
          </cell>
          <cell r="G50">
            <v>75</v>
          </cell>
          <cell r="H50">
            <v>914</v>
          </cell>
          <cell r="I50">
            <v>12.186666666666667</v>
          </cell>
          <cell r="J50">
            <v>0.04</v>
          </cell>
          <cell r="K50">
            <v>0.48746666666666671</v>
          </cell>
          <cell r="P50">
            <v>25</v>
          </cell>
          <cell r="Q50">
            <v>0.04</v>
          </cell>
          <cell r="R50">
            <v>25</v>
          </cell>
          <cell r="S50">
            <v>0.04</v>
          </cell>
        </row>
        <row r="51">
          <cell r="B51">
            <v>0</v>
          </cell>
          <cell r="C51" t="str">
            <v>8.1(1)</v>
          </cell>
          <cell r="D51">
            <v>0.5</v>
          </cell>
          <cell r="E51">
            <v>24</v>
          </cell>
          <cell r="F51">
            <v>6.25</v>
          </cell>
          <cell r="G51">
            <v>75</v>
          </cell>
          <cell r="H51">
            <v>180</v>
          </cell>
          <cell r="I51">
            <v>2.4</v>
          </cell>
          <cell r="J51">
            <v>3.3333333333333333E-2</v>
          </cell>
          <cell r="K51">
            <v>0.08</v>
          </cell>
          <cell r="P51">
            <v>25</v>
          </cell>
          <cell r="Q51">
            <v>0.04</v>
          </cell>
          <cell r="R51">
            <v>30</v>
          </cell>
          <cell r="S51">
            <v>3.3333333333333333E-2</v>
          </cell>
        </row>
        <row r="52">
          <cell r="B52">
            <v>0</v>
          </cell>
          <cell r="C52" t="str">
            <v>6.3(4)</v>
          </cell>
          <cell r="D52">
            <v>1</v>
          </cell>
          <cell r="E52">
            <v>24</v>
          </cell>
          <cell r="F52">
            <v>6.25</v>
          </cell>
          <cell r="G52">
            <v>150</v>
          </cell>
          <cell r="H52">
            <v>28000</v>
          </cell>
          <cell r="I52">
            <v>186.66666666666666</v>
          </cell>
          <cell r="J52">
            <v>5.0000000000000001E-3</v>
          </cell>
          <cell r="K52">
            <v>0.93333333333333335</v>
          </cell>
          <cell r="L52">
            <v>1.9194666666666667</v>
          </cell>
          <cell r="P52">
            <v>200</v>
          </cell>
          <cell r="Q52">
            <v>5.0000000000000001E-3</v>
          </cell>
          <cell r="R52">
            <v>200</v>
          </cell>
          <cell r="S52">
            <v>5.0000000000000001E-3</v>
          </cell>
        </row>
        <row r="54">
          <cell r="B54" t="str">
            <v>6.</v>
          </cell>
          <cell r="C54" t="str">
            <v xml:space="preserve"> Water Tanker Truck</v>
          </cell>
          <cell r="O54" t="str">
            <v xml:space="preserve"> Water Tanker Truck</v>
          </cell>
        </row>
        <row r="55">
          <cell r="B55">
            <v>0</v>
          </cell>
          <cell r="C55" t="str">
            <v>3.2(1)</v>
          </cell>
          <cell r="D55">
            <v>1.5</v>
          </cell>
          <cell r="E55">
            <v>24</v>
          </cell>
          <cell r="F55">
            <v>8</v>
          </cell>
          <cell r="G55">
            <v>288</v>
          </cell>
          <cell r="H55">
            <v>22655</v>
          </cell>
          <cell r="I55">
            <v>78.663194444444443</v>
          </cell>
          <cell r="J55">
            <v>1.2E-2</v>
          </cell>
          <cell r="K55">
            <v>0.94395833333333334</v>
          </cell>
          <cell r="P55">
            <v>83.333333333333329</v>
          </cell>
          <cell r="Q55">
            <v>1.2E-2</v>
          </cell>
          <cell r="R55">
            <v>83.333333333333329</v>
          </cell>
          <cell r="S55">
            <v>1.2E-2</v>
          </cell>
        </row>
        <row r="56">
          <cell r="B56">
            <v>0</v>
          </cell>
          <cell r="C56" t="str">
            <v>4.1(2)</v>
          </cell>
          <cell r="D56">
            <v>0.25</v>
          </cell>
          <cell r="E56">
            <v>24</v>
          </cell>
          <cell r="F56">
            <v>6.25</v>
          </cell>
          <cell r="G56">
            <v>37.5</v>
          </cell>
          <cell r="H56">
            <v>785</v>
          </cell>
          <cell r="I56">
            <v>20.933333333333334</v>
          </cell>
          <cell r="J56">
            <v>2.2222222222222223E-2</v>
          </cell>
          <cell r="K56">
            <v>0.4651851851851852</v>
          </cell>
          <cell r="P56">
            <v>45.045045045045043</v>
          </cell>
          <cell r="Q56">
            <v>2.2200000000000001E-2</v>
          </cell>
          <cell r="R56">
            <v>45</v>
          </cell>
          <cell r="S56">
            <v>2.2222222222222223E-2</v>
          </cell>
        </row>
        <row r="57">
          <cell r="B57">
            <v>0</v>
          </cell>
          <cell r="C57" t="str">
            <v>5.1(2)</v>
          </cell>
          <cell r="D57">
            <v>0.25</v>
          </cell>
          <cell r="E57">
            <v>24</v>
          </cell>
          <cell r="F57">
            <v>6.25</v>
          </cell>
          <cell r="G57">
            <v>37.5</v>
          </cell>
          <cell r="H57">
            <v>914</v>
          </cell>
          <cell r="I57">
            <v>24.373333333333335</v>
          </cell>
          <cell r="J57">
            <v>2.2222222222222223E-2</v>
          </cell>
          <cell r="K57">
            <v>0.54162962962962968</v>
          </cell>
          <cell r="L57">
            <v>1.9507731481481483</v>
          </cell>
          <cell r="P57">
            <v>45.045045045045043</v>
          </cell>
          <cell r="Q57">
            <v>2.2200000000000001E-2</v>
          </cell>
          <cell r="R57">
            <v>45</v>
          </cell>
          <cell r="S57">
            <v>2.2222222222222223E-2</v>
          </cell>
        </row>
        <row r="59">
          <cell r="B59" t="str">
            <v>7.</v>
          </cell>
          <cell r="C59" t="str">
            <v>Asphal Sprayer</v>
          </cell>
        </row>
        <row r="60">
          <cell r="B60">
            <v>0</v>
          </cell>
          <cell r="C60" t="str">
            <v>6.1(1)</v>
          </cell>
          <cell r="D60">
            <v>0.25</v>
          </cell>
          <cell r="E60">
            <v>24</v>
          </cell>
          <cell r="F60">
            <v>6.25</v>
          </cell>
          <cell r="G60">
            <v>37.5</v>
          </cell>
          <cell r="H60">
            <v>1200</v>
          </cell>
          <cell r="I60">
            <v>32</v>
          </cell>
          <cell r="J60">
            <v>8.3333333333333332E-3</v>
          </cell>
          <cell r="K60">
            <v>0.26666666666666666</v>
          </cell>
          <cell r="P60">
            <v>120.48192771084337</v>
          </cell>
          <cell r="Q60">
            <v>8.3000000000000001E-3</v>
          </cell>
          <cell r="R60">
            <v>120</v>
          </cell>
          <cell r="S60">
            <v>8.3333333333333332E-3</v>
          </cell>
        </row>
        <row r="61">
          <cell r="B61">
            <v>0</v>
          </cell>
          <cell r="C61" t="str">
            <v>6.1(2)</v>
          </cell>
          <cell r="D61">
            <v>0.75</v>
          </cell>
          <cell r="E61">
            <v>24</v>
          </cell>
          <cell r="F61">
            <v>6.25</v>
          </cell>
          <cell r="G61">
            <v>112.5</v>
          </cell>
          <cell r="H61">
            <v>9799</v>
          </cell>
          <cell r="I61">
            <v>87.102222222222224</v>
          </cell>
          <cell r="J61">
            <v>8.3333333333333332E-3</v>
          </cell>
          <cell r="K61">
            <v>0.72585185185185186</v>
          </cell>
          <cell r="P61">
            <v>120.48192771084337</v>
          </cell>
          <cell r="Q61">
            <v>8.3000000000000001E-3</v>
          </cell>
          <cell r="R61">
            <v>120</v>
          </cell>
          <cell r="S61">
            <v>8.3333333333333332E-3</v>
          </cell>
        </row>
        <row r="63">
          <cell r="B63" t="str">
            <v>8.</v>
          </cell>
          <cell r="C63" t="str">
            <v>Compressor</v>
          </cell>
        </row>
        <row r="64">
          <cell r="B64">
            <v>0</v>
          </cell>
          <cell r="C64" t="str">
            <v>6.1(1)</v>
          </cell>
          <cell r="D64">
            <v>0.25</v>
          </cell>
          <cell r="E64">
            <v>24</v>
          </cell>
          <cell r="F64">
            <v>6.25</v>
          </cell>
          <cell r="G64">
            <v>37.5</v>
          </cell>
          <cell r="H64">
            <v>1200</v>
          </cell>
          <cell r="I64">
            <v>32</v>
          </cell>
          <cell r="J64">
            <v>8.0000000000000002E-3</v>
          </cell>
          <cell r="K64">
            <v>0.25600000000000001</v>
          </cell>
          <cell r="P64">
            <v>125</v>
          </cell>
          <cell r="Q64">
            <v>8.0000000000000002E-3</v>
          </cell>
          <cell r="R64">
            <v>125</v>
          </cell>
          <cell r="S64">
            <v>8.0000000000000002E-3</v>
          </cell>
        </row>
        <row r="65">
          <cell r="B65">
            <v>0</v>
          </cell>
          <cell r="C65" t="str">
            <v>6.1(2)</v>
          </cell>
          <cell r="D65">
            <v>0.75</v>
          </cell>
          <cell r="E65">
            <v>24</v>
          </cell>
          <cell r="F65">
            <v>6.25</v>
          </cell>
          <cell r="G65">
            <v>112.5</v>
          </cell>
          <cell r="H65">
            <v>9799</v>
          </cell>
          <cell r="I65">
            <v>87.102222222222224</v>
          </cell>
          <cell r="J65">
            <v>8.0000000000000002E-3</v>
          </cell>
          <cell r="K65">
            <v>0.69681777777777776</v>
          </cell>
          <cell r="P65">
            <v>125</v>
          </cell>
          <cell r="Q65">
            <v>8.0000000000000002E-3</v>
          </cell>
          <cell r="R65">
            <v>125</v>
          </cell>
          <cell r="S65">
            <v>8.0000000000000002E-3</v>
          </cell>
        </row>
        <row r="67">
          <cell r="B67" t="str">
            <v>9.</v>
          </cell>
          <cell r="C67" t="str">
            <v>Tire Roller</v>
          </cell>
        </row>
        <row r="68">
          <cell r="B68">
            <v>0</v>
          </cell>
          <cell r="C68" t="str">
            <v>6.3(4)</v>
          </cell>
          <cell r="D68">
            <v>1</v>
          </cell>
          <cell r="E68">
            <v>24</v>
          </cell>
          <cell r="F68">
            <v>6.25</v>
          </cell>
          <cell r="G68">
            <v>150</v>
          </cell>
          <cell r="H68">
            <v>28000</v>
          </cell>
          <cell r="I68">
            <v>186.66666666666666</v>
          </cell>
          <cell r="J68">
            <v>5.0000000000000001E-3</v>
          </cell>
          <cell r="K68">
            <v>0.93333333333333335</v>
          </cell>
          <cell r="L68">
            <v>0.93333333333333335</v>
          </cell>
          <cell r="P68">
            <v>200</v>
          </cell>
          <cell r="Q68">
            <v>5.0000000000000001E-3</v>
          </cell>
          <cell r="R68">
            <v>200</v>
          </cell>
          <cell r="S68">
            <v>5.0000000000000001E-3</v>
          </cell>
        </row>
        <row r="70">
          <cell r="B70" t="str">
            <v>10.</v>
          </cell>
          <cell r="C70" t="str">
            <v>Asphalt Finisher</v>
          </cell>
        </row>
        <row r="71">
          <cell r="B71">
            <v>0</v>
          </cell>
          <cell r="C71" t="str">
            <v>6.3(4)</v>
          </cell>
          <cell r="D71">
            <v>1</v>
          </cell>
          <cell r="E71">
            <v>24</v>
          </cell>
          <cell r="F71">
            <v>6.25</v>
          </cell>
          <cell r="G71">
            <v>150</v>
          </cell>
          <cell r="H71">
            <v>28000</v>
          </cell>
          <cell r="I71">
            <v>186.66666666666666</v>
          </cell>
          <cell r="J71">
            <v>5.0000000000000001E-3</v>
          </cell>
          <cell r="K71">
            <v>0.93333333333333335</v>
          </cell>
          <cell r="L71">
            <v>0.93333333333333335</v>
          </cell>
          <cell r="P71">
            <v>200</v>
          </cell>
          <cell r="Q71">
            <v>5.0000000000000001E-3</v>
          </cell>
          <cell r="R71">
            <v>200</v>
          </cell>
          <cell r="S71">
            <v>5.0000000000000001E-3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</row>
        <row r="9">
          <cell r="A9" t="str">
            <v>PENGAWAS PPTK</v>
          </cell>
          <cell r="B9" t="str">
            <v>SAIFUDDIN</v>
          </cell>
          <cell r="F9" t="str">
            <v>Nip. 19671201 200701 1 004</v>
          </cell>
        </row>
        <row r="10">
          <cell r="B10" t="str">
            <v>M. YUSUF RASYID, ST</v>
          </cell>
          <cell r="F10" t="str">
            <v>Nip. 19670616 199101 1 001</v>
          </cell>
        </row>
        <row r="11">
          <cell r="A11" t="str">
            <v>KONSULTAN SUPERVISI</v>
          </cell>
          <cell r="B11" t="str">
            <v>AGUSSALIM, A.Md</v>
          </cell>
          <cell r="F11" t="str">
            <v>CHIEF INSPECTOR</v>
          </cell>
        </row>
        <row r="12">
          <cell r="B12" t="str">
            <v>-</v>
          </cell>
          <cell r="F12" t="str">
            <v>INSPECTOR</v>
          </cell>
        </row>
        <row r="14">
          <cell r="A14" t="str">
            <v>KONTRAKTOR</v>
          </cell>
          <cell r="B14" t="str">
            <v>ARDIN TAMBUNAN</v>
          </cell>
          <cell r="F14" t="str">
            <v>G. SUPERINTENDENT</v>
          </cell>
        </row>
        <row r="15">
          <cell r="B15" t="str">
            <v>HAMDAN</v>
          </cell>
          <cell r="F15" t="str">
            <v>PELAKSANA LAPANGAN</v>
          </cell>
        </row>
        <row r="24">
          <cell r="A24" t="str">
            <v>BACK UP DATA MC KE</v>
          </cell>
          <cell r="C24" t="str">
            <v>: 00</v>
          </cell>
        </row>
        <row r="43">
          <cell r="A43" t="str">
            <v>CV. JAYA MANDIRI CONSULTANT</v>
          </cell>
          <cell r="H43" t="str">
            <v>M. YUSUF, ST</v>
          </cell>
        </row>
        <row r="44">
          <cell r="H44" t="str">
            <v>WAKIL DIREKTUR</v>
          </cell>
        </row>
        <row r="47">
          <cell r="A47" t="str">
            <v>PT. SARANG MAS MURNI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>
        <row r="19">
          <cell r="J19">
            <v>59787</v>
          </cell>
        </row>
        <row r="36">
          <cell r="J36">
            <v>275428.96000000002</v>
          </cell>
        </row>
        <row r="44">
          <cell r="J44">
            <v>130693.91</v>
          </cell>
        </row>
        <row r="53">
          <cell r="J53">
            <v>46040.47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>
        <row r="219">
          <cell r="F219">
            <v>70000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>
        <row r="13">
          <cell r="C13" t="str">
            <v>PEKERJAAN PERSIAPAN</v>
          </cell>
        </row>
        <row r="51">
          <cell r="C51" t="str">
            <v>PEKERJAAN KUSEN, PINTU &amp; JENDELA</v>
          </cell>
        </row>
        <row r="71">
          <cell r="C71" t="str">
            <v>PEKERJAAN ATAP DAN PLAFOND</v>
          </cell>
        </row>
        <row r="79">
          <cell r="C79" t="str">
            <v>PEKERJAAN PENGECATAN</v>
          </cell>
        </row>
        <row r="86">
          <cell r="C86" t="str">
            <v>PEKERJAAN INSTALASI LISTRIK</v>
          </cell>
        </row>
        <row r="99">
          <cell r="C99" t="str">
            <v>PEKERJAAN SANITAIR</v>
          </cell>
        </row>
      </sheetData>
      <sheetData sheetId="3"/>
      <sheetData sheetId="4"/>
      <sheetData sheetId="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>
        <row r="9">
          <cell r="D9" t="str">
            <v>L01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>
        <row r="23">
          <cell r="F23">
            <v>130651597.06499998</v>
          </cell>
        </row>
      </sheetData>
      <sheetData sheetId="12" refreshError="1"/>
      <sheetData sheetId="13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Q6">
            <v>1</v>
          </cell>
        </row>
        <row r="28">
          <cell r="F28">
            <v>24671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45">
          <cell r="I45">
            <v>7160</v>
          </cell>
        </row>
        <row r="70">
          <cell r="I70">
            <v>343140</v>
          </cell>
        </row>
        <row r="95">
          <cell r="I95">
            <v>205600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>
        <row r="9">
          <cell r="D9">
            <v>50400</v>
          </cell>
        </row>
        <row r="26">
          <cell r="D26">
            <v>246960</v>
          </cell>
        </row>
        <row r="74">
          <cell r="D74">
            <v>2963520</v>
          </cell>
        </row>
        <row r="111">
          <cell r="D111">
            <v>16900</v>
          </cell>
        </row>
        <row r="112">
          <cell r="D112">
            <v>15600</v>
          </cell>
        </row>
        <row r="116">
          <cell r="D116">
            <v>51861.599999999999</v>
          </cell>
        </row>
        <row r="117">
          <cell r="D117">
            <v>107000</v>
          </cell>
        </row>
        <row r="125">
          <cell r="D125">
            <v>50700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31">
          <cell r="F31">
            <v>18000</v>
          </cell>
        </row>
        <row r="33">
          <cell r="F33">
            <v>130000</v>
          </cell>
        </row>
        <row r="47">
          <cell r="F47">
            <v>254600</v>
          </cell>
        </row>
        <row r="49">
          <cell r="F49">
            <v>173907</v>
          </cell>
        </row>
      </sheetData>
      <sheetData sheetId="4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>
        <row r="6">
          <cell r="D6" t="str">
            <v>Mobilisasi &amp; Demobilisasi Alat Berat</v>
          </cell>
        </row>
        <row r="103">
          <cell r="D103" t="str">
            <v>Galian Tanah Alat Berat</v>
          </cell>
        </row>
        <row r="148">
          <cell r="D148" t="str">
            <v>Galian Tanah Manual</v>
          </cell>
        </row>
        <row r="193">
          <cell r="D193" t="str">
            <v>Timbunan Tanah Hasil Galian</v>
          </cell>
        </row>
        <row r="240">
          <cell r="D240" t="str">
            <v>Pasangan Batu 1 : 4</v>
          </cell>
        </row>
        <row r="293">
          <cell r="D293" t="str">
            <v>Plesteran 1 : 3</v>
          </cell>
        </row>
        <row r="343">
          <cell r="D343" t="str">
            <v>Beton K.225</v>
          </cell>
        </row>
        <row r="393">
          <cell r="D393" t="str">
            <v>Beton K.175</v>
          </cell>
        </row>
        <row r="444">
          <cell r="D444" t="str">
            <v>Besi Tulangan</v>
          </cell>
        </row>
        <row r="493">
          <cell r="D493" t="str">
            <v>Upah Pekerja Besi</v>
          </cell>
        </row>
        <row r="542">
          <cell r="D542" t="str">
            <v>Timbunan Tanah Didatangkan dan Dipadatkan</v>
          </cell>
        </row>
        <row r="590">
          <cell r="D590" t="str">
            <v>Kayu Cerucuk/Sjenis, dia. 15 cm, L=4m</v>
          </cell>
        </row>
        <row r="638">
          <cell r="D638" t="str">
            <v>Upah Pancang Kayu Cerucuk</v>
          </cell>
        </row>
        <row r="687">
          <cell r="D687" t="str">
            <v>Gebalan Rumput</v>
          </cell>
        </row>
        <row r="736">
          <cell r="D736" t="str">
            <v>Bekisting / Perancah</v>
          </cell>
        </row>
        <row r="787">
          <cell r="D787" t="str">
            <v>Lapisan Ijuk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36">
          <cell r="G36">
            <v>346250</v>
          </cell>
        </row>
        <row r="81">
          <cell r="G81">
            <v>388270</v>
          </cell>
        </row>
        <row r="126">
          <cell r="G126">
            <v>312370</v>
          </cell>
        </row>
        <row r="171">
          <cell r="G171">
            <v>6490</v>
          </cell>
        </row>
        <row r="216">
          <cell r="G216">
            <v>6770</v>
          </cell>
        </row>
        <row r="261">
          <cell r="G261">
            <v>104310</v>
          </cell>
        </row>
        <row r="306">
          <cell r="G306">
            <v>1188480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>
        <row r="26">
          <cell r="P26">
            <v>420782.30000000005</v>
          </cell>
        </row>
        <row r="27">
          <cell r="P27">
            <v>20103.895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>
        <row r="3">
          <cell r="AT3">
            <v>1</v>
          </cell>
          <cell r="AU3" t="str">
            <v>Minggu</v>
          </cell>
          <cell r="AX3">
            <v>1</v>
          </cell>
          <cell r="AY3" t="str">
            <v>Satu</v>
          </cell>
        </row>
        <row r="4">
          <cell r="AT4">
            <v>2</v>
          </cell>
          <cell r="AU4" t="str">
            <v>Senin</v>
          </cell>
          <cell r="AX4">
            <v>2</v>
          </cell>
          <cell r="AY4" t="str">
            <v>Dua</v>
          </cell>
        </row>
        <row r="5">
          <cell r="AT5">
            <v>3</v>
          </cell>
          <cell r="AU5" t="str">
            <v>Selasa</v>
          </cell>
          <cell r="AX5">
            <v>3</v>
          </cell>
          <cell r="AY5" t="str">
            <v>Tiga</v>
          </cell>
        </row>
        <row r="6">
          <cell r="AT6">
            <v>4</v>
          </cell>
          <cell r="AU6" t="str">
            <v>Rabu</v>
          </cell>
          <cell r="AX6">
            <v>4</v>
          </cell>
          <cell r="AY6" t="str">
            <v>Empat</v>
          </cell>
        </row>
        <row r="7">
          <cell r="AT7">
            <v>5</v>
          </cell>
          <cell r="AU7" t="str">
            <v>Kamis</v>
          </cell>
          <cell r="AX7">
            <v>5</v>
          </cell>
          <cell r="AY7" t="str">
            <v>Lima</v>
          </cell>
        </row>
        <row r="8">
          <cell r="AT8">
            <v>6</v>
          </cell>
          <cell r="AU8" t="str">
            <v>Jumat</v>
          </cell>
          <cell r="AX8">
            <v>6</v>
          </cell>
          <cell r="AY8" t="str">
            <v>Enam</v>
          </cell>
        </row>
        <row r="9">
          <cell r="AT9">
            <v>7</v>
          </cell>
          <cell r="AU9" t="str">
            <v>Sabtu</v>
          </cell>
          <cell r="AX9">
            <v>7</v>
          </cell>
          <cell r="AY9" t="str">
            <v>Tujuh</v>
          </cell>
        </row>
        <row r="10">
          <cell r="AX10">
            <v>8</v>
          </cell>
          <cell r="AY10" t="str">
            <v>Delapan</v>
          </cell>
        </row>
        <row r="11">
          <cell r="AX11">
            <v>9</v>
          </cell>
          <cell r="AY11" t="str">
            <v>Sembilan</v>
          </cell>
        </row>
        <row r="12">
          <cell r="AX12">
            <v>10</v>
          </cell>
          <cell r="AY12" t="str">
            <v>Sepuluh</v>
          </cell>
        </row>
        <row r="13">
          <cell r="AX13">
            <v>11</v>
          </cell>
          <cell r="AY13" t="str">
            <v>Sebelas</v>
          </cell>
        </row>
        <row r="14">
          <cell r="AX14">
            <v>12</v>
          </cell>
          <cell r="AY14" t="str">
            <v>Dua Belas</v>
          </cell>
        </row>
        <row r="15">
          <cell r="AX15">
            <v>13</v>
          </cell>
          <cell r="AY15" t="str">
            <v>Tiga Belas</v>
          </cell>
        </row>
        <row r="16">
          <cell r="AX16">
            <v>14</v>
          </cell>
          <cell r="AY16" t="str">
            <v>Empat Belas</v>
          </cell>
        </row>
        <row r="17">
          <cell r="AX17">
            <v>15</v>
          </cell>
          <cell r="AY17" t="str">
            <v>Lima Belas</v>
          </cell>
        </row>
        <row r="18">
          <cell r="AX18">
            <v>16</v>
          </cell>
          <cell r="AY18" t="str">
            <v>Enam Belas</v>
          </cell>
        </row>
        <row r="19">
          <cell r="AX19">
            <v>17</v>
          </cell>
          <cell r="AY19" t="str">
            <v>Tujuh Belas</v>
          </cell>
        </row>
        <row r="20">
          <cell r="AX20">
            <v>18</v>
          </cell>
          <cell r="AY20" t="str">
            <v>Delapan Belas</v>
          </cell>
        </row>
        <row r="21">
          <cell r="AX21">
            <v>19</v>
          </cell>
          <cell r="AY21" t="str">
            <v>Sembilan Belas</v>
          </cell>
        </row>
        <row r="22">
          <cell r="AX22">
            <v>20</v>
          </cell>
          <cell r="AY22" t="str">
            <v>Dua Puluh</v>
          </cell>
        </row>
        <row r="23">
          <cell r="AX23">
            <v>21</v>
          </cell>
          <cell r="AY23" t="str">
            <v>Dua Puluh Satu</v>
          </cell>
        </row>
        <row r="24">
          <cell r="AX24">
            <v>22</v>
          </cell>
          <cell r="AY24" t="str">
            <v>Dua Puluh Dua</v>
          </cell>
        </row>
        <row r="25">
          <cell r="AX25">
            <v>23</v>
          </cell>
          <cell r="AY25" t="str">
            <v>Dua Puluh Tiga</v>
          </cell>
        </row>
        <row r="26">
          <cell r="AX26">
            <v>24</v>
          </cell>
          <cell r="AY26" t="str">
            <v>Dua Puluh Empat</v>
          </cell>
        </row>
        <row r="27">
          <cell r="AX27">
            <v>25</v>
          </cell>
          <cell r="AY27" t="str">
            <v>Dua Puluh Lima</v>
          </cell>
        </row>
        <row r="28">
          <cell r="AX28">
            <v>26</v>
          </cell>
          <cell r="AY28" t="str">
            <v>Dua Puluh Enam</v>
          </cell>
        </row>
        <row r="29">
          <cell r="AX29">
            <v>27</v>
          </cell>
          <cell r="AY29" t="str">
            <v>Dua Puluh Tujuh</v>
          </cell>
        </row>
        <row r="30">
          <cell r="AX30">
            <v>28</v>
          </cell>
          <cell r="AY30" t="str">
            <v>Dua Puluh Delapan</v>
          </cell>
        </row>
        <row r="31">
          <cell r="AX31">
            <v>29</v>
          </cell>
          <cell r="AY31" t="str">
            <v>Dua Puluh Sembilan</v>
          </cell>
        </row>
        <row r="32">
          <cell r="AX32">
            <v>30</v>
          </cell>
          <cell r="AY32" t="str">
            <v>Tiga Puluh</v>
          </cell>
        </row>
        <row r="33">
          <cell r="AX33">
            <v>31</v>
          </cell>
          <cell r="AY33" t="str">
            <v>Tiga Puluh Satu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7">
          <cell r="F17">
            <v>131000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K5">
            <v>0.124</v>
          </cell>
        </row>
        <row r="6">
          <cell r="K6">
            <v>1.1415999999999999</v>
          </cell>
          <cell r="L6">
            <v>1</v>
          </cell>
          <cell r="N6">
            <v>1.0526</v>
          </cell>
          <cell r="O6">
            <v>0.05</v>
          </cell>
          <cell r="R6" t="str">
            <v>Ir. Sanusi Hasyim</v>
          </cell>
        </row>
        <row r="7">
          <cell r="K7">
            <v>1.1415999999999999</v>
          </cell>
          <cell r="N7">
            <v>1.0526</v>
          </cell>
          <cell r="O7">
            <v>0.05</v>
          </cell>
          <cell r="R7" t="str">
            <v>Branch Manager NAD</v>
          </cell>
        </row>
        <row r="8">
          <cell r="K8">
            <v>1.1415999999999999</v>
          </cell>
          <cell r="N8">
            <v>1.0526</v>
          </cell>
          <cell r="O8">
            <v>0.05</v>
          </cell>
        </row>
        <row r="9">
          <cell r="K9">
            <v>1.1415999999999999</v>
          </cell>
          <cell r="N9">
            <v>1.0526</v>
          </cell>
          <cell r="O9">
            <v>0.05</v>
          </cell>
        </row>
        <row r="10">
          <cell r="K10">
            <v>0</v>
          </cell>
          <cell r="N10">
            <v>1.0526</v>
          </cell>
          <cell r="O10">
            <v>0.05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021">
          <cell r="L1021">
            <v>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3">
          <cell r="F13">
            <v>24000</v>
          </cell>
        </row>
        <row r="17">
          <cell r="F17">
            <v>70400</v>
          </cell>
        </row>
      </sheetData>
      <sheetData sheetId="4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>
        <row r="4">
          <cell r="C4" t="str">
            <v>BILL OF QUANTITIES</v>
          </cell>
        </row>
        <row r="6">
          <cell r="C6" t="str">
            <v>Package No        :</v>
          </cell>
          <cell r="E6" t="str">
            <v/>
          </cell>
        </row>
        <row r="7">
          <cell r="C7" t="str">
            <v>Package Name  :</v>
          </cell>
          <cell r="E7" t="str">
            <v xml:space="preserve"> LINGKAR UTARA SURAKARTA</v>
          </cell>
        </row>
        <row r="8">
          <cell r="C8" t="str">
            <v>Province                :</v>
          </cell>
          <cell r="E8" t="str">
            <v xml:space="preserve"> CENTRAL JAVA</v>
          </cell>
        </row>
        <row r="9">
          <cell r="C9" t="str">
            <v>Contractor             :</v>
          </cell>
          <cell r="E9" t="str">
            <v xml:space="preserve"> Persero PT. WASKITA KARYA</v>
          </cell>
          <cell r="I9" t="str">
            <v>Page 1 of 8</v>
          </cell>
        </row>
        <row r="12">
          <cell r="C12" t="str">
            <v>Pay</v>
          </cell>
          <cell r="D12" t="str">
            <v>Description</v>
          </cell>
          <cell r="F12" t="str">
            <v>Unit</v>
          </cell>
          <cell r="G12" t="str">
            <v>Estimated</v>
          </cell>
          <cell r="H12" t="str">
            <v>Unit Price</v>
          </cell>
          <cell r="I12" t="str">
            <v>Total Bid Price</v>
          </cell>
        </row>
        <row r="13">
          <cell r="C13" t="str">
            <v>Item</v>
          </cell>
          <cell r="G13" t="str">
            <v>Quantitiy</v>
          </cell>
          <cell r="H13" t="str">
            <v>(Rupiah)</v>
          </cell>
          <cell r="I13" t="str">
            <v>(Rupiah)</v>
          </cell>
        </row>
        <row r="14">
          <cell r="C14" t="str">
            <v>a</v>
          </cell>
          <cell r="D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D16" t="str">
            <v xml:space="preserve"> Div. 1 - GENERAL</v>
          </cell>
        </row>
        <row r="18">
          <cell r="C18" t="str">
            <v>1.2</v>
          </cell>
          <cell r="D18" t="str">
            <v xml:space="preserve"> Mobilization included :</v>
          </cell>
          <cell r="F18" t="str">
            <v>lump sum</v>
          </cell>
          <cell r="G18">
            <v>1</v>
          </cell>
          <cell r="H18">
            <v>279990000</v>
          </cell>
          <cell r="I18">
            <v>279990000</v>
          </cell>
        </row>
        <row r="19">
          <cell r="D19" t="str">
            <v xml:space="preserve"> - Demobilization</v>
          </cell>
        </row>
        <row r="20">
          <cell r="D20" t="str">
            <v xml:space="preserve"> - Site Clean up</v>
          </cell>
        </row>
        <row r="21">
          <cell r="D21" t="str">
            <v xml:space="preserve"> - Laboratory</v>
          </cell>
        </row>
        <row r="22">
          <cell r="D22" t="str">
            <v xml:space="preserve"> - Offices</v>
          </cell>
        </row>
        <row r="23">
          <cell r="D23" t="str">
            <v xml:space="preserve"> - As built drawing and other components not directly</v>
          </cell>
        </row>
        <row r="24">
          <cell r="D24" t="str">
            <v xml:space="preserve">   relased to the physical works</v>
          </cell>
        </row>
        <row r="25">
          <cell r="C25" t="str">
            <v>1.8</v>
          </cell>
          <cell r="D25" t="str">
            <v xml:space="preserve"> Maintenance of Traffic</v>
          </cell>
          <cell r="F25" t="str">
            <v>lump sum</v>
          </cell>
          <cell r="G25">
            <v>1</v>
          </cell>
          <cell r="H25">
            <v>44404000</v>
          </cell>
          <cell r="I25">
            <v>44404000</v>
          </cell>
        </row>
        <row r="27">
          <cell r="D27" t="str">
            <v xml:space="preserve"> Total Bid Price for Division 1 (Carry to Summary of Bill of Quantities)</v>
          </cell>
          <cell r="I27">
            <v>324394000</v>
          </cell>
        </row>
        <row r="29">
          <cell r="D29" t="str">
            <v xml:space="preserve"> DIV. 2 -  DRAINAGE</v>
          </cell>
        </row>
        <row r="31">
          <cell r="C31" t="str">
            <v>2.1</v>
          </cell>
          <cell r="D31" t="str">
            <v xml:space="preserve"> Excavation for Drainage Ditches and Waterways</v>
          </cell>
          <cell r="F31" t="str">
            <v>cu.m</v>
          </cell>
          <cell r="G31">
            <v>4446.75</v>
          </cell>
          <cell r="H31">
            <v>3792.58</v>
          </cell>
          <cell r="I31">
            <v>16864655.120000001</v>
          </cell>
        </row>
        <row r="33">
          <cell r="C33" t="str">
            <v>2.2</v>
          </cell>
          <cell r="D33" t="str">
            <v xml:space="preserve"> Mortared Stonework</v>
          </cell>
          <cell r="F33" t="str">
            <v>cu.m</v>
          </cell>
          <cell r="G33">
            <v>900.9</v>
          </cell>
          <cell r="H33">
            <v>75967.5</v>
          </cell>
          <cell r="I33">
            <v>68439120.75</v>
          </cell>
        </row>
        <row r="35">
          <cell r="C35" t="str">
            <v>2.3(1)</v>
          </cell>
          <cell r="D35" t="str">
            <v xml:space="preserve"> RC Pipe Culvert ID &lt; 45 cm</v>
          </cell>
          <cell r="F35" t="str">
            <v>lin.m</v>
          </cell>
        </row>
        <row r="37">
          <cell r="C37" t="str">
            <v>2.3(2)</v>
          </cell>
          <cell r="D37" t="str">
            <v xml:space="preserve"> RC Pipe Culvert ID 45 - 75 cm</v>
          </cell>
          <cell r="F37" t="str">
            <v>lin.m</v>
          </cell>
          <cell r="G37">
            <v>68</v>
          </cell>
          <cell r="H37">
            <v>161612.62</v>
          </cell>
          <cell r="I37">
            <v>10989658.16</v>
          </cell>
        </row>
        <row r="39">
          <cell r="C39" t="str">
            <v>2.3(3)</v>
          </cell>
          <cell r="D39" t="str">
            <v xml:space="preserve"> RC Pipe Culvert ID 75 - 120 cm</v>
          </cell>
          <cell r="F39" t="str">
            <v>lin.m</v>
          </cell>
          <cell r="G39">
            <v>93</v>
          </cell>
          <cell r="H39">
            <v>268957.02</v>
          </cell>
          <cell r="I39">
            <v>25013002.859999999</v>
          </cell>
        </row>
        <row r="41">
          <cell r="C41" t="str">
            <v>2.3(4)</v>
          </cell>
          <cell r="D41" t="str">
            <v xml:space="preserve"> Corrugated Steel Culvert</v>
          </cell>
          <cell r="F41" t="str">
            <v>tonne</v>
          </cell>
        </row>
        <row r="43">
          <cell r="C43" t="str">
            <v>2.4(1)</v>
          </cell>
          <cell r="D43" t="str">
            <v xml:space="preserve"> Porous Backfill or Filter Material</v>
          </cell>
          <cell r="F43" t="str">
            <v>cu.m</v>
          </cell>
          <cell r="G43">
            <v>331.76</v>
          </cell>
          <cell r="H43">
            <v>35276.409999999996</v>
          </cell>
          <cell r="I43">
            <v>11703301.779999999</v>
          </cell>
        </row>
        <row r="45">
          <cell r="C45" t="str">
            <v>2.4(2)</v>
          </cell>
          <cell r="D45" t="str">
            <v xml:space="preserve"> Plastic Filter Fabric</v>
          </cell>
          <cell r="F45" t="str">
            <v>sq.m</v>
          </cell>
        </row>
        <row r="47">
          <cell r="C47" t="str">
            <v>2.4(3)</v>
          </cell>
          <cell r="D47" t="str">
            <v xml:space="preserve"> Pipe for Subsurface Drainage Works Pipe</v>
          </cell>
          <cell r="F47" t="str">
            <v>lin.m</v>
          </cell>
        </row>
        <row r="49">
          <cell r="D49" t="str">
            <v xml:space="preserve"> Total Bid Price for Division 2 (Carry to Summary of Bill of Quantities)</v>
          </cell>
          <cell r="I49">
            <v>133009738.67</v>
          </cell>
        </row>
        <row r="53">
          <cell r="C53" t="str">
            <v>BILL OF QUANTITIES</v>
          </cell>
        </row>
        <row r="55">
          <cell r="C55" t="str">
            <v>Package No        :</v>
          </cell>
          <cell r="E55" t="str">
            <v/>
          </cell>
        </row>
        <row r="56">
          <cell r="C56" t="str">
            <v>Package Name  :</v>
          </cell>
          <cell r="E56" t="str">
            <v xml:space="preserve"> LINGKAR UTARA SURAKARTA</v>
          </cell>
        </row>
        <row r="57">
          <cell r="C57" t="str">
            <v>Province                :</v>
          </cell>
          <cell r="E57" t="str">
            <v xml:space="preserve"> CENTRAL JAVA</v>
          </cell>
        </row>
        <row r="58">
          <cell r="C58" t="str">
            <v>Contractor             :</v>
          </cell>
          <cell r="E58" t="str">
            <v xml:space="preserve"> Persero PT. WASKITA KARYA</v>
          </cell>
          <cell r="I58" t="str">
            <v>Page 2 of 8</v>
          </cell>
        </row>
        <row r="61">
          <cell r="C61" t="str">
            <v>Pay</v>
          </cell>
          <cell r="D61" t="str">
            <v>Description</v>
          </cell>
          <cell r="F61" t="str">
            <v>Unit</v>
          </cell>
          <cell r="G61" t="str">
            <v>Estimated</v>
          </cell>
          <cell r="H61" t="str">
            <v>Unit Price</v>
          </cell>
          <cell r="I61" t="str">
            <v>Total Bid Price</v>
          </cell>
        </row>
        <row r="62">
          <cell r="C62" t="str">
            <v>Item</v>
          </cell>
          <cell r="G62" t="str">
            <v>Quantitiy</v>
          </cell>
          <cell r="H62" t="str">
            <v>(Rupiah)</v>
          </cell>
          <cell r="I62" t="str">
            <v>(Rupiah)</v>
          </cell>
        </row>
        <row r="63">
          <cell r="C63" t="str">
            <v>a</v>
          </cell>
          <cell r="D63" t="str">
            <v>b</v>
          </cell>
          <cell r="F63" t="str">
            <v>c</v>
          </cell>
          <cell r="G63" t="str">
            <v>d</v>
          </cell>
          <cell r="H63" t="str">
            <v>e</v>
          </cell>
          <cell r="I63" t="str">
            <v>f = (d x e)</v>
          </cell>
        </row>
        <row r="65">
          <cell r="D65" t="str">
            <v xml:space="preserve"> DIV. 3 - EARTH WORKS</v>
          </cell>
        </row>
        <row r="67">
          <cell r="C67" t="str">
            <v>3.1(1)</v>
          </cell>
          <cell r="D67" t="str">
            <v xml:space="preserve"> Common Excavation</v>
          </cell>
          <cell r="F67" t="str">
            <v>cu.m</v>
          </cell>
          <cell r="G67">
            <v>218980.4</v>
          </cell>
          <cell r="H67">
            <v>4835.4799999999996</v>
          </cell>
          <cell r="I67">
            <v>1058875344.59</v>
          </cell>
        </row>
        <row r="69">
          <cell r="C69" t="str">
            <v>3.1(2)</v>
          </cell>
          <cell r="D69" t="str">
            <v xml:space="preserve"> Rock Excavation</v>
          </cell>
          <cell r="F69" t="str">
            <v>cu.m</v>
          </cell>
          <cell r="G69">
            <v>137</v>
          </cell>
          <cell r="H69">
            <v>49178.13</v>
          </cell>
          <cell r="I69">
            <v>6737403.8099999996</v>
          </cell>
        </row>
        <row r="71">
          <cell r="C71" t="str">
            <v>3.2(1)</v>
          </cell>
          <cell r="D71" t="str">
            <v xml:space="preserve"> Common Embankment</v>
          </cell>
          <cell r="F71" t="str">
            <v>cu.m</v>
          </cell>
          <cell r="G71">
            <v>120650</v>
          </cell>
          <cell r="H71">
            <v>1889.02</v>
          </cell>
          <cell r="I71">
            <v>227910263</v>
          </cell>
        </row>
        <row r="73">
          <cell r="C73" t="str">
            <v>3.2(2)</v>
          </cell>
          <cell r="D73" t="str">
            <v xml:space="preserve"> Selected Embankment</v>
          </cell>
          <cell r="F73" t="str">
            <v>cu.m</v>
          </cell>
          <cell r="G73">
            <v>2200</v>
          </cell>
          <cell r="H73">
            <v>8236.23</v>
          </cell>
          <cell r="I73">
            <v>18119706</v>
          </cell>
        </row>
        <row r="75">
          <cell r="C75" t="str">
            <v>3.3</v>
          </cell>
          <cell r="D75" t="str">
            <v xml:space="preserve"> Grade Preparation</v>
          </cell>
          <cell r="F75" t="str">
            <v>sq.m</v>
          </cell>
          <cell r="G75">
            <v>49118.8</v>
          </cell>
          <cell r="H75">
            <v>414.01</v>
          </cell>
          <cell r="I75">
            <v>20335674.390000001</v>
          </cell>
        </row>
        <row r="77">
          <cell r="D77" t="str">
            <v xml:space="preserve"> Total Bid Price for Division 3 (Carry to Summary of Bill of Quantities)</v>
          </cell>
          <cell r="I77">
            <v>1331978391.7900002</v>
          </cell>
        </row>
        <row r="79">
          <cell r="D79" t="str">
            <v xml:space="preserve"> DIV. 4 - SHOULDER</v>
          </cell>
        </row>
        <row r="81">
          <cell r="C81" t="str">
            <v>4.1(1)</v>
          </cell>
          <cell r="D81" t="str">
            <v xml:space="preserve"> Aggregate Base Class A</v>
          </cell>
          <cell r="F81" t="str">
            <v>cu.m</v>
          </cell>
        </row>
        <row r="83">
          <cell r="C83" t="str">
            <v>4.1(2)</v>
          </cell>
          <cell r="D83" t="str">
            <v xml:space="preserve"> Aggregate Base Class B</v>
          </cell>
          <cell r="F83" t="str">
            <v>cu.m</v>
          </cell>
        </row>
        <row r="85">
          <cell r="C85" t="str">
            <v>4.2(1)</v>
          </cell>
          <cell r="D85" t="str">
            <v xml:space="preserve"> Soil Cement Base</v>
          </cell>
          <cell r="F85" t="str">
            <v>cu.m</v>
          </cell>
        </row>
        <row r="87">
          <cell r="C87" t="str">
            <v>4.2(2)</v>
          </cell>
          <cell r="D87" t="str">
            <v xml:space="preserve"> Cement for Soil Cement Base</v>
          </cell>
          <cell r="F87" t="str">
            <v>tonne</v>
          </cell>
        </row>
        <row r="89">
          <cell r="C89" t="str">
            <v>4.3(1)</v>
          </cell>
          <cell r="D89" t="str">
            <v xml:space="preserve"> Single Bituminous Surface Treatment</v>
          </cell>
          <cell r="F89" t="str">
            <v>sq.m</v>
          </cell>
        </row>
        <row r="91">
          <cell r="C91" t="str">
            <v>4.3(2)</v>
          </cell>
          <cell r="D91" t="str">
            <v xml:space="preserve"> Bituminous Material for Surface Treatment</v>
          </cell>
          <cell r="F91" t="str">
            <v>litre</v>
          </cell>
        </row>
        <row r="93">
          <cell r="C93" t="str">
            <v>4.3(3)</v>
          </cell>
          <cell r="D93" t="str">
            <v xml:space="preserve"> Prime Coat</v>
          </cell>
          <cell r="F93" t="str">
            <v>litre</v>
          </cell>
        </row>
        <row r="95">
          <cell r="D95" t="str">
            <v xml:space="preserve"> Total Bid Price for Division 4 (Carry to Summary of Bill of Quantities)</v>
          </cell>
          <cell r="I95">
            <v>0</v>
          </cell>
        </row>
        <row r="99">
          <cell r="C99" t="str">
            <v>BILL OF QUANTITIES</v>
          </cell>
        </row>
        <row r="101">
          <cell r="C101" t="str">
            <v>Package No        :</v>
          </cell>
          <cell r="E101" t="str">
            <v/>
          </cell>
        </row>
        <row r="102">
          <cell r="C102" t="str">
            <v>Package Name  :</v>
          </cell>
          <cell r="E102" t="str">
            <v xml:space="preserve"> LINGKAR UTARA SURAKARTA</v>
          </cell>
        </row>
        <row r="103">
          <cell r="C103" t="str">
            <v>Province                :</v>
          </cell>
          <cell r="E103" t="str">
            <v xml:space="preserve"> CENTRAL JAVA</v>
          </cell>
        </row>
        <row r="104">
          <cell r="C104" t="str">
            <v>Contractor             :</v>
          </cell>
          <cell r="E104" t="str">
            <v xml:space="preserve"> Persero PT. WASKITA KARYA</v>
          </cell>
          <cell r="I104" t="str">
            <v>Page 3 of 8</v>
          </cell>
        </row>
        <row r="107">
          <cell r="C107" t="str">
            <v>Pay</v>
          </cell>
          <cell r="D107" t="str">
            <v>Description</v>
          </cell>
          <cell r="F107" t="str">
            <v>Unit</v>
          </cell>
          <cell r="G107" t="str">
            <v>Estimated</v>
          </cell>
          <cell r="H107" t="str">
            <v>Unit Price</v>
          </cell>
          <cell r="I107" t="str">
            <v>Total Bid Price</v>
          </cell>
        </row>
        <row r="108">
          <cell r="C108" t="str">
            <v>Item</v>
          </cell>
          <cell r="G108" t="str">
            <v>Quantitiy</v>
          </cell>
          <cell r="H108" t="str">
            <v>(Rupiah)</v>
          </cell>
          <cell r="I108" t="str">
            <v>(Rupiah)</v>
          </cell>
        </row>
        <row r="109">
          <cell r="C109" t="str">
            <v>a</v>
          </cell>
          <cell r="D109" t="str">
            <v>b</v>
          </cell>
          <cell r="F109" t="str">
            <v>c</v>
          </cell>
          <cell r="G109" t="str">
            <v>d</v>
          </cell>
          <cell r="H109" t="str">
            <v>e</v>
          </cell>
          <cell r="I109" t="str">
            <v>f = (d x e)</v>
          </cell>
        </row>
        <row r="111">
          <cell r="D111" t="str">
            <v xml:space="preserve"> DIV. 5 - GRANULAR PAVEMENTS</v>
          </cell>
        </row>
        <row r="113">
          <cell r="C113" t="str">
            <v>5.1(1)</v>
          </cell>
          <cell r="D113" t="str">
            <v xml:space="preserve"> Aggregate Base Class A</v>
          </cell>
          <cell r="F113" t="str">
            <v>cu.m</v>
          </cell>
          <cell r="G113">
            <v>13130.37</v>
          </cell>
          <cell r="H113">
            <v>29697.19</v>
          </cell>
          <cell r="I113">
            <v>389935092.66000003</v>
          </cell>
        </row>
        <row r="114">
          <cell r="C114" t="str">
            <v>5.1(2)</v>
          </cell>
          <cell r="D114" t="str">
            <v xml:space="preserve"> Aggregate Base Class B</v>
          </cell>
          <cell r="F114" t="str">
            <v>cu.m</v>
          </cell>
          <cell r="G114">
            <v>23203.759999999998</v>
          </cell>
          <cell r="H114">
            <v>27363.319999999996</v>
          </cell>
          <cell r="I114">
            <v>634931910.08000004</v>
          </cell>
        </row>
        <row r="115">
          <cell r="C115" t="str">
            <v>5.2(1)</v>
          </cell>
          <cell r="D115" t="str">
            <v xml:space="preserve"> Unsealed Road Base Class C</v>
          </cell>
          <cell r="F115" t="str">
            <v>cu.m</v>
          </cell>
        </row>
        <row r="116">
          <cell r="C116" t="str">
            <v>5.4(1)</v>
          </cell>
          <cell r="D116" t="str">
            <v xml:space="preserve"> Soil Cement Base</v>
          </cell>
          <cell r="F116" t="str">
            <v>cu.m</v>
          </cell>
        </row>
        <row r="117">
          <cell r="C117" t="str">
            <v>5.4(2)</v>
          </cell>
          <cell r="D117" t="str">
            <v xml:space="preserve"> Cement for Soil Cement Base</v>
          </cell>
          <cell r="F117" t="str">
            <v>tonne</v>
          </cell>
        </row>
        <row r="119">
          <cell r="D119" t="str">
            <v xml:space="preserve"> Total Bid Price for Division 5 (Carry to Summary of Bill of Quantities)</v>
          </cell>
          <cell r="I119">
            <v>1024867002.74</v>
          </cell>
        </row>
        <row r="121">
          <cell r="D121" t="str">
            <v xml:space="preserve"> DIV. 6 - ASPHALT PAVEMENTS</v>
          </cell>
        </row>
        <row r="123">
          <cell r="C123" t="str">
            <v>6.1(1)</v>
          </cell>
          <cell r="D123" t="str">
            <v xml:space="preserve"> Prime coat</v>
          </cell>
          <cell r="F123" t="str">
            <v>litre</v>
          </cell>
          <cell r="G123">
            <v>48139.57</v>
          </cell>
          <cell r="H123">
            <v>1060.6400000000001</v>
          </cell>
          <cell r="I123">
            <v>51058753.520000003</v>
          </cell>
        </row>
        <row r="124">
          <cell r="C124" t="str">
            <v>6.1(2)</v>
          </cell>
          <cell r="D124" t="str">
            <v xml:space="preserve"> Tack coat</v>
          </cell>
          <cell r="F124" t="str">
            <v>litre</v>
          </cell>
          <cell r="G124">
            <v>23827.02</v>
          </cell>
          <cell r="H124">
            <v>1026.21</v>
          </cell>
          <cell r="I124">
            <v>24451526.190000001</v>
          </cell>
        </row>
        <row r="125">
          <cell r="C125" t="str">
            <v>6.2(1)</v>
          </cell>
          <cell r="D125" t="str">
            <v xml:space="preserve"> Single Bituminous Surface Treatment</v>
          </cell>
          <cell r="F125" t="str">
            <v>sq.m</v>
          </cell>
        </row>
        <row r="126">
          <cell r="C126" t="str">
            <v>6.2(2)</v>
          </cell>
          <cell r="D126" t="str">
            <v xml:space="preserve"> Double Bituminous Surface Treatment</v>
          </cell>
          <cell r="F126" t="str">
            <v>sq.m</v>
          </cell>
        </row>
        <row r="127">
          <cell r="C127" t="str">
            <v>6.2(3)</v>
          </cell>
          <cell r="D127" t="str">
            <v xml:space="preserve"> Bituminous Material for Surface Treatment</v>
          </cell>
          <cell r="F127" t="str">
            <v>litre</v>
          </cell>
        </row>
        <row r="128">
          <cell r="C128" t="str">
            <v>6.3(1)</v>
          </cell>
          <cell r="D128" t="str">
            <v xml:space="preserve"> Hot Rolled Sand Sheet Class A</v>
          </cell>
          <cell r="F128" t="str">
            <v>sq.m</v>
          </cell>
        </row>
        <row r="129">
          <cell r="C129" t="str">
            <v>6.3(2)</v>
          </cell>
          <cell r="D129" t="str">
            <v xml:space="preserve"> Hot Rolled Sand Sheet Class B</v>
          </cell>
          <cell r="F129" t="str">
            <v>sq.m</v>
          </cell>
        </row>
        <row r="130">
          <cell r="C130" t="str">
            <v>6.3(3)</v>
          </cell>
          <cell r="D130" t="str">
            <v xml:space="preserve"> Hot Rolled Sheet</v>
          </cell>
          <cell r="F130" t="str">
            <v>sq.m</v>
          </cell>
        </row>
        <row r="131">
          <cell r="C131" t="str">
            <v>6.3(4)</v>
          </cell>
          <cell r="D131" t="str">
            <v xml:space="preserve"> Asphaltic Concrete ( 4 cm )</v>
          </cell>
          <cell r="F131" t="str">
            <v>sq.m</v>
          </cell>
          <cell r="G131">
            <v>49477.75</v>
          </cell>
          <cell r="H131">
            <v>7630.6200000000008</v>
          </cell>
          <cell r="I131">
            <v>377545908.70999998</v>
          </cell>
        </row>
        <row r="132">
          <cell r="C132" t="str">
            <v>6.3(5)</v>
          </cell>
          <cell r="D132" t="str">
            <v xml:space="preserve"> Asphaltic Treated Base</v>
          </cell>
          <cell r="F132" t="str">
            <v>cu.m</v>
          </cell>
          <cell r="G132">
            <v>3963.33</v>
          </cell>
          <cell r="H132">
            <v>191468</v>
          </cell>
          <cell r="I132">
            <v>758850868.44000006</v>
          </cell>
        </row>
        <row r="133">
          <cell r="C133" t="str">
            <v>6.4(1)</v>
          </cell>
          <cell r="D133" t="str">
            <v xml:space="preserve"> Lasbutag</v>
          </cell>
          <cell r="F133" t="str">
            <v>sq.m</v>
          </cell>
        </row>
        <row r="134">
          <cell r="C134" t="str">
            <v>6.4(2)</v>
          </cell>
          <cell r="D134" t="str">
            <v xml:space="preserve"> Latasbusir Class A</v>
          </cell>
          <cell r="F134" t="str">
            <v>sq.m</v>
          </cell>
        </row>
        <row r="135">
          <cell r="C135" t="str">
            <v>6.4(3)</v>
          </cell>
          <cell r="D135" t="str">
            <v xml:space="preserve"> Latasbusir Class B</v>
          </cell>
          <cell r="F135" t="str">
            <v>sq.m</v>
          </cell>
        </row>
        <row r="136">
          <cell r="C136" t="str">
            <v>6.4(4)</v>
          </cell>
          <cell r="D136" t="str">
            <v xml:space="preserve"> Asbuton Bitumen</v>
          </cell>
          <cell r="F136" t="str">
            <v>tonne</v>
          </cell>
        </row>
        <row r="137">
          <cell r="C137" t="str">
            <v>6.4(5)</v>
          </cell>
          <cell r="D137" t="str">
            <v xml:space="preserve"> Modifier Bitumen</v>
          </cell>
          <cell r="F137" t="str">
            <v>tonne</v>
          </cell>
        </row>
        <row r="138">
          <cell r="C138" t="str">
            <v>6.4(5)</v>
          </cell>
          <cell r="D138" t="str">
            <v xml:space="preserve"> Antistripping Additive</v>
          </cell>
          <cell r="F138" t="str">
            <v>litre</v>
          </cell>
        </row>
        <row r="139">
          <cell r="C139" t="str">
            <v>6.5</v>
          </cell>
          <cell r="D139" t="str">
            <v xml:space="preserve"> Cold Mix Asphalt for Resurfacing</v>
          </cell>
          <cell r="F139" t="str">
            <v>cu.m</v>
          </cell>
        </row>
        <row r="140">
          <cell r="C140" t="str">
            <v>6.6</v>
          </cell>
          <cell r="D140" t="str">
            <v xml:space="preserve"> Penetration Macadam Levelling</v>
          </cell>
          <cell r="F140" t="str">
            <v>cu.m</v>
          </cell>
        </row>
        <row r="142">
          <cell r="D142" t="str">
            <v xml:space="preserve"> Total Bid Price for Division 6 (Carry to Summary of Bill of Quantities)</v>
          </cell>
          <cell r="I142">
            <v>1211907056.8600001</v>
          </cell>
        </row>
        <row r="146">
          <cell r="C146" t="str">
            <v>BILL OF QUANTITIES</v>
          </cell>
        </row>
        <row r="148">
          <cell r="C148" t="str">
            <v>Package No        :</v>
          </cell>
          <cell r="E148" t="str">
            <v/>
          </cell>
        </row>
        <row r="149">
          <cell r="C149" t="str">
            <v>Package Name  :</v>
          </cell>
          <cell r="E149" t="str">
            <v xml:space="preserve"> LINGKAR UTARA SURAKARTA</v>
          </cell>
        </row>
        <row r="150">
          <cell r="C150" t="str">
            <v>Province                :</v>
          </cell>
          <cell r="E150" t="str">
            <v xml:space="preserve"> CENTRAL JAVA</v>
          </cell>
        </row>
        <row r="151">
          <cell r="C151" t="str">
            <v>Contractor             :</v>
          </cell>
          <cell r="E151" t="str">
            <v xml:space="preserve"> Persero PT. WASKITA KARYA</v>
          </cell>
          <cell r="I151" t="str">
            <v>Page 4 of 8</v>
          </cell>
        </row>
        <row r="154">
          <cell r="C154" t="str">
            <v>Pay</v>
          </cell>
          <cell r="D154" t="str">
            <v>Description</v>
          </cell>
          <cell r="F154" t="str">
            <v>Unit</v>
          </cell>
          <cell r="G154" t="str">
            <v>Estimated</v>
          </cell>
          <cell r="H154" t="str">
            <v>Unit Price</v>
          </cell>
          <cell r="I154" t="str">
            <v>Total Bid Price</v>
          </cell>
        </row>
        <row r="155">
          <cell r="C155" t="str">
            <v>Item</v>
          </cell>
          <cell r="G155" t="str">
            <v>Quantitiy</v>
          </cell>
          <cell r="H155" t="str">
            <v>(Rupiah)</v>
          </cell>
          <cell r="I155" t="str">
            <v>(Rupiah)</v>
          </cell>
        </row>
        <row r="156">
          <cell r="C156" t="str">
            <v>a</v>
          </cell>
          <cell r="D156" t="str">
            <v>b</v>
          </cell>
          <cell r="F156" t="str">
            <v>c</v>
          </cell>
          <cell r="G156" t="str">
            <v>d</v>
          </cell>
          <cell r="H156" t="str">
            <v>e</v>
          </cell>
          <cell r="I156" t="str">
            <v>f = (d x e)</v>
          </cell>
        </row>
        <row r="158">
          <cell r="D158" t="str">
            <v xml:space="preserve"> DIV. 7 - STRUCTURES</v>
          </cell>
        </row>
        <row r="160">
          <cell r="C160" t="str">
            <v>7.1(4)</v>
          </cell>
          <cell r="D160" t="str">
            <v xml:space="preserve"> Structural Concrete Class III/K300 ( including</v>
          </cell>
          <cell r="F160" t="str">
            <v>cu.m</v>
          </cell>
          <cell r="G160">
            <v>5422</v>
          </cell>
          <cell r="H160">
            <v>345689.56</v>
          </cell>
          <cell r="I160">
            <v>1874328794.3199999</v>
          </cell>
        </row>
        <row r="161">
          <cell r="D161" t="str">
            <v xml:space="preserve"> Schafolding &amp; Form Work )</v>
          </cell>
        </row>
        <row r="162">
          <cell r="D162" t="str">
            <v xml:space="preserve"> - Slab</v>
          </cell>
        </row>
        <row r="163">
          <cell r="D163" t="str">
            <v xml:space="preserve"> - Diafragma</v>
          </cell>
        </row>
        <row r="164">
          <cell r="D164" t="str">
            <v xml:space="preserve"> - Flower Box</v>
          </cell>
        </row>
        <row r="165">
          <cell r="D165" t="str">
            <v xml:space="preserve"> - Pier</v>
          </cell>
        </row>
        <row r="166">
          <cell r="D166" t="str">
            <v xml:space="preserve"> - Concrete Frame</v>
          </cell>
        </row>
        <row r="167">
          <cell r="C167" t="str">
            <v>7.1(5)</v>
          </cell>
          <cell r="D167" t="str">
            <v xml:space="preserve"> Structural Concrete Class III/K275</v>
          </cell>
          <cell r="F167" t="str">
            <v>cu.m</v>
          </cell>
          <cell r="G167">
            <v>991.35</v>
          </cell>
          <cell r="H167">
            <v>292129.17</v>
          </cell>
          <cell r="I167">
            <v>289602252.68000001</v>
          </cell>
        </row>
        <row r="168">
          <cell r="D168" t="str">
            <v xml:space="preserve"> - Box Culvert</v>
          </cell>
        </row>
        <row r="169">
          <cell r="C169" t="str">
            <v>7.1(6)</v>
          </cell>
          <cell r="D169" t="str">
            <v xml:space="preserve"> Structural Concrete Class II/K225</v>
          </cell>
          <cell r="F169" t="str">
            <v>cu.m</v>
          </cell>
          <cell r="G169">
            <v>357</v>
          </cell>
          <cell r="H169">
            <v>241590.44</v>
          </cell>
          <cell r="I169">
            <v>86247787.079999998</v>
          </cell>
        </row>
        <row r="170">
          <cell r="D170" t="str">
            <v xml:space="preserve"> - Ground Anchored Block</v>
          </cell>
        </row>
        <row r="171">
          <cell r="C171" t="str">
            <v>7.1(8)</v>
          </cell>
          <cell r="D171" t="str">
            <v xml:space="preserve"> Unreinforced Concrete ( class B0 )</v>
          </cell>
          <cell r="F171" t="str">
            <v>cu.m</v>
          </cell>
          <cell r="G171">
            <v>32</v>
          </cell>
          <cell r="H171">
            <v>101366.84000000001</v>
          </cell>
          <cell r="I171">
            <v>3243738.88</v>
          </cell>
        </row>
        <row r="173">
          <cell r="C173" t="str">
            <v>7.2</v>
          </cell>
          <cell r="D173" t="str">
            <v xml:space="preserve"> Reinforcing Steel ( Grade BJTD 40 )</v>
          </cell>
          <cell r="F173" t="str">
            <v>kilogram</v>
          </cell>
          <cell r="G173">
            <v>801475.27</v>
          </cell>
          <cell r="H173">
            <v>1172.6300000000001</v>
          </cell>
          <cell r="I173">
            <v>939833945.86000001</v>
          </cell>
        </row>
        <row r="175">
          <cell r="C175" t="str">
            <v>7.4</v>
          </cell>
          <cell r="D175" t="str">
            <v xml:space="preserve"> Stone Masonry</v>
          </cell>
          <cell r="F175" t="str">
            <v>cu.m</v>
          </cell>
          <cell r="G175">
            <v>1917.64</v>
          </cell>
          <cell r="H175">
            <v>68240</v>
          </cell>
          <cell r="I175">
            <v>130859753.59999999</v>
          </cell>
        </row>
        <row r="177">
          <cell r="C177" t="str">
            <v>7.5(1)</v>
          </cell>
          <cell r="D177" t="str">
            <v xml:space="preserve"> Grouted Rip Rap</v>
          </cell>
          <cell r="F177" t="str">
            <v>cu.m</v>
          </cell>
        </row>
        <row r="179">
          <cell r="C179" t="str">
            <v>7.5(2)</v>
          </cell>
          <cell r="D179" t="str">
            <v xml:space="preserve"> Non-grouted Rip Rap</v>
          </cell>
          <cell r="F179" t="str">
            <v>cu.m</v>
          </cell>
        </row>
        <row r="181">
          <cell r="C181" t="str">
            <v>7.5(3)</v>
          </cell>
          <cell r="D181" t="str">
            <v xml:space="preserve"> Gabions</v>
          </cell>
          <cell r="F181" t="str">
            <v>cu.m</v>
          </cell>
        </row>
        <row r="183">
          <cell r="C183" t="str">
            <v>7.5(4)</v>
          </cell>
          <cell r="D183" t="str">
            <v xml:space="preserve"> Geotextile for Earth Reinforcement</v>
          </cell>
          <cell r="F183" t="str">
            <v>sq.m</v>
          </cell>
        </row>
        <row r="185">
          <cell r="C185" t="str">
            <v>7.6</v>
          </cell>
          <cell r="D185" t="str">
            <v xml:space="preserve"> Demolition of Masonry</v>
          </cell>
          <cell r="F185" t="str">
            <v>cu.m</v>
          </cell>
          <cell r="G185">
            <v>3000</v>
          </cell>
          <cell r="H185">
            <v>8780.59</v>
          </cell>
          <cell r="I185">
            <v>26341770</v>
          </cell>
        </row>
        <row r="187">
          <cell r="C187" t="str">
            <v>7.7(1)</v>
          </cell>
          <cell r="D187" t="str">
            <v xml:space="preserve"> Erection of Semi-Permanent Bridge Structures</v>
          </cell>
          <cell r="F187" t="str">
            <v>kilogram</v>
          </cell>
        </row>
        <row r="189">
          <cell r="C189" t="str">
            <v>7.7(2)</v>
          </cell>
          <cell r="D189" t="str">
            <v xml:space="preserve"> Transportation of Bridge Materials</v>
          </cell>
          <cell r="F189" t="str">
            <v>lump sum</v>
          </cell>
        </row>
        <row r="191">
          <cell r="C191" t="str">
            <v>SS7.8(1)a</v>
          </cell>
          <cell r="D191" t="str">
            <v xml:space="preserve"> Precast Unit Type I Girder Span 35.6m (K-500)</v>
          </cell>
          <cell r="F191" t="str">
            <v>each</v>
          </cell>
          <cell r="G191">
            <v>21</v>
          </cell>
          <cell r="H191">
            <v>33309161.27</v>
          </cell>
          <cell r="I191">
            <v>699492386.66999996</v>
          </cell>
        </row>
        <row r="193">
          <cell r="C193" t="str">
            <v>SS7.8(2)</v>
          </cell>
          <cell r="D193" t="str">
            <v xml:space="preserve"> Strand For Cast in situ Post-tensioned</v>
          </cell>
          <cell r="F193" t="str">
            <v>tonne</v>
          </cell>
        </row>
        <row r="194">
          <cell r="D194" t="str">
            <v xml:space="preserve"> Concrete Work</v>
          </cell>
        </row>
        <row r="195">
          <cell r="C195" t="str">
            <v>SS7.8(3)</v>
          </cell>
          <cell r="D195" t="str">
            <v xml:space="preserve"> High-tensile Strength Alloy Bar For</v>
          </cell>
          <cell r="F195" t="str">
            <v>tonne</v>
          </cell>
        </row>
        <row r="196">
          <cell r="D196" t="str">
            <v xml:space="preserve"> Cast in situ, Post-tensioned Concrete work</v>
          </cell>
        </row>
        <row r="197">
          <cell r="C197" t="str">
            <v>SS7.8(4)</v>
          </cell>
          <cell r="D197" t="str">
            <v xml:space="preserve"> Ground Anchord ( complete )</v>
          </cell>
          <cell r="F197" t="str">
            <v>each</v>
          </cell>
          <cell r="G197">
            <v>48</v>
          </cell>
          <cell r="H197">
            <v>25000000</v>
          </cell>
          <cell r="I197">
            <v>1200000000</v>
          </cell>
        </row>
        <row r="199">
          <cell r="C199" t="str">
            <v>SS7.9</v>
          </cell>
          <cell r="D199" t="str">
            <v xml:space="preserve"> Structural Steel (including Fabrication,</v>
          </cell>
          <cell r="F199" t="str">
            <v>kilogram</v>
          </cell>
          <cell r="G199">
            <v>573329</v>
          </cell>
          <cell r="H199">
            <v>2913.42</v>
          </cell>
          <cell r="I199">
            <v>1670348175.1800001</v>
          </cell>
        </row>
        <row r="200">
          <cell r="D200" t="str">
            <v xml:space="preserve"> Transportation &amp; Erection )</v>
          </cell>
        </row>
        <row r="201">
          <cell r="C201" t="str">
            <v>SS7.9(1)</v>
          </cell>
          <cell r="D201" t="str">
            <v xml:space="preserve"> Hanger (stressbar+cover+coupler+accesories)</v>
          </cell>
          <cell r="F201" t="str">
            <v>kilogram</v>
          </cell>
          <cell r="G201">
            <v>5719</v>
          </cell>
          <cell r="H201">
            <v>27877.3</v>
          </cell>
          <cell r="I201">
            <v>159430278.69999999</v>
          </cell>
        </row>
        <row r="203">
          <cell r="C203" t="str">
            <v>SS7.9(4)</v>
          </cell>
          <cell r="D203" t="str">
            <v xml:space="preserve"> Coating Paint</v>
          </cell>
          <cell r="F203" t="str">
            <v>sq.m</v>
          </cell>
          <cell r="G203">
            <v>2750</v>
          </cell>
          <cell r="H203">
            <v>9557.5</v>
          </cell>
          <cell r="I203">
            <v>26283125</v>
          </cell>
        </row>
        <row r="205">
          <cell r="C205" t="str">
            <v>SS7.9(5)</v>
          </cell>
          <cell r="D205" t="str">
            <v xml:space="preserve"> Expanded Polystyrene Filler</v>
          </cell>
          <cell r="F205" t="str">
            <v>sq.m</v>
          </cell>
          <cell r="G205">
            <v>13.7</v>
          </cell>
          <cell r="H205">
            <v>250000</v>
          </cell>
          <cell r="I205">
            <v>3425000</v>
          </cell>
        </row>
        <row r="210">
          <cell r="C210" t="str">
            <v>BILL OF QUANTITIES</v>
          </cell>
        </row>
        <row r="212">
          <cell r="C212" t="str">
            <v>Package No        :</v>
          </cell>
          <cell r="E212" t="str">
            <v/>
          </cell>
        </row>
        <row r="213">
          <cell r="C213" t="str">
            <v>Package Name  :</v>
          </cell>
          <cell r="E213" t="str">
            <v xml:space="preserve"> LINGKAR UTARA SURAKARTA</v>
          </cell>
        </row>
        <row r="214">
          <cell r="C214" t="str">
            <v>Province                :</v>
          </cell>
          <cell r="E214" t="str">
            <v xml:space="preserve"> CENTRAL JAVA</v>
          </cell>
        </row>
        <row r="215">
          <cell r="C215" t="str">
            <v>Contractor             :</v>
          </cell>
          <cell r="E215" t="str">
            <v xml:space="preserve"> Persero PT. WASKITA KARYA</v>
          </cell>
          <cell r="I215" t="str">
            <v>Page 5 of 8</v>
          </cell>
        </row>
        <row r="218">
          <cell r="C218" t="str">
            <v>Pay</v>
          </cell>
          <cell r="D218" t="str">
            <v>Description</v>
          </cell>
          <cell r="F218" t="str">
            <v>Unit</v>
          </cell>
          <cell r="G218" t="str">
            <v>Estimated</v>
          </cell>
          <cell r="H218" t="str">
            <v>Unit Price</v>
          </cell>
          <cell r="I218" t="str">
            <v>Total Bid Price</v>
          </cell>
        </row>
        <row r="219">
          <cell r="C219" t="str">
            <v>Item</v>
          </cell>
          <cell r="G219" t="str">
            <v>Quantitiy</v>
          </cell>
          <cell r="H219" t="str">
            <v>(Rupiah)</v>
          </cell>
          <cell r="I219" t="str">
            <v>(Rupiah)</v>
          </cell>
        </row>
        <row r="220">
          <cell r="C220" t="str">
            <v>a</v>
          </cell>
          <cell r="D220" t="str">
            <v>b</v>
          </cell>
          <cell r="F220" t="str">
            <v>c</v>
          </cell>
          <cell r="G220" t="str">
            <v>d</v>
          </cell>
          <cell r="H220" t="str">
            <v>e</v>
          </cell>
          <cell r="I220" t="str">
            <v>f = (d x e)</v>
          </cell>
        </row>
        <row r="222">
          <cell r="C222" t="str">
            <v>SS7.10(1)</v>
          </cell>
          <cell r="D222" t="str">
            <v xml:space="preserve"> Steel Bridge Railing ( for Box Culvert )</v>
          </cell>
          <cell r="F222" t="str">
            <v>lin.m</v>
          </cell>
          <cell r="G222">
            <v>144</v>
          </cell>
          <cell r="H222">
            <v>222730</v>
          </cell>
          <cell r="I222">
            <v>32073120</v>
          </cell>
        </row>
        <row r="224">
          <cell r="C224" t="str">
            <v>SS7.10(2)a</v>
          </cell>
          <cell r="D224" t="str">
            <v xml:space="preserve"> Cast Iron Railing</v>
          </cell>
          <cell r="F224" t="str">
            <v>kilogram</v>
          </cell>
          <cell r="G224">
            <v>2450</v>
          </cell>
          <cell r="H224">
            <v>3000</v>
          </cell>
          <cell r="I224">
            <v>7350000</v>
          </cell>
        </row>
        <row r="226">
          <cell r="C226" t="str">
            <v>SS7.10(2)b</v>
          </cell>
          <cell r="D226" t="str">
            <v xml:space="preserve"> Precast Railing</v>
          </cell>
          <cell r="F226" t="str">
            <v>cu.m</v>
          </cell>
          <cell r="G226">
            <v>445</v>
          </cell>
          <cell r="H226">
            <v>250000</v>
          </cell>
          <cell r="I226">
            <v>111250000</v>
          </cell>
        </row>
        <row r="228">
          <cell r="C228" t="str">
            <v>SS7.11</v>
          </cell>
          <cell r="D228" t="str">
            <v xml:space="preserve"> Expansion Joint Structure Type I</v>
          </cell>
          <cell r="F228" t="str">
            <v>lin.m</v>
          </cell>
          <cell r="G228">
            <v>95.9</v>
          </cell>
          <cell r="H228">
            <v>537730</v>
          </cell>
          <cell r="I228">
            <v>51568307</v>
          </cell>
        </row>
        <row r="230">
          <cell r="C230" t="str">
            <v>SS7.12(1)</v>
          </cell>
          <cell r="D230" t="str">
            <v xml:space="preserve"> Matal Bearing Type I</v>
          </cell>
          <cell r="F230" t="str">
            <v>each</v>
          </cell>
        </row>
        <row r="232">
          <cell r="C232" t="str">
            <v>SS7.12(2)</v>
          </cell>
          <cell r="D232" t="str">
            <v xml:space="preserve"> Elastomeric Bearing Type I</v>
          </cell>
        </row>
        <row r="233">
          <cell r="D233" t="str">
            <v xml:space="preserve"> a. Bearing Pad Type A (400 x 500 x 60)</v>
          </cell>
          <cell r="F233" t="str">
            <v>each</v>
          </cell>
          <cell r="G233">
            <v>42</v>
          </cell>
          <cell r="H233">
            <v>1500000</v>
          </cell>
          <cell r="I233">
            <v>63000000</v>
          </cell>
        </row>
        <row r="234">
          <cell r="D234" t="str">
            <v xml:space="preserve"> b. Bearing Pad Type A (350 x 250 x 52)</v>
          </cell>
          <cell r="F234" t="str">
            <v>each</v>
          </cell>
          <cell r="G234">
            <v>8</v>
          </cell>
          <cell r="H234">
            <v>1750000</v>
          </cell>
          <cell r="I234">
            <v>14000000</v>
          </cell>
        </row>
        <row r="235">
          <cell r="C235" t="str">
            <v>SS7.12(3)</v>
          </cell>
          <cell r="D235" t="str">
            <v xml:space="preserve"> Strip Bearing Type I</v>
          </cell>
          <cell r="F235" t="str">
            <v>lin.m</v>
          </cell>
        </row>
        <row r="237">
          <cell r="C237" t="str">
            <v>SS7.13(1)</v>
          </cell>
          <cell r="D237" t="str">
            <v xml:space="preserve"> Furnish and Driven Sheet Piles</v>
          </cell>
          <cell r="F237" t="str">
            <v>sq.m</v>
          </cell>
        </row>
        <row r="239">
          <cell r="C239" t="str">
            <v>SS7.13(2)</v>
          </cell>
          <cell r="D239" t="str">
            <v xml:space="preserve"> Furnish Driven Piles</v>
          </cell>
        </row>
        <row r="240">
          <cell r="D240" t="str">
            <v xml:space="preserve"> a. PC ø 450</v>
          </cell>
          <cell r="F240" t="str">
            <v>lin.m</v>
          </cell>
        </row>
        <row r="241">
          <cell r="D241" t="str">
            <v xml:space="preserve"> b. PC ø 600</v>
          </cell>
          <cell r="F241" t="str">
            <v>lin.m</v>
          </cell>
        </row>
        <row r="242">
          <cell r="C242" t="str">
            <v>SS7.13(3)</v>
          </cell>
          <cell r="D242" t="str">
            <v xml:space="preserve"> Drive Driven Piles</v>
          </cell>
        </row>
        <row r="243">
          <cell r="D243" t="str">
            <v xml:space="preserve"> a. PC ø 450</v>
          </cell>
          <cell r="F243" t="str">
            <v>lin.m</v>
          </cell>
        </row>
        <row r="244">
          <cell r="D244" t="str">
            <v xml:space="preserve"> b. PC ø 600</v>
          </cell>
          <cell r="F244" t="str">
            <v>lin.m</v>
          </cell>
        </row>
        <row r="245">
          <cell r="C245" t="str">
            <v>SS7.13(3)a</v>
          </cell>
          <cell r="D245" t="str">
            <v xml:space="preserve"> Cutting of Drive Piles</v>
          </cell>
          <cell r="F245" t="str">
            <v>each</v>
          </cell>
        </row>
        <row r="247">
          <cell r="C247" t="str">
            <v>SS7.13(3)b</v>
          </cell>
          <cell r="D247" t="str">
            <v xml:space="preserve"> Splice Driven Piles</v>
          </cell>
          <cell r="F247" t="str">
            <v>each</v>
          </cell>
        </row>
        <row r="249">
          <cell r="C249" t="str">
            <v>SS7.13(3)c</v>
          </cell>
          <cell r="D249" t="str">
            <v xml:space="preserve"> Pile Shous</v>
          </cell>
          <cell r="F249" t="str">
            <v>each</v>
          </cell>
        </row>
        <row r="251">
          <cell r="C251" t="str">
            <v>SS7.13(4)</v>
          </cell>
          <cell r="D251" t="str">
            <v xml:space="preserve"> Cast-in-Place Concrete Piles</v>
          </cell>
          <cell r="F251" t="str">
            <v>lin.m</v>
          </cell>
        </row>
        <row r="253">
          <cell r="C253" t="str">
            <v>SS7.13(5)</v>
          </cell>
          <cell r="D253" t="str">
            <v xml:space="preserve"> Bored Cast in Place Concrete Place</v>
          </cell>
          <cell r="F253" t="str">
            <v>lin.m</v>
          </cell>
        </row>
        <row r="255">
          <cell r="C255" t="str">
            <v>SS7.13(6)</v>
          </cell>
          <cell r="D255" t="str">
            <v xml:space="preserve"> Extra over items 7.11(4) for working in water</v>
          </cell>
          <cell r="F255" t="str">
            <v>lin.m</v>
          </cell>
        </row>
        <row r="257">
          <cell r="C257" t="str">
            <v>SS7.13(7)</v>
          </cell>
          <cell r="D257" t="str">
            <v xml:space="preserve"> Extra over items 7.11(5) for working in water</v>
          </cell>
          <cell r="F257" t="str">
            <v>lin.m</v>
          </cell>
        </row>
        <row r="259">
          <cell r="C259" t="str">
            <v>SS7.13(8)</v>
          </cell>
          <cell r="D259" t="str">
            <v xml:space="preserve"> Carry out Pile Test</v>
          </cell>
          <cell r="F259" t="str">
            <v>each</v>
          </cell>
          <cell r="G259">
            <v>2</v>
          </cell>
          <cell r="H259">
            <v>30000000</v>
          </cell>
          <cell r="I259">
            <v>60000000</v>
          </cell>
        </row>
        <row r="261">
          <cell r="C261" t="str">
            <v>SS7.13(9)</v>
          </cell>
          <cell r="D261" t="str">
            <v xml:space="preserve"> Bore Pile Dia 800</v>
          </cell>
          <cell r="F261" t="str">
            <v>lin.m</v>
          </cell>
          <cell r="G261">
            <v>1168</v>
          </cell>
          <cell r="H261">
            <v>455176.79000000004</v>
          </cell>
          <cell r="I261">
            <v>531646490.72000003</v>
          </cell>
        </row>
        <row r="262">
          <cell r="D262" t="str">
            <v xml:space="preserve"> - Concrete K-225</v>
          </cell>
        </row>
        <row r="263">
          <cell r="D263" t="str">
            <v xml:space="preserve"> - Steel Reinforcement BJTD-40</v>
          </cell>
        </row>
        <row r="264">
          <cell r="C264" t="str">
            <v>SS7.13(9)</v>
          </cell>
          <cell r="D264" t="str">
            <v xml:space="preserve"> Test Drilling ( rock )</v>
          </cell>
          <cell r="F264" t="str">
            <v>lin.m</v>
          </cell>
        </row>
        <row r="266">
          <cell r="D266" t="str">
            <v xml:space="preserve"> Total Bid Price for Division 7 (Carry to Summary of Bill of Quantities)</v>
          </cell>
          <cell r="I266">
            <v>7980324925.6900005</v>
          </cell>
        </row>
        <row r="270">
          <cell r="C270" t="str">
            <v>BILL OF QUANTITIES</v>
          </cell>
        </row>
        <row r="272">
          <cell r="C272" t="str">
            <v>Package No        :</v>
          </cell>
          <cell r="E272" t="str">
            <v/>
          </cell>
        </row>
        <row r="273">
          <cell r="C273" t="str">
            <v>Package Name  :</v>
          </cell>
          <cell r="E273" t="str">
            <v xml:space="preserve"> LINGKAR UTARA SURAKARTA</v>
          </cell>
        </row>
        <row r="274">
          <cell r="C274" t="str">
            <v>Province                :</v>
          </cell>
          <cell r="E274" t="str">
            <v xml:space="preserve"> CENTRAL JAVA</v>
          </cell>
        </row>
        <row r="275">
          <cell r="C275" t="str">
            <v>Contractor             :</v>
          </cell>
          <cell r="E275" t="str">
            <v xml:space="preserve"> Persero PT. WASKITA KARYA</v>
          </cell>
          <cell r="I275" t="str">
            <v>Page 6 of 8</v>
          </cell>
        </row>
        <row r="278">
          <cell r="C278" t="str">
            <v>Pay</v>
          </cell>
          <cell r="D278" t="str">
            <v>Description</v>
          </cell>
          <cell r="F278" t="str">
            <v>Unit</v>
          </cell>
          <cell r="G278" t="str">
            <v>Estimated</v>
          </cell>
          <cell r="H278" t="str">
            <v>Unit Price</v>
          </cell>
          <cell r="I278" t="str">
            <v>Total Bid Price</v>
          </cell>
        </row>
        <row r="279">
          <cell r="C279" t="str">
            <v>Item</v>
          </cell>
          <cell r="G279" t="str">
            <v>Quantitiy</v>
          </cell>
          <cell r="H279" t="str">
            <v>(Rupiah)</v>
          </cell>
          <cell r="I279" t="str">
            <v>(Rupiah)</v>
          </cell>
        </row>
        <row r="280">
          <cell r="C280" t="str">
            <v>a</v>
          </cell>
          <cell r="D280" t="str">
            <v>b</v>
          </cell>
          <cell r="F280" t="str">
            <v>c</v>
          </cell>
          <cell r="G280" t="str">
            <v>d</v>
          </cell>
          <cell r="H280" t="str">
            <v>e</v>
          </cell>
          <cell r="I280" t="str">
            <v>f = (d x e)</v>
          </cell>
        </row>
        <row r="282">
          <cell r="D282" t="str">
            <v xml:space="preserve"> DIV. 8 - REINSTATEMENT AND MINOR WORKS</v>
          </cell>
        </row>
        <row r="284">
          <cell r="C284" t="str">
            <v>8.1(1)</v>
          </cell>
          <cell r="D284" t="str">
            <v xml:space="preserve"> Aggregate Base Class A for Minor Works</v>
          </cell>
          <cell r="F284" t="str">
            <v>cu.m</v>
          </cell>
        </row>
        <row r="286">
          <cell r="C286" t="str">
            <v>8.1(2)</v>
          </cell>
          <cell r="D286" t="str">
            <v xml:space="preserve"> Aggregate Base Class B for Minor Works</v>
          </cell>
          <cell r="F286" t="str">
            <v>cu.m</v>
          </cell>
        </row>
        <row r="288">
          <cell r="C288" t="str">
            <v>8.1(3)</v>
          </cell>
          <cell r="D288" t="str">
            <v xml:space="preserve"> Aggregate for Minor Works for Unsealed Roads</v>
          </cell>
          <cell r="F288" t="str">
            <v>cu.m</v>
          </cell>
        </row>
        <row r="290">
          <cell r="C290" t="str">
            <v>8.1(4)</v>
          </cell>
          <cell r="D290" t="str">
            <v xml:space="preserve"> Waterbound Macadam for Minor Works</v>
          </cell>
          <cell r="F290" t="str">
            <v>cu.m</v>
          </cell>
        </row>
        <row r="292">
          <cell r="C292" t="str">
            <v>8.1(5)</v>
          </cell>
          <cell r="D292" t="str">
            <v xml:space="preserve"> Hot Asphaltic Mixture for Minor Works</v>
          </cell>
          <cell r="F292" t="str">
            <v>cu.m</v>
          </cell>
        </row>
        <row r="294">
          <cell r="C294" t="str">
            <v>8.1(6)</v>
          </cell>
          <cell r="D294" t="str">
            <v xml:space="preserve"> Lasbutag or Latasbusir for Minor Works</v>
          </cell>
          <cell r="F294" t="str">
            <v>cu.m</v>
          </cell>
        </row>
        <row r="296">
          <cell r="C296" t="str">
            <v>8.1(7)</v>
          </cell>
          <cell r="D296" t="str">
            <v xml:space="preserve"> Penetration Macadam for Minor Works</v>
          </cell>
          <cell r="F296" t="str">
            <v>cu.m</v>
          </cell>
        </row>
        <row r="298">
          <cell r="C298" t="str">
            <v>8.1(8)</v>
          </cell>
          <cell r="D298" t="str">
            <v xml:space="preserve"> Cold Asphaltic Mixture for Minor Works</v>
          </cell>
          <cell r="F298" t="str">
            <v>cu.m</v>
          </cell>
        </row>
        <row r="300">
          <cell r="C300" t="str">
            <v>8.1(9)</v>
          </cell>
          <cell r="D300" t="str">
            <v xml:space="preserve"> Bitumen for Crack Sealing</v>
          </cell>
          <cell r="F300" t="str">
            <v>litre</v>
          </cell>
        </row>
        <row r="302">
          <cell r="C302" t="str">
            <v>8.2</v>
          </cell>
          <cell r="D302" t="str">
            <v xml:space="preserve"> Excavation for Shoulders and other Minor Works</v>
          </cell>
          <cell r="F302" t="str">
            <v>cu.m</v>
          </cell>
        </row>
        <row r="304">
          <cell r="C304" t="str">
            <v>8.3</v>
          </cell>
          <cell r="D304" t="str">
            <v xml:space="preserve"> Stabilization by Vegetation</v>
          </cell>
          <cell r="F304" t="str">
            <v>sq.m</v>
          </cell>
        </row>
        <row r="306">
          <cell r="C306" t="str">
            <v>8.4(1)</v>
          </cell>
          <cell r="D306" t="str">
            <v xml:space="preserve"> Pavement Markings</v>
          </cell>
          <cell r="F306" t="str">
            <v>sq.m</v>
          </cell>
          <cell r="G306">
            <v>2189</v>
          </cell>
          <cell r="H306">
            <v>11591.25</v>
          </cell>
          <cell r="I306">
            <v>25373246.25</v>
          </cell>
        </row>
        <row r="308">
          <cell r="C308" t="str">
            <v>8.4(2)a</v>
          </cell>
          <cell r="D308" t="str">
            <v xml:space="preserve"> Road Signs (warning and prohibition signs &amp;</v>
          </cell>
          <cell r="F308" t="str">
            <v>each</v>
          </cell>
          <cell r="G308">
            <v>61</v>
          </cell>
          <cell r="H308">
            <v>187730</v>
          </cell>
          <cell r="I308">
            <v>11451530</v>
          </cell>
        </row>
        <row r="309">
          <cell r="D309" t="str">
            <v xml:space="preserve"> guide signs )</v>
          </cell>
        </row>
        <row r="310">
          <cell r="C310" t="str">
            <v>8.4(3)</v>
          </cell>
          <cell r="D310" t="str">
            <v xml:space="preserve"> Guide Posts</v>
          </cell>
          <cell r="F310" t="str">
            <v>each</v>
          </cell>
          <cell r="G310">
            <v>500</v>
          </cell>
          <cell r="H310">
            <v>35357.759999999995</v>
          </cell>
          <cell r="I310">
            <v>17678880</v>
          </cell>
        </row>
        <row r="312">
          <cell r="C312" t="str">
            <v>8.4(4)</v>
          </cell>
          <cell r="D312" t="str">
            <v xml:space="preserve"> Kilometre Posts</v>
          </cell>
          <cell r="F312" t="str">
            <v>each</v>
          </cell>
          <cell r="G312">
            <v>5</v>
          </cell>
          <cell r="H312">
            <v>68385.5</v>
          </cell>
          <cell r="I312">
            <v>341927.5</v>
          </cell>
        </row>
        <row r="314">
          <cell r="C314" t="str">
            <v>8.4(5)</v>
          </cell>
          <cell r="D314" t="str">
            <v xml:space="preserve"> Guard Rail</v>
          </cell>
          <cell r="F314" t="str">
            <v>lin.m</v>
          </cell>
          <cell r="G314">
            <v>200</v>
          </cell>
          <cell r="H314">
            <v>186771.25</v>
          </cell>
          <cell r="I314">
            <v>37354250</v>
          </cell>
        </row>
        <row r="316">
          <cell r="C316" t="str">
            <v>8.5(1)</v>
          </cell>
          <cell r="D316" t="str">
            <v xml:space="preserve"> Reinstatement of Concrete Bridge Decks</v>
          </cell>
          <cell r="F316" t="str">
            <v>sq.m</v>
          </cell>
        </row>
        <row r="318">
          <cell r="C318" t="str">
            <v>8.5(2)</v>
          </cell>
          <cell r="D318" t="str">
            <v xml:space="preserve"> Reinstatement of Timber Bridge Decks</v>
          </cell>
          <cell r="F318" t="str">
            <v>sq.m</v>
          </cell>
        </row>
        <row r="323">
          <cell r="C323" t="str">
            <v>BILL OF QUANTITIES</v>
          </cell>
        </row>
        <row r="325">
          <cell r="C325" t="str">
            <v>Package No        :</v>
          </cell>
          <cell r="E325" t="str">
            <v/>
          </cell>
        </row>
        <row r="326">
          <cell r="C326" t="str">
            <v>Package Name  :</v>
          </cell>
          <cell r="E326" t="str">
            <v xml:space="preserve"> LINGKAR UTARA SURAKARTA</v>
          </cell>
        </row>
        <row r="327">
          <cell r="C327" t="str">
            <v>Province                :</v>
          </cell>
          <cell r="E327" t="str">
            <v xml:space="preserve"> CENTRAL JAVA</v>
          </cell>
        </row>
        <row r="328">
          <cell r="C328" t="str">
            <v>Contractor             :</v>
          </cell>
          <cell r="E328" t="str">
            <v xml:space="preserve"> Persero PT. WASKITA KARYA</v>
          </cell>
          <cell r="I328" t="str">
            <v>Page 7 of 8</v>
          </cell>
        </row>
        <row r="331">
          <cell r="C331" t="str">
            <v>Pay</v>
          </cell>
          <cell r="D331" t="str">
            <v>Description</v>
          </cell>
          <cell r="F331" t="str">
            <v>Unit</v>
          </cell>
          <cell r="G331" t="str">
            <v>Estimated</v>
          </cell>
          <cell r="H331" t="str">
            <v>Unit Price</v>
          </cell>
          <cell r="I331" t="str">
            <v>Total Bid Price</v>
          </cell>
        </row>
        <row r="332">
          <cell r="C332" t="str">
            <v>Item</v>
          </cell>
          <cell r="G332" t="str">
            <v>Quantitiy</v>
          </cell>
          <cell r="H332" t="str">
            <v>(Rupiah)</v>
          </cell>
          <cell r="I332" t="str">
            <v>(Rupiah)</v>
          </cell>
        </row>
        <row r="333">
          <cell r="C333" t="str">
            <v>a</v>
          </cell>
          <cell r="D333" t="str">
            <v>b</v>
          </cell>
          <cell r="F333" t="str">
            <v>c</v>
          </cell>
          <cell r="G333" t="str">
            <v>d</v>
          </cell>
          <cell r="H333" t="str">
            <v>e</v>
          </cell>
          <cell r="I333" t="str">
            <v>f = (d x e)</v>
          </cell>
        </row>
        <row r="335">
          <cell r="C335" t="str">
            <v>SS8.6(1)a</v>
          </cell>
          <cell r="D335" t="str">
            <v xml:space="preserve"> Pre cast Portland Cement Concrete Curb,</v>
          </cell>
          <cell r="F335" t="str">
            <v>lin.m</v>
          </cell>
          <cell r="G335">
            <v>1920</v>
          </cell>
          <cell r="H335">
            <v>17216.530000000002</v>
          </cell>
          <cell r="I335">
            <v>33055737.600000001</v>
          </cell>
        </row>
        <row r="336">
          <cell r="D336" t="str">
            <v xml:space="preserve"> Bariers, Curb and Delineation Strip (K-350)</v>
          </cell>
        </row>
        <row r="337">
          <cell r="C337" t="str">
            <v>SS8.6(1)b</v>
          </cell>
          <cell r="D337" t="str">
            <v xml:space="preserve"> Pre cast Portland Cement Concrete Curb,</v>
          </cell>
          <cell r="F337" t="str">
            <v>lin.m</v>
          </cell>
        </row>
        <row r="338">
          <cell r="D338" t="str">
            <v xml:space="preserve"> Bariers, Curb and Delineation Strip</v>
          </cell>
        </row>
        <row r="339">
          <cell r="C339" t="str">
            <v>SS8.6(1)c</v>
          </cell>
          <cell r="D339" t="str">
            <v xml:space="preserve"> Pre cast Portland Cement Concrete Curb,</v>
          </cell>
          <cell r="F339" t="str">
            <v>lin.m</v>
          </cell>
        </row>
        <row r="340">
          <cell r="D340" t="str">
            <v xml:space="preserve"> Bariers, Curb and Delineation Strip</v>
          </cell>
        </row>
        <row r="341">
          <cell r="C341" t="str">
            <v>SS8.6(1)d</v>
          </cell>
          <cell r="D341" t="str">
            <v xml:space="preserve"> Pre cast Portland Cement Concrete Curb,</v>
          </cell>
          <cell r="F341" t="str">
            <v>lin.m</v>
          </cell>
        </row>
        <row r="342">
          <cell r="D342" t="str">
            <v xml:space="preserve"> Bariers, Curb and Delineation Strip</v>
          </cell>
        </row>
        <row r="343">
          <cell r="C343" t="str">
            <v>SS8.6(2)</v>
          </cell>
          <cell r="D343" t="str">
            <v xml:space="preserve"> Curved Pre cast Portland Cement Concrete</v>
          </cell>
          <cell r="F343" t="str">
            <v>lin.m</v>
          </cell>
        </row>
        <row r="344">
          <cell r="D344" t="str">
            <v xml:space="preserve"> Curb, Barrier curb and Delineation Strip</v>
          </cell>
        </row>
        <row r="345">
          <cell r="C345" t="str">
            <v>SS8.6(3)</v>
          </cell>
          <cell r="D345" t="str">
            <v xml:space="preserve"> Re used existing Pre cast Portland Cement</v>
          </cell>
          <cell r="F345" t="str">
            <v>lin.m</v>
          </cell>
        </row>
        <row r="346">
          <cell r="D346" t="str">
            <v xml:space="preserve"> Concrete Curb, Barriers curb and Delineation Strip</v>
          </cell>
        </row>
        <row r="347">
          <cell r="C347" t="str">
            <v>SS8.7(1)</v>
          </cell>
          <cell r="D347" t="str">
            <v xml:space="preserve"> Tile Paving to Sidewalks and Medians for Bridge</v>
          </cell>
          <cell r="F347" t="str">
            <v>sq.m</v>
          </cell>
          <cell r="G347">
            <v>780</v>
          </cell>
          <cell r="H347">
            <v>20127.36</v>
          </cell>
          <cell r="I347">
            <v>15699340.800000001</v>
          </cell>
        </row>
        <row r="348">
          <cell r="D348" t="str">
            <v xml:space="preserve"> ( ceramic )</v>
          </cell>
        </row>
        <row r="349">
          <cell r="C349" t="str">
            <v>SS8.7(2)</v>
          </cell>
          <cell r="D349" t="str">
            <v xml:space="preserve"> Block Paving to Sidewalks and Medians for Road</v>
          </cell>
          <cell r="F349" t="str">
            <v>sq.m</v>
          </cell>
          <cell r="G349">
            <v>2000</v>
          </cell>
          <cell r="H349">
            <v>17140.740000000002</v>
          </cell>
          <cell r="I349">
            <v>34281480</v>
          </cell>
        </row>
        <row r="351">
          <cell r="C351" t="str">
            <v>SS8.8(1)</v>
          </cell>
          <cell r="D351" t="str">
            <v xml:space="preserve"> Road Lighting ( included installation )</v>
          </cell>
          <cell r="F351" t="str">
            <v>each</v>
          </cell>
          <cell r="G351">
            <v>36</v>
          </cell>
          <cell r="H351">
            <v>1500000</v>
          </cell>
          <cell r="I351">
            <v>54000000</v>
          </cell>
        </row>
        <row r="353">
          <cell r="C353" t="str">
            <v>SS8.8(2)</v>
          </cell>
          <cell r="D353" t="str">
            <v xml:space="preserve"> Road Lighting Double Arm</v>
          </cell>
          <cell r="F353" t="str">
            <v>each</v>
          </cell>
        </row>
        <row r="355">
          <cell r="C355" t="str">
            <v>SS8.8(3)</v>
          </cell>
          <cell r="D355" t="str">
            <v xml:space="preserve"> Traffic Signal System (at location to be spesified</v>
          </cell>
          <cell r="F355" t="str">
            <v>lump sum</v>
          </cell>
          <cell r="G355">
            <v>2</v>
          </cell>
          <cell r="H355">
            <v>40000000</v>
          </cell>
          <cell r="I355">
            <v>80000000</v>
          </cell>
        </row>
        <row r="356">
          <cell r="D356" t="str">
            <v xml:space="preserve"> in the Bid Schedule)</v>
          </cell>
        </row>
        <row r="357">
          <cell r="C357" t="str">
            <v>SS8.8(4)</v>
          </cell>
          <cell r="D357" t="str">
            <v xml:space="preserve"> Removal of Road Lighting Road</v>
          </cell>
          <cell r="F357" t="str">
            <v>each</v>
          </cell>
        </row>
        <row r="359">
          <cell r="C359" t="str">
            <v>SS8.8(5)</v>
          </cell>
          <cell r="D359" t="str">
            <v xml:space="preserve"> Reinstallation of Road Lighting</v>
          </cell>
          <cell r="F359" t="str">
            <v>each</v>
          </cell>
        </row>
        <row r="361">
          <cell r="C361" t="str">
            <v>SS8.8(6)</v>
          </cell>
          <cell r="D361" t="str">
            <v xml:space="preserve"> Removal of Traffic Signal</v>
          </cell>
          <cell r="F361" t="str">
            <v>each</v>
          </cell>
        </row>
        <row r="363">
          <cell r="C363" t="str">
            <v>SS8.8(7)</v>
          </cell>
          <cell r="D363" t="str">
            <v xml:space="preserve"> Reinstallation of Traffic Signal</v>
          </cell>
          <cell r="F363" t="str">
            <v>each</v>
          </cell>
        </row>
        <row r="365">
          <cell r="C365" t="str">
            <v>SS8.9</v>
          </cell>
          <cell r="D365" t="str">
            <v xml:space="preserve"> Relocation of existing Utilities and Services</v>
          </cell>
          <cell r="F365" t="str">
            <v>lump sum</v>
          </cell>
        </row>
        <row r="367">
          <cell r="C367" t="str">
            <v>SS8.11(1)</v>
          </cell>
          <cell r="D367" t="str">
            <v xml:space="preserve"> Planting of Trees</v>
          </cell>
          <cell r="F367" t="str">
            <v>each</v>
          </cell>
          <cell r="G367">
            <v>300</v>
          </cell>
          <cell r="H367">
            <v>250000</v>
          </cell>
          <cell r="I367">
            <v>75000000</v>
          </cell>
        </row>
        <row r="369">
          <cell r="C369" t="str">
            <v>SS8.11(2)</v>
          </cell>
          <cell r="D369" t="str">
            <v xml:space="preserve"> Planting of Shrubs</v>
          </cell>
          <cell r="F369" t="str">
            <v>each</v>
          </cell>
          <cell r="G369">
            <v>2500</v>
          </cell>
          <cell r="H369">
            <v>100000</v>
          </cell>
          <cell r="I369">
            <v>250000000</v>
          </cell>
        </row>
        <row r="371">
          <cell r="C371" t="str">
            <v>SS8.11(3)</v>
          </cell>
          <cell r="D371" t="str">
            <v xml:space="preserve"> Stabilization by Vegetation ( sodding )</v>
          </cell>
          <cell r="F371" t="str">
            <v>sq.m</v>
          </cell>
          <cell r="G371">
            <v>6000</v>
          </cell>
          <cell r="H371">
            <v>1000</v>
          </cell>
          <cell r="I371">
            <v>6000000</v>
          </cell>
        </row>
        <row r="373">
          <cell r="C373" t="str">
            <v>SS8.12(1)</v>
          </cell>
          <cell r="D373" t="str">
            <v xml:space="preserve"> PVC Utility Conduit Dia = 100</v>
          </cell>
          <cell r="F373" t="str">
            <v>lin.m</v>
          </cell>
          <cell r="G373">
            <v>560</v>
          </cell>
          <cell r="H373">
            <v>50000</v>
          </cell>
          <cell r="I373">
            <v>28000000</v>
          </cell>
        </row>
        <row r="375">
          <cell r="C375" t="str">
            <v>SS8.12(2)</v>
          </cell>
          <cell r="D375" t="str">
            <v xml:space="preserve"> PVC Utility Conduit across structures</v>
          </cell>
          <cell r="F375" t="str">
            <v>lin.m</v>
          </cell>
        </row>
        <row r="377">
          <cell r="C377" t="str">
            <v>SS8.12(3)</v>
          </cell>
          <cell r="D377" t="str">
            <v xml:space="preserve"> Mild Steel Manhole Cover &amp; Frame</v>
          </cell>
          <cell r="F377" t="str">
            <v>each</v>
          </cell>
          <cell r="G377">
            <v>86</v>
          </cell>
          <cell r="H377">
            <v>250000</v>
          </cell>
          <cell r="I377">
            <v>21500000</v>
          </cell>
        </row>
        <row r="379">
          <cell r="C379" t="str">
            <v>SS8.12(4)</v>
          </cell>
          <cell r="D379" t="str">
            <v xml:space="preserve"> Drain pipe D 200 with fitting and support</v>
          </cell>
          <cell r="F379" t="str">
            <v>lin.m</v>
          </cell>
        </row>
        <row r="381">
          <cell r="C381" t="str">
            <v>SS8.12(5)</v>
          </cell>
          <cell r="D381" t="str">
            <v xml:space="preserve"> Drain pipe D 150 with fitting and support</v>
          </cell>
          <cell r="F381" t="str">
            <v>lin.m</v>
          </cell>
        </row>
        <row r="383">
          <cell r="C383" t="str">
            <v>SS8.12(6)</v>
          </cell>
          <cell r="D383" t="str">
            <v xml:space="preserve"> Deck Drain with Accesory</v>
          </cell>
          <cell r="F383" t="str">
            <v>each</v>
          </cell>
        </row>
        <row r="385">
          <cell r="D385" t="str">
            <v xml:space="preserve"> Total Bid Price for Division 8 (Carry to Summary of Bill of Quantities)</v>
          </cell>
          <cell r="I385">
            <v>689736392.14999998</v>
          </cell>
        </row>
        <row r="389">
          <cell r="C389" t="str">
            <v>BILL OF QUANTITIES</v>
          </cell>
        </row>
        <row r="391">
          <cell r="C391" t="str">
            <v>Package No        :</v>
          </cell>
          <cell r="E391" t="str">
            <v/>
          </cell>
        </row>
        <row r="392">
          <cell r="C392" t="str">
            <v>Package Name  :</v>
          </cell>
          <cell r="E392" t="str">
            <v xml:space="preserve"> LINGKAR UTARA SURAKARTA</v>
          </cell>
        </row>
        <row r="393">
          <cell r="C393" t="str">
            <v>Province                :</v>
          </cell>
          <cell r="E393" t="str">
            <v xml:space="preserve"> CENTRAL JAVA</v>
          </cell>
        </row>
        <row r="394">
          <cell r="C394" t="str">
            <v>Contractor             :</v>
          </cell>
          <cell r="E394" t="str">
            <v xml:space="preserve"> Persero PT. WASKITA KARYA</v>
          </cell>
          <cell r="I394" t="str">
            <v>Page 8 of 8</v>
          </cell>
        </row>
        <row r="397">
          <cell r="C397" t="str">
            <v>Pay</v>
          </cell>
          <cell r="D397" t="str">
            <v>Description</v>
          </cell>
          <cell r="F397" t="str">
            <v>Unit</v>
          </cell>
          <cell r="G397" t="str">
            <v>Estimated</v>
          </cell>
          <cell r="H397" t="str">
            <v>Unit Price</v>
          </cell>
          <cell r="I397" t="str">
            <v>Total Bid Price</v>
          </cell>
        </row>
        <row r="398">
          <cell r="C398" t="str">
            <v>Item</v>
          </cell>
          <cell r="G398" t="str">
            <v>Quantitiy</v>
          </cell>
          <cell r="H398" t="str">
            <v>(Rupiah)</v>
          </cell>
          <cell r="I398" t="str">
            <v>(Rupiah)</v>
          </cell>
        </row>
        <row r="399">
          <cell r="C399" t="str">
            <v>a</v>
          </cell>
          <cell r="D399" t="str">
            <v>b</v>
          </cell>
          <cell r="F399" t="str">
            <v>c</v>
          </cell>
          <cell r="G399" t="str">
            <v>d</v>
          </cell>
          <cell r="H399" t="str">
            <v>e</v>
          </cell>
          <cell r="I399" t="str">
            <v>f = (d x e)</v>
          </cell>
        </row>
        <row r="401">
          <cell r="D401" t="str">
            <v xml:space="preserve"> DIV. 9 - DAYWORK</v>
          </cell>
        </row>
        <row r="403">
          <cell r="C403" t="str">
            <v>9.1</v>
          </cell>
          <cell r="D403" t="str">
            <v xml:space="preserve"> Foreman</v>
          </cell>
          <cell r="F403" t="str">
            <v>hour</v>
          </cell>
          <cell r="G403">
            <v>200</v>
          </cell>
          <cell r="H403">
            <v>1070</v>
          </cell>
          <cell r="I403">
            <v>214000</v>
          </cell>
        </row>
        <row r="405">
          <cell r="C405" t="str">
            <v>9.2</v>
          </cell>
          <cell r="D405" t="str">
            <v xml:space="preserve"> General Labourer</v>
          </cell>
          <cell r="F405" t="str">
            <v>hour</v>
          </cell>
          <cell r="G405">
            <v>100</v>
          </cell>
          <cell r="H405">
            <v>710</v>
          </cell>
          <cell r="I405">
            <v>71000</v>
          </cell>
        </row>
        <row r="407">
          <cell r="C407" t="str">
            <v>9.3</v>
          </cell>
          <cell r="D407" t="str">
            <v xml:space="preserve"> Carpenter, Mason, etc.</v>
          </cell>
          <cell r="F407" t="str">
            <v>hour</v>
          </cell>
          <cell r="G407">
            <v>70</v>
          </cell>
          <cell r="H407">
            <v>1140</v>
          </cell>
          <cell r="I407">
            <v>79800</v>
          </cell>
        </row>
        <row r="409">
          <cell r="C409" t="str">
            <v>9.4</v>
          </cell>
          <cell r="D409" t="str">
            <v xml:space="preserve"> Dump Truck 3 - 4 m3</v>
          </cell>
          <cell r="F409" t="str">
            <v>hour</v>
          </cell>
          <cell r="G409">
            <v>125</v>
          </cell>
          <cell r="H409">
            <v>28650.35</v>
          </cell>
          <cell r="I409">
            <v>3581293.75</v>
          </cell>
        </row>
        <row r="411">
          <cell r="C411" t="str">
            <v>9.5</v>
          </cell>
          <cell r="D411" t="str">
            <v xml:space="preserve"> Flat Bed Truck 3 - 4 t</v>
          </cell>
          <cell r="F411" t="str">
            <v>hour</v>
          </cell>
          <cell r="G411">
            <v>50</v>
          </cell>
          <cell r="I411">
            <v>0</v>
          </cell>
        </row>
        <row r="413">
          <cell r="C413" t="str">
            <v>9.6</v>
          </cell>
          <cell r="D413" t="str">
            <v xml:space="preserve"> Water Tanker 3000 - 4500 l</v>
          </cell>
          <cell r="F413" t="str">
            <v>hour</v>
          </cell>
          <cell r="G413">
            <v>10</v>
          </cell>
          <cell r="H413">
            <v>28616</v>
          </cell>
          <cell r="I413">
            <v>286160</v>
          </cell>
        </row>
        <row r="415">
          <cell r="C415" t="str">
            <v>9.7</v>
          </cell>
          <cell r="D415" t="str">
            <v xml:space="preserve"> Buldozer 100 - 150 hp</v>
          </cell>
          <cell r="F415" t="str">
            <v>hour</v>
          </cell>
          <cell r="G415">
            <v>75</v>
          </cell>
          <cell r="H415">
            <v>67031</v>
          </cell>
          <cell r="I415">
            <v>5027325</v>
          </cell>
        </row>
        <row r="417">
          <cell r="C417" t="str">
            <v>9.8</v>
          </cell>
          <cell r="D417" t="str">
            <v xml:space="preserve"> Motor Grader min 100 hp</v>
          </cell>
          <cell r="F417" t="str">
            <v>hour</v>
          </cell>
          <cell r="G417">
            <v>75</v>
          </cell>
          <cell r="H417">
            <v>70326.13</v>
          </cell>
          <cell r="I417">
            <v>5274459.75</v>
          </cell>
        </row>
        <row r="419">
          <cell r="C419" t="str">
            <v>9.9</v>
          </cell>
          <cell r="D419" t="str">
            <v xml:space="preserve"> Wheel Loader 1.0 - 1.6 m3</v>
          </cell>
          <cell r="F419" t="str">
            <v>hour</v>
          </cell>
          <cell r="G419">
            <v>80</v>
          </cell>
          <cell r="H419">
            <v>69004.2</v>
          </cell>
          <cell r="I419">
            <v>5520336</v>
          </cell>
        </row>
        <row r="421">
          <cell r="C421" t="str">
            <v>9.10</v>
          </cell>
          <cell r="D421" t="str">
            <v xml:space="preserve"> Track Loader 75 - 100 hp</v>
          </cell>
          <cell r="F421" t="str">
            <v>hour</v>
          </cell>
          <cell r="G421">
            <v>60</v>
          </cell>
          <cell r="I421">
            <v>0</v>
          </cell>
        </row>
        <row r="423">
          <cell r="C423" t="str">
            <v>9.11</v>
          </cell>
          <cell r="D423" t="str">
            <v xml:space="preserve"> Excavator 80 - 140 hp</v>
          </cell>
          <cell r="F423" t="str">
            <v>hour</v>
          </cell>
          <cell r="G423">
            <v>70</v>
          </cell>
          <cell r="H423">
            <v>55333.1</v>
          </cell>
          <cell r="I423">
            <v>3873317</v>
          </cell>
        </row>
        <row r="425">
          <cell r="C425" t="str">
            <v>9.12</v>
          </cell>
          <cell r="D425" t="str">
            <v xml:space="preserve"> Crane &gt; 50 t</v>
          </cell>
          <cell r="F425" t="str">
            <v>hour</v>
          </cell>
          <cell r="G425">
            <v>70</v>
          </cell>
          <cell r="I425">
            <v>0</v>
          </cell>
        </row>
        <row r="427">
          <cell r="C427" t="str">
            <v>9.13</v>
          </cell>
          <cell r="D427" t="str">
            <v xml:space="preserve"> Steel Wheel Roller 6 - 9 t</v>
          </cell>
          <cell r="F427" t="str">
            <v>hour</v>
          </cell>
          <cell r="G427">
            <v>72</v>
          </cell>
          <cell r="H427">
            <v>60403.3</v>
          </cell>
          <cell r="I427">
            <v>4349037.5999999996</v>
          </cell>
        </row>
        <row r="429">
          <cell r="C429" t="str">
            <v>9.14</v>
          </cell>
          <cell r="D429" t="str">
            <v xml:space="preserve"> Vibrattory Roller 5 - 8 t</v>
          </cell>
          <cell r="F429" t="str">
            <v>hour</v>
          </cell>
          <cell r="G429">
            <v>78</v>
          </cell>
          <cell r="H429">
            <v>45410.28</v>
          </cell>
          <cell r="I429">
            <v>3542001.84</v>
          </cell>
        </row>
        <row r="431">
          <cell r="C431" t="str">
            <v>9.15</v>
          </cell>
          <cell r="D431" t="str">
            <v xml:space="preserve"> Vibratory Compactor 1.5 - 3.0 hp</v>
          </cell>
          <cell r="F431" t="str">
            <v>hour</v>
          </cell>
          <cell r="G431">
            <v>85</v>
          </cell>
          <cell r="I431">
            <v>0</v>
          </cell>
        </row>
        <row r="433">
          <cell r="C433" t="str">
            <v>9.16</v>
          </cell>
          <cell r="D433" t="str">
            <v xml:space="preserve"> Tyred Roller 8 - 10 t</v>
          </cell>
          <cell r="F433" t="str">
            <v>hour</v>
          </cell>
          <cell r="G433">
            <v>85</v>
          </cell>
          <cell r="H433">
            <v>50407.95</v>
          </cell>
          <cell r="I433">
            <v>4284675.75</v>
          </cell>
        </row>
        <row r="435">
          <cell r="C435" t="str">
            <v>9.17</v>
          </cell>
          <cell r="D435" t="str">
            <v xml:space="preserve"> Compressor 4000 - 6500 l/m</v>
          </cell>
          <cell r="F435" t="str">
            <v>hour</v>
          </cell>
          <cell r="G435">
            <v>75</v>
          </cell>
          <cell r="H435">
            <v>26930.5</v>
          </cell>
          <cell r="I435">
            <v>2019787.5</v>
          </cell>
        </row>
        <row r="437">
          <cell r="C437" t="str">
            <v>9.18</v>
          </cell>
          <cell r="D437" t="str">
            <v xml:space="preserve"> Concrete Mixer 0.3 - 0.6 m3</v>
          </cell>
          <cell r="F437" t="str">
            <v>hour</v>
          </cell>
          <cell r="G437">
            <v>75</v>
          </cell>
          <cell r="H437">
            <v>3384.1</v>
          </cell>
          <cell r="I437">
            <v>253807.5</v>
          </cell>
        </row>
        <row r="439">
          <cell r="C439" t="str">
            <v>9.19</v>
          </cell>
          <cell r="D439" t="str">
            <v xml:space="preserve"> Water pump 70 - 100 m</v>
          </cell>
          <cell r="F439" t="str">
            <v>hour</v>
          </cell>
          <cell r="G439">
            <v>25</v>
          </cell>
          <cell r="I439">
            <v>0</v>
          </cell>
        </row>
        <row r="441">
          <cell r="C441" t="str">
            <v>9.20</v>
          </cell>
          <cell r="D441" t="str">
            <v xml:space="preserve"> Material for Dayworks</v>
          </cell>
          <cell r="F441" t="str">
            <v>Ls</v>
          </cell>
          <cell r="G441">
            <v>1</v>
          </cell>
          <cell r="I441">
            <v>0</v>
          </cell>
        </row>
        <row r="443">
          <cell r="D443" t="str">
            <v xml:space="preserve"> Total Bid Price for Division 9 (Carry to Summary of Bill of Quantities)</v>
          </cell>
          <cell r="I443">
            <v>38377001.689999998</v>
          </cell>
        </row>
        <row r="445">
          <cell r="D445" t="str">
            <v xml:space="preserve"> DIV. 10 - ROUTINE MAINTENANCE WORKS</v>
          </cell>
        </row>
        <row r="447">
          <cell r="C447" t="str">
            <v>10.1(1)</v>
          </cell>
          <cell r="D447" t="str">
            <v xml:space="preserve"> Routine Maintenance of Pavement</v>
          </cell>
          <cell r="F447" t="str">
            <v>lump sum</v>
          </cell>
          <cell r="G447">
            <v>1</v>
          </cell>
          <cell r="H447">
            <v>12818171.300000001</v>
          </cell>
          <cell r="I447">
            <v>12818171.300000001</v>
          </cell>
        </row>
        <row r="449">
          <cell r="C449" t="str">
            <v>10.1(2)</v>
          </cell>
          <cell r="D449" t="str">
            <v xml:space="preserve"> Routine Maintenance of Shoulder</v>
          </cell>
          <cell r="F449" t="str">
            <v>lump sum</v>
          </cell>
          <cell r="G449">
            <v>1</v>
          </cell>
          <cell r="H449">
            <v>21539838.700000003</v>
          </cell>
          <cell r="I449">
            <v>21539838.699999999</v>
          </cell>
        </row>
        <row r="451">
          <cell r="C451" t="str">
            <v>10.1(3)</v>
          </cell>
          <cell r="D451" t="str">
            <v xml:space="preserve"> Routine Maintenance of Ditches, Drains, Cutting</v>
          </cell>
          <cell r="F451" t="str">
            <v>lump sum</v>
          </cell>
          <cell r="G451">
            <v>1</v>
          </cell>
          <cell r="H451">
            <v>8251753.5999999996</v>
          </cell>
          <cell r="I451">
            <v>8251753.5999999996</v>
          </cell>
        </row>
        <row r="452">
          <cell r="D452" t="str">
            <v>&amp; Embankment</v>
          </cell>
        </row>
        <row r="453">
          <cell r="C453" t="str">
            <v>10.1(4)</v>
          </cell>
          <cell r="D453" t="str">
            <v xml:space="preserve"> Routine Maintenance of Road Furniture</v>
          </cell>
          <cell r="F453" t="str">
            <v>lump sum</v>
          </cell>
          <cell r="G453">
            <v>1</v>
          </cell>
          <cell r="H453">
            <v>2221870</v>
          </cell>
          <cell r="I453">
            <v>2221870</v>
          </cell>
        </row>
        <row r="455">
          <cell r="C455" t="str">
            <v>10.1(5)</v>
          </cell>
          <cell r="D455" t="str">
            <v xml:space="preserve"> Routine Maintenance of Bridge</v>
          </cell>
          <cell r="F455" t="str">
            <v>lump sum</v>
          </cell>
          <cell r="G455">
            <v>1</v>
          </cell>
          <cell r="H455">
            <v>6656705</v>
          </cell>
          <cell r="I455">
            <v>6656705</v>
          </cell>
        </row>
        <row r="457">
          <cell r="D457" t="str">
            <v xml:space="preserve"> Total Bid Price for Division 10 (Carry to Summary of Bill of Quantities)</v>
          </cell>
          <cell r="I457">
            <v>51488338.600000001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B2" t="str">
            <v>DAFTAR KUANTITAS DAN HARGA</v>
          </cell>
        </row>
        <row r="4">
          <cell r="B4" t="str">
            <v>Work's Name</v>
          </cell>
          <cell r="D4" t="str">
            <v>:  Jaringan Air Baku Batu Bulan, Batu Bulan Dam Additional Work-2</v>
          </cell>
        </row>
        <row r="5">
          <cell r="B5" t="str">
            <v>Job Site</v>
          </cell>
          <cell r="D5" t="str">
            <v>:  Kabupaten Sumbawa, NTB</v>
          </cell>
        </row>
        <row r="6">
          <cell r="B6" t="str">
            <v xml:space="preserve">Package </v>
          </cell>
          <cell r="D6" t="str">
            <v>:  NTB-3.6</v>
          </cell>
        </row>
        <row r="7">
          <cell r="B7" t="str">
            <v>Fiscal Year</v>
          </cell>
          <cell r="D7" t="str">
            <v>:  2004</v>
          </cell>
        </row>
        <row r="9">
          <cell r="B9" t="str">
            <v>No.</v>
          </cell>
          <cell r="C9" t="str">
            <v>Uraian Pekerjaan</v>
          </cell>
          <cell r="E9" t="str">
            <v>Unit</v>
          </cell>
          <cell r="F9" t="str">
            <v>Quantity</v>
          </cell>
          <cell r="G9" t="str">
            <v>Harga Satuan</v>
          </cell>
          <cell r="H9" t="str">
            <v>Jumlah Harga</v>
          </cell>
        </row>
        <row r="10">
          <cell r="G10" t="str">
            <v>(Rp.)</v>
          </cell>
          <cell r="H10" t="str">
            <v>(Rp.)</v>
          </cell>
        </row>
        <row r="11">
          <cell r="A11" t="str">
            <v>I</v>
          </cell>
          <cell r="B11" t="str">
            <v>I</v>
          </cell>
          <cell r="C11" t="str">
            <v>PEKERJAAN PERSIAPAN</v>
          </cell>
        </row>
        <row r="12">
          <cell r="A12" t="str">
            <v>LS-22</v>
          </cell>
          <cell r="B12">
            <v>1</v>
          </cell>
          <cell r="C12" t="str">
            <v>Mobilisasi dan Demobilisasi.</v>
          </cell>
          <cell r="E12" t="str">
            <v>LS</v>
          </cell>
          <cell r="F12">
            <v>1</v>
          </cell>
          <cell r="G12">
            <v>108600000</v>
          </cell>
          <cell r="H12">
            <v>108600000</v>
          </cell>
          <cell r="J12" t="str">
            <v>Tender Drawing</v>
          </cell>
          <cell r="L12" t="str">
            <v>Analisa OK</v>
          </cell>
        </row>
        <row r="13">
          <cell r="A13" t="str">
            <v>AA-02</v>
          </cell>
          <cell r="B13">
            <v>2</v>
          </cell>
          <cell r="C13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13" t="str">
            <v>Km</v>
          </cell>
          <cell r="F13">
            <v>16.187999999999999</v>
          </cell>
          <cell r="G13">
            <v>155000</v>
          </cell>
          <cell r="H13">
            <v>2509140</v>
          </cell>
          <cell r="L13" t="str">
            <v>Panjang Jalur TOTAL</v>
          </cell>
        </row>
        <row r="14">
          <cell r="A14" t="str">
            <v>AA-03</v>
          </cell>
          <cell r="B14">
            <v>3</v>
          </cell>
          <cell r="C14" t="str">
            <v xml:space="preserve">Gambar Kerja yang disetujui, gambar kalkir dan penggandaan, 1 set terdiri dari 1 buah-Asli (kalkir) ukuran A1 &amp; 4 buah-Blue Print ukuran A1 .  </v>
          </cell>
          <cell r="E14" t="str">
            <v>lembar</v>
          </cell>
          <cell r="F14">
            <v>360</v>
          </cell>
          <cell r="G14">
            <v>6000</v>
          </cell>
          <cell r="H14">
            <v>2160000</v>
          </cell>
          <cell r="L14" t="str">
            <v>Panjang Jalur TOTAL</v>
          </cell>
        </row>
        <row r="15">
          <cell r="A15" t="str">
            <v>AA-04</v>
          </cell>
          <cell r="B15">
            <v>4</v>
          </cell>
          <cell r="C15" t="str">
            <v xml:space="preserve">Gambar Terbangun yang disetujui, gambar dan penggandaan, 1 set terdiri dari 1 buah-Asli (kalkir) dan 1 buah-fotocopy perkecilan dari A1 ke A3 (kalkir) &amp; 5 buah-fotocopy A3 (kertas).  </v>
          </cell>
          <cell r="E15" t="str">
            <v>lembar</v>
          </cell>
          <cell r="F15">
            <v>360</v>
          </cell>
          <cell r="G15">
            <v>10000</v>
          </cell>
          <cell r="H15">
            <v>3600000</v>
          </cell>
          <cell r="L15" t="str">
            <v>Panjang Jalur TOTAL</v>
          </cell>
        </row>
        <row r="16">
          <cell r="A16" t="str">
            <v>LS-11</v>
          </cell>
          <cell r="B16">
            <v>5</v>
          </cell>
          <cell r="C16" t="str">
            <v xml:space="preserve">Pengadaan kendaraan mobil untuk Operasional dan Pemeliharaan, Isuzu Panther, Station Wagon (1 unit) dan Pick Up (1 unit).  </v>
          </cell>
          <cell r="E16" t="str">
            <v>LS</v>
          </cell>
          <cell r="F16">
            <v>1</v>
          </cell>
          <cell r="G16" t="str">
            <v>Check Analisa !!!</v>
          </cell>
          <cell r="H16" t="e">
            <v>#VALUE!</v>
          </cell>
        </row>
        <row r="17">
          <cell r="A17" t="str">
            <v>LS-12</v>
          </cell>
          <cell r="B17">
            <v>5</v>
          </cell>
          <cell r="C17" t="str">
            <v xml:space="preserve">Pengadaan kendaraan sepeda motor untuk Operasional dan Pemeliharaan, Honda, Win-100 (6 unit).  </v>
          </cell>
          <cell r="E17" t="str">
            <v>LS</v>
          </cell>
          <cell r="F17">
            <v>1</v>
          </cell>
          <cell r="G17" t="str">
            <v>Check Analisa !!!</v>
          </cell>
          <cell r="H17" t="e">
            <v>#VALUE!</v>
          </cell>
        </row>
        <row r="18">
          <cell r="A18" t="str">
            <v>PEKERJAAN PERSIAPAN</v>
          </cell>
          <cell r="C18" t="str">
            <v>Sub-Total Harga No. I  :  PEKERJAAN PERSIAPAN</v>
          </cell>
          <cell r="H18" t="e">
            <v>#VALUE!</v>
          </cell>
        </row>
        <row r="19">
          <cell r="A19" t="str">
            <v>II</v>
          </cell>
          <cell r="B19" t="str">
            <v>II</v>
          </cell>
          <cell r="C19" t="str">
            <v xml:space="preserve"> PEKERJAAN BENDUNG &amp; INTAKE</v>
          </cell>
        </row>
        <row r="20">
          <cell r="B20">
            <v>1</v>
          </cell>
          <cell r="C20" t="str">
            <v>Pekerjaan Tanah</v>
          </cell>
        </row>
        <row r="21">
          <cell r="A21" t="str">
            <v>LS-02</v>
          </cell>
          <cell r="B21">
            <v>1</v>
          </cell>
          <cell r="C21" t="str">
            <v xml:space="preserve">Jalan Masuk (jalan akses) ke lokasi bendung, lebar 3 m dan panjang 200 m.  </v>
          </cell>
          <cell r="E21" t="str">
            <v>LS</v>
          </cell>
          <cell r="F21">
            <v>1</v>
          </cell>
          <cell r="G21" t="str">
            <v>Check Analisa !!!</v>
          </cell>
          <cell r="H21" t="e">
            <v>#VALUE!</v>
          </cell>
        </row>
        <row r="22">
          <cell r="A22" t="str">
            <v>LS-03</v>
          </cell>
          <cell r="B22">
            <v>2</v>
          </cell>
          <cell r="C22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22" t="str">
            <v>LS</v>
          </cell>
          <cell r="F22">
            <v>1</v>
          </cell>
          <cell r="G22" t="str">
            <v>Check Analisa !!!</v>
          </cell>
          <cell r="H22" t="e">
            <v>#VALUE!</v>
          </cell>
        </row>
        <row r="23">
          <cell r="A23" t="str">
            <v>A-01</v>
          </cell>
          <cell r="B23">
            <v>3</v>
          </cell>
          <cell r="C23" t="str">
            <v>Memotong dan mengupas semak / pohon serta membersihan lokasi serta membongkar atau memindahkan pagar.   [An. A-01]</v>
          </cell>
          <cell r="E23" t="str">
            <v>m2</v>
          </cell>
          <cell r="F23">
            <v>5700</v>
          </cell>
          <cell r="G23" t="str">
            <v>Check Analisa !!!</v>
          </cell>
          <cell r="H23" t="e">
            <v>#VALUE!</v>
          </cell>
        </row>
        <row r="24">
          <cell r="A24" t="str">
            <v>A-02</v>
          </cell>
          <cell r="B24">
            <v>4</v>
          </cell>
          <cell r="C24" t="str">
            <v>Galian tanah biasa (common soil), diangkut ke lokasi timbunan pada bidang kerja, ke stock pile atau ke lokasi pembuangan dengan jarak sembarang.   [An. A-02]</v>
          </cell>
          <cell r="E24" t="str">
            <v>m3</v>
          </cell>
          <cell r="F24">
            <v>5917.0700000000006</v>
          </cell>
          <cell r="G24" t="str">
            <v>Check Analisa !!!</v>
          </cell>
          <cell r="H24" t="e">
            <v>#VALUE!</v>
          </cell>
        </row>
        <row r="25">
          <cell r="A25" t="str">
            <v>A-03</v>
          </cell>
          <cell r="B25">
            <v>5</v>
          </cell>
          <cell r="C25" t="str">
            <v>Galian tanah keras (weathered rock), diangkut ke lokasi timbunan pada bidang kerja, ke stock pile atau ke lokasi pembuangan dengan jarak sembarang.   [An. A-03]</v>
          </cell>
          <cell r="E25" t="str">
            <v>m3</v>
          </cell>
          <cell r="F25">
            <v>3312.19</v>
          </cell>
          <cell r="G25" t="str">
            <v>Check Analisa !!!</v>
          </cell>
          <cell r="H25" t="e">
            <v>#VALUE!</v>
          </cell>
        </row>
        <row r="26">
          <cell r="A26" t="str">
            <v>A-04</v>
          </cell>
          <cell r="B26">
            <v>6</v>
          </cell>
          <cell r="C26" t="str">
            <v>Galian tanah batuan (sound rock), diangkut ke stock pile atau ke lokasi pembuangan dengan jarak sembarang.   [An. A-04]</v>
          </cell>
          <cell r="E26" t="str">
            <v>m3</v>
          </cell>
          <cell r="F26">
            <v>1340.11</v>
          </cell>
          <cell r="G26" t="str">
            <v>Check Analisa !!!</v>
          </cell>
          <cell r="H26" t="e">
            <v>#VALUE!</v>
          </cell>
        </row>
        <row r="27">
          <cell r="A27" t="str">
            <v>A-05</v>
          </cell>
          <cell r="B27">
            <v>7</v>
          </cell>
          <cell r="C27" t="str">
            <v>Galian material sungai (river deposit), diangkut ke stock pile atau ke lokasi pembuangan dengan jarak sembarang.   [An. A-05]</v>
          </cell>
          <cell r="E27" t="str">
            <v>m3</v>
          </cell>
          <cell r="F27">
            <v>1121.0700000000002</v>
          </cell>
          <cell r="G27" t="str">
            <v>Check Analisa !!!</v>
          </cell>
          <cell r="H27" t="e">
            <v>#VALUE!</v>
          </cell>
        </row>
        <row r="28">
          <cell r="A28" t="str">
            <v>A-06</v>
          </cell>
          <cell r="B28">
            <v>8</v>
          </cell>
          <cell r="C28" t="str">
            <v>Timbunan dengan pemadatan, tanah biasa (common soil) dari hasil galian.   [An. A-06]</v>
          </cell>
          <cell r="E28" t="str">
            <v>m3</v>
          </cell>
          <cell r="F28">
            <v>2475.38</v>
          </cell>
          <cell r="G28" t="str">
            <v>Check Analisa !!!</v>
          </cell>
          <cell r="H28" t="e">
            <v>#VALUE!</v>
          </cell>
        </row>
        <row r="29">
          <cell r="A29" t="str">
            <v>A-09</v>
          </cell>
          <cell r="B29">
            <v>9</v>
          </cell>
          <cell r="C2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29" t="str">
            <v>m2</v>
          </cell>
          <cell r="F29">
            <v>300</v>
          </cell>
          <cell r="G29">
            <v>825</v>
          </cell>
          <cell r="H29">
            <v>247500</v>
          </cell>
        </row>
        <row r="30">
          <cell r="A30" t="str">
            <v>A-10</v>
          </cell>
          <cell r="B30">
            <v>10</v>
          </cell>
          <cell r="C30" t="str">
            <v>Lapisan pasir, untuk urugan dibawah pipa, lantai dan struktur bangunan sipil.   [An. A-10]</v>
          </cell>
          <cell r="E30" t="str">
            <v>m3</v>
          </cell>
          <cell r="F30">
            <v>122.19999999999999</v>
          </cell>
          <cell r="G30">
            <v>825</v>
          </cell>
          <cell r="H30">
            <v>100815</v>
          </cell>
        </row>
        <row r="31">
          <cell r="B31">
            <v>2</v>
          </cell>
          <cell r="C31" t="str">
            <v>Pekerjaan Pasangan Batu dan Beton</v>
          </cell>
        </row>
        <row r="32">
          <cell r="A32" t="str">
            <v>B-02</v>
          </cell>
          <cell r="B32">
            <v>11</v>
          </cell>
          <cell r="C32" t="str">
            <v>Pasangan Batu, mortar campuran 1 PC : 4 Ps, dengan batu kali 15-20 cm, untuk struktur sipil biasa, struktur bawah/pondasi, saluran dan lain-lain.   [An. B-02]</v>
          </cell>
          <cell r="E32" t="str">
            <v>m3</v>
          </cell>
          <cell r="F32">
            <v>1475</v>
          </cell>
          <cell r="G32" t="str">
            <v>Check Analisa !!!</v>
          </cell>
          <cell r="H32" t="e">
            <v>#VALUE!</v>
          </cell>
        </row>
        <row r="33">
          <cell r="A33" t="str">
            <v>B-03</v>
          </cell>
          <cell r="B33">
            <v>12</v>
          </cell>
          <cell r="C33" t="str">
            <v>Pengadaan dan pemasangan Batu Candi (termasuk siaran), untuk struktur sipil biasa, struktur bawah/pondasi, saluran dan lain-lain.   [An. B-03]</v>
          </cell>
          <cell r="E33" t="str">
            <v>m2</v>
          </cell>
          <cell r="F33">
            <v>200</v>
          </cell>
          <cell r="G33" t="str">
            <v>Check Analisa !!!</v>
          </cell>
          <cell r="H33" t="e">
            <v>#VALUE!</v>
          </cell>
        </row>
        <row r="34">
          <cell r="A34" t="str">
            <v>B-04</v>
          </cell>
          <cell r="B34">
            <v>13</v>
          </cell>
          <cell r="C34" t="str">
            <v>Plesteran, mortar campuran 1 PC : 3 Ps, permukaan diaci halus, tebal 20 mm.   [An. B-04]</v>
          </cell>
          <cell r="E34" t="str">
            <v>m2</v>
          </cell>
          <cell r="F34">
            <v>70</v>
          </cell>
          <cell r="G34" t="str">
            <v>Check Analisa !!!</v>
          </cell>
          <cell r="H34" t="e">
            <v>#VALUE!</v>
          </cell>
        </row>
        <row r="35">
          <cell r="A35" t="str">
            <v>B-06</v>
          </cell>
          <cell r="B35">
            <v>14</v>
          </cell>
          <cell r="C35" t="str">
            <v>Siaran, mortar campuran 1 PC : 2 Ps.   [An. B-06]</v>
          </cell>
          <cell r="E35" t="str">
            <v>m2</v>
          </cell>
          <cell r="F35">
            <v>5294.4</v>
          </cell>
          <cell r="G35" t="str">
            <v>Check Analisa !!!</v>
          </cell>
          <cell r="H35" t="e">
            <v>#VALUE!</v>
          </cell>
        </row>
        <row r="36">
          <cell r="A36" t="str">
            <v>B-08</v>
          </cell>
          <cell r="B36">
            <v>15</v>
          </cell>
          <cell r="C36" t="str">
            <v>Pengadaan dan pemasangan Paving Block, Type Square.  [An. B-08]</v>
          </cell>
          <cell r="E36" t="str">
            <v>m2</v>
          </cell>
          <cell r="F36">
            <v>750</v>
          </cell>
          <cell r="G36" t="str">
            <v>Check Analisa !!!</v>
          </cell>
          <cell r="H36" t="e">
            <v>#VALUE!</v>
          </cell>
        </row>
        <row r="37">
          <cell r="A37" t="str">
            <v>B-09</v>
          </cell>
          <cell r="B37">
            <v>16</v>
          </cell>
          <cell r="C37" t="str">
            <v>Pengadaan dan pemasangan Paving Block, Type Diamond.  [An. B-09]</v>
          </cell>
          <cell r="E37" t="str">
            <v>m2</v>
          </cell>
          <cell r="F37">
            <v>500</v>
          </cell>
          <cell r="G37" t="str">
            <v>Check Analisa !!!</v>
          </cell>
          <cell r="H37" t="e">
            <v>#VALUE!</v>
          </cell>
        </row>
        <row r="38">
          <cell r="A38" t="str">
            <v>B-10</v>
          </cell>
          <cell r="B38">
            <v>17</v>
          </cell>
          <cell r="C38" t="str">
            <v>Pasangan Bronjong, dengan batu kali dia. 15-20 cm dan kawat dia. 3 mm (dimensi 1.0 x 0.5 x 2.0 m).   [An. B-10]</v>
          </cell>
          <cell r="E38" t="str">
            <v>m3</v>
          </cell>
          <cell r="F38">
            <v>125</v>
          </cell>
          <cell r="G38" t="str">
            <v>Check Analisa !!!</v>
          </cell>
          <cell r="H38" t="e">
            <v>#VALUE!</v>
          </cell>
        </row>
        <row r="39">
          <cell r="A39" t="str">
            <v>B-11</v>
          </cell>
          <cell r="B39">
            <v>18</v>
          </cell>
          <cell r="C39" t="str">
            <v>Pasangan batu kosong/ rip-rap untuk pelindung lereng/tanah, dengan batu kali dia. 15-20 cm (manual rip-rap).   [An. B-11]</v>
          </cell>
          <cell r="E39" t="str">
            <v>m2</v>
          </cell>
          <cell r="F39">
            <v>100</v>
          </cell>
          <cell r="G39" t="str">
            <v>Check Analisa !!!</v>
          </cell>
          <cell r="H39" t="e">
            <v>#VALUE!</v>
          </cell>
        </row>
        <row r="40">
          <cell r="A40" t="str">
            <v>C-03</v>
          </cell>
          <cell r="B40">
            <v>19</v>
          </cell>
          <cell r="C40" t="str">
            <v>Produksi Beton Type-C, mutu K-175, dengan agregat maksimum ukuran : 20 mm.   [An. C-03]</v>
          </cell>
          <cell r="E40" t="str">
            <v>m3</v>
          </cell>
          <cell r="F40">
            <v>3383.6149999999998</v>
          </cell>
          <cell r="G40" t="str">
            <v>Check Analisa !!!</v>
          </cell>
          <cell r="H40" t="e">
            <v>#VALUE!</v>
          </cell>
        </row>
        <row r="41">
          <cell r="A41" t="str">
            <v>C-04</v>
          </cell>
          <cell r="B41">
            <v>20</v>
          </cell>
          <cell r="C41" t="str">
            <v>Produksi Beton Type-D, mutu K-175, dengan agregat maksimum ukuran : 40 mm.   [An. C-04]</v>
          </cell>
          <cell r="E41" t="str">
            <v>m3</v>
          </cell>
          <cell r="F41">
            <v>333.9</v>
          </cell>
          <cell r="G41" t="str">
            <v>Check Analisa !!!</v>
          </cell>
          <cell r="H41" t="e">
            <v>#VALUE!</v>
          </cell>
        </row>
        <row r="42">
          <cell r="A42" t="str">
            <v>C-06</v>
          </cell>
          <cell r="B42">
            <v>21</v>
          </cell>
          <cell r="C42" t="str">
            <v>Produksi Beton Type-F, mutu K-125, dengan agregat maksimum ukuran : 40 mm.   [An. C-06]</v>
          </cell>
          <cell r="E42" t="str">
            <v>m3</v>
          </cell>
          <cell r="F42">
            <v>1664.6100000000001</v>
          </cell>
          <cell r="G42" t="str">
            <v>Check Analisa !!!</v>
          </cell>
          <cell r="H42" t="e">
            <v>#VALUE!</v>
          </cell>
        </row>
        <row r="43">
          <cell r="A43" t="str">
            <v>C-08</v>
          </cell>
          <cell r="B43">
            <v>22</v>
          </cell>
          <cell r="C43" t="str">
            <v>Bekisting untuk hasil permukaan beton cukup halus ( F1 - Backface ), menggunakan plywood biasa.   [An. C-08]</v>
          </cell>
          <cell r="E43" t="str">
            <v>m2</v>
          </cell>
          <cell r="F43">
            <v>933.92</v>
          </cell>
          <cell r="G43">
            <v>4950</v>
          </cell>
          <cell r="H43">
            <v>4622904</v>
          </cell>
        </row>
        <row r="44">
          <cell r="A44" t="str">
            <v>C-09</v>
          </cell>
          <cell r="B44">
            <v>23</v>
          </cell>
          <cell r="C44" t="str">
            <v>Bekisting untuk hasil permukaan beton sangat halus ( F2 - Surface ), menggunakan plywood teknolit.   [An. C-09]</v>
          </cell>
          <cell r="E44" t="str">
            <v>m2</v>
          </cell>
          <cell r="F44">
            <v>3937.1</v>
          </cell>
          <cell r="G44">
            <v>4950</v>
          </cell>
          <cell r="H44">
            <v>19488645</v>
          </cell>
        </row>
        <row r="45">
          <cell r="A45" t="str">
            <v>C-10</v>
          </cell>
          <cell r="B45">
            <v>24</v>
          </cell>
          <cell r="C45" t="str">
            <v>Perancah untuk struktur khusus, konstruksi jembatan, gorong-gorong dan lain-lain.   [An. C-10]</v>
          </cell>
          <cell r="E45" t="str">
            <v>m3 ruang</v>
          </cell>
          <cell r="F45">
            <v>131.25</v>
          </cell>
          <cell r="G45" t="str">
            <v>Check Analisa !!!</v>
          </cell>
          <cell r="H45" t="e">
            <v>#VALUE!</v>
          </cell>
        </row>
        <row r="46">
          <cell r="A46" t="str">
            <v>C-11</v>
          </cell>
          <cell r="B46">
            <v>25</v>
          </cell>
          <cell r="C46" t="str">
            <v>Pengadaan dan pemasangan Baja Tulangan Ulir.   [An. C-11]</v>
          </cell>
          <cell r="E46" t="str">
            <v>kg</v>
          </cell>
          <cell r="F46">
            <v>185498.17440000002</v>
          </cell>
          <cell r="G46">
            <v>22</v>
          </cell>
          <cell r="H46">
            <v>4080960</v>
          </cell>
        </row>
        <row r="47">
          <cell r="A47" t="str">
            <v>C-12</v>
          </cell>
          <cell r="B47">
            <v>26</v>
          </cell>
          <cell r="C47" t="str">
            <v>Pengadaan dan pemasangan Baja Tulangan Polos.   [An. C-12]</v>
          </cell>
          <cell r="E47" t="str">
            <v>kg</v>
          </cell>
          <cell r="F47">
            <v>9165.5267399999993</v>
          </cell>
          <cell r="G47">
            <v>39</v>
          </cell>
          <cell r="H47">
            <v>357456</v>
          </cell>
        </row>
        <row r="48">
          <cell r="B48">
            <v>3</v>
          </cell>
          <cell r="C48" t="str">
            <v>Pintu Air dan Papan Duga</v>
          </cell>
        </row>
        <row r="49">
          <cell r="A49" t="str">
            <v>E-03</v>
          </cell>
          <cell r="B49">
            <v>27</v>
          </cell>
          <cell r="C49" t="str">
            <v>Pembuatan dan pemasangan Papan Duga (enamel), pelat besi lebar 120 mm dan tebal 3 mm pada Mercu Bendung dan Saluran Intake.   [An. E-03]</v>
          </cell>
          <cell r="E49" t="str">
            <v>m'</v>
          </cell>
          <cell r="F49">
            <v>4</v>
          </cell>
          <cell r="G49" t="str">
            <v>Check Analisa !!!</v>
          </cell>
          <cell r="H49" t="e">
            <v>#VALUE!</v>
          </cell>
        </row>
        <row r="50">
          <cell r="A50" t="str">
            <v>G-10</v>
          </cell>
          <cell r="B50">
            <v>28</v>
          </cell>
          <cell r="C50" t="str">
            <v>Pembuatan dan pemasangan pintu baja untuk Flushing dan Intake, lengkap dengan spindel (ulir), sill karet termasuk mortar dan pengecatan, pengetesan dan gembok, lebar pintu (b) 0.50 - 0,75 m.   [An. G-10]</v>
          </cell>
          <cell r="E50" t="str">
            <v>buah</v>
          </cell>
          <cell r="F50">
            <v>2</v>
          </cell>
          <cell r="G50" t="str">
            <v>Check Analisa !!!</v>
          </cell>
          <cell r="H50" t="e">
            <v>#VALUE!</v>
          </cell>
        </row>
        <row r="51">
          <cell r="B51">
            <v>4</v>
          </cell>
          <cell r="C51" t="str">
            <v>Pekerjaan Lain-lain</v>
          </cell>
        </row>
        <row r="52">
          <cell r="A52" t="str">
            <v>E-01</v>
          </cell>
          <cell r="B52">
            <v>29</v>
          </cell>
          <cell r="C52" t="str">
            <v>Pembuatan dan pemasangan Anchor Bar, dengan besi ulir dia. 22 mm.   [An. E-01]</v>
          </cell>
          <cell r="E52" t="str">
            <v xml:space="preserve">m' </v>
          </cell>
          <cell r="F52">
            <v>200</v>
          </cell>
          <cell r="G52" t="str">
            <v>Check Analisa !!!</v>
          </cell>
          <cell r="H52" t="e">
            <v>#VALUE!</v>
          </cell>
        </row>
        <row r="53">
          <cell r="A53" t="str">
            <v>E-02</v>
          </cell>
          <cell r="B53">
            <v>30</v>
          </cell>
          <cell r="C53" t="str">
            <v>Pembuatan dan pemasangan Hand Rail &amp; kelengkapannya, dengan Pipa GSP dia. 2".   [An. E-02]</v>
          </cell>
          <cell r="E53" t="str">
            <v xml:space="preserve">m' </v>
          </cell>
          <cell r="F53">
            <v>240</v>
          </cell>
          <cell r="G53" t="str">
            <v>Check Analisa !!!</v>
          </cell>
          <cell r="H53" t="e">
            <v>#VALUE!</v>
          </cell>
        </row>
        <row r="54">
          <cell r="A54" t="str">
            <v>E-04</v>
          </cell>
          <cell r="B54">
            <v>31</v>
          </cell>
          <cell r="C54" t="str">
            <v>Pembuatan dan pemasangan Dowel Bar, baja tulangan polos dia. 22 mm, panjang 70 cm dan Pipa PVC dia. 1", panjang 35 cm.   [An. E-04]</v>
          </cell>
          <cell r="E54" t="str">
            <v>m'</v>
          </cell>
          <cell r="F54">
            <v>325</v>
          </cell>
          <cell r="G54" t="str">
            <v>Check Analisa !!!</v>
          </cell>
          <cell r="H54" t="e">
            <v>#VALUE!</v>
          </cell>
        </row>
        <row r="55">
          <cell r="A55" t="str">
            <v>E-05</v>
          </cell>
          <cell r="B55">
            <v>32</v>
          </cell>
          <cell r="C55" t="str">
            <v>Pembuatan dan pemasangan besi/baja untuk struktur baja permanen, tumpuan baja, rangka baja, trashrack dan lain-lain.   [An. E-05]</v>
          </cell>
          <cell r="E55" t="str">
            <v>kg</v>
          </cell>
          <cell r="F55">
            <v>180</v>
          </cell>
          <cell r="G55" t="str">
            <v>Check Analisa !!!</v>
          </cell>
          <cell r="H55" t="e">
            <v>#VALUE!</v>
          </cell>
        </row>
        <row r="56">
          <cell r="A56" t="str">
            <v>E-10</v>
          </cell>
          <cell r="B56">
            <v>33</v>
          </cell>
          <cell r="C56" t="str">
            <v>Pembuatan dan pemasangan besi/baja, tangga dengan tulangan ulir, tangga dengan pelat, pelat pintu kontrol, pelat manhole dan lain-lain (digalvanis).   [An. E-10]</v>
          </cell>
          <cell r="E56" t="str">
            <v>kg</v>
          </cell>
          <cell r="F56">
            <v>175</v>
          </cell>
          <cell r="G56" t="str">
            <v>Check Analisa !!!</v>
          </cell>
          <cell r="H56" t="e">
            <v>#VALUE!</v>
          </cell>
        </row>
        <row r="57">
          <cell r="A57" t="str">
            <v>G-01</v>
          </cell>
          <cell r="B57">
            <v>34</v>
          </cell>
          <cell r="C57" t="str">
            <v>Pengadaan dan pemasangan PVC Water Stop, Plain Web lebar 20 cm.   [An. G-01]</v>
          </cell>
          <cell r="E57" t="str">
            <v>m'</v>
          </cell>
          <cell r="F57">
            <v>375</v>
          </cell>
          <cell r="G57" t="str">
            <v>Check Analisa !!!</v>
          </cell>
          <cell r="H57" t="e">
            <v>#VALUE!</v>
          </cell>
        </row>
        <row r="58">
          <cell r="A58" t="str">
            <v>G-03</v>
          </cell>
          <cell r="B58">
            <v>35</v>
          </cell>
          <cell r="C58" t="str">
            <v>Pengadaan dan pemasangan Elastomeric Bearing Pad untuk jembatan, tebal 40 mm.   [An. G-03]</v>
          </cell>
          <cell r="E58" t="str">
            <v>m2</v>
          </cell>
          <cell r="F58">
            <v>4</v>
          </cell>
          <cell r="G58" t="str">
            <v>Check Analisa !!!</v>
          </cell>
          <cell r="H58" t="e">
            <v>#VALUE!</v>
          </cell>
        </row>
        <row r="59">
          <cell r="A59" t="str">
            <v>G-04</v>
          </cell>
          <cell r="B59">
            <v>36</v>
          </cell>
          <cell r="C59" t="str">
            <v>Pembuatan dan pemasangan Web Hole untuk drainase dinding penahan, dengan Pipa PVC dia. 2".   [An. G-04]</v>
          </cell>
          <cell r="E59" t="str">
            <v>m'</v>
          </cell>
          <cell r="F59">
            <v>96</v>
          </cell>
          <cell r="G59" t="str">
            <v>Check Analisa !!!</v>
          </cell>
          <cell r="H59" t="e">
            <v>#VALUE!</v>
          </cell>
        </row>
        <row r="60">
          <cell r="A60" t="str">
            <v>LS-14</v>
          </cell>
          <cell r="B60">
            <v>37</v>
          </cell>
          <cell r="C60" t="str">
            <v xml:space="preserve">Pembangunan Brugak, 3 unit @ 4 m x 4 m, dengan konstruksi struktur beton dan genteng beton.  </v>
          </cell>
          <cell r="E60" t="str">
            <v>LS</v>
          </cell>
          <cell r="F60">
            <v>1</v>
          </cell>
          <cell r="G60">
            <v>39600000</v>
          </cell>
          <cell r="H60">
            <v>39600000</v>
          </cell>
        </row>
        <row r="61">
          <cell r="A61" t="str">
            <v>E-09</v>
          </cell>
          <cell r="B61">
            <v>38</v>
          </cell>
          <cell r="C61" t="str">
            <v>Pembuatan dan pemasangan Rapid Sand Filter.   [An. E-09]</v>
          </cell>
          <cell r="E61" t="str">
            <v>m2</v>
          </cell>
          <cell r="F61">
            <v>1400</v>
          </cell>
          <cell r="G61">
            <v>5198</v>
          </cell>
          <cell r="H61">
            <v>7277200</v>
          </cell>
        </row>
        <row r="62">
          <cell r="A62" t="str">
            <v>G-11</v>
          </cell>
          <cell r="B62">
            <v>39</v>
          </cell>
          <cell r="C62" t="str">
            <v>Gebalan rumput untuk permukaan tanah lereng dan landscape.   [An. G-11]</v>
          </cell>
          <cell r="E62" t="str">
            <v>m2</v>
          </cell>
          <cell r="F62">
            <v>625</v>
          </cell>
          <cell r="G62" t="str">
            <v>Check Analisa !!!</v>
          </cell>
          <cell r="H62" t="e">
            <v>#VALUE!</v>
          </cell>
        </row>
        <row r="63">
          <cell r="A63" t="str">
            <v xml:space="preserve"> PEKERJAAN BENDUNG &amp; INTAKE</v>
          </cell>
          <cell r="C63" t="str">
            <v>Sub-Total Harga No. II  :   PEKERJAAN BENDUNG &amp; INTAKE</v>
          </cell>
          <cell r="H63" t="e">
            <v>#VALUE!</v>
          </cell>
        </row>
        <row r="64">
          <cell r="A64" t="str">
            <v>III</v>
          </cell>
          <cell r="B64" t="str">
            <v>III</v>
          </cell>
          <cell r="C64" t="str">
            <v>PEKERJAAN JARINGAN PIPA TRANSMISI</v>
          </cell>
        </row>
        <row r="65">
          <cell r="B65">
            <v>1</v>
          </cell>
          <cell r="C65" t="str">
            <v>Pekerjaan Tanah</v>
          </cell>
        </row>
        <row r="66">
          <cell r="A66" t="str">
            <v>A-01</v>
          </cell>
          <cell r="B66">
            <v>1</v>
          </cell>
          <cell r="C66" t="str">
            <v>Memotong dan mengupas semak / pohon serta membersihan lokasi serta membongkar atau memindahkan pagar.   [An. A-01]</v>
          </cell>
          <cell r="E66" t="str">
            <v>m2</v>
          </cell>
          <cell r="F66">
            <v>160940.92249479005</v>
          </cell>
          <cell r="G66" t="str">
            <v>Check Analisa !!!</v>
          </cell>
          <cell r="H66" t="e">
            <v>#VALUE!</v>
          </cell>
        </row>
        <row r="67">
          <cell r="A67" t="str">
            <v>A-02</v>
          </cell>
          <cell r="B67">
            <v>2</v>
          </cell>
          <cell r="C67" t="str">
            <v>Galian tanah biasa (common soil), diangkut ke lokasi timbunan pada bidang kerja, ke stock pile atau ke lokasi pembuangan dengan jarak sembarang.   [An. A-02]</v>
          </cell>
          <cell r="E67" t="str">
            <v>m3</v>
          </cell>
          <cell r="F67">
            <v>93872.858346550944</v>
          </cell>
          <cell r="G67" t="str">
            <v>Check Analisa !!!</v>
          </cell>
          <cell r="H67" t="e">
            <v>#VALUE!</v>
          </cell>
        </row>
        <row r="68">
          <cell r="A68" t="str">
            <v>A-03</v>
          </cell>
          <cell r="B68">
            <v>3</v>
          </cell>
          <cell r="C68" t="str">
            <v>Galian tanah keras (weathered rock), diangkut ke lokasi timbunan pada bidang kerja, ke stock pile atau ke lokasi pembuangan dengan jarak sembarang.   [An. A-03]</v>
          </cell>
          <cell r="E68" t="str">
            <v>m3</v>
          </cell>
          <cell r="F68">
            <v>26820.816670443131</v>
          </cell>
          <cell r="G68" t="str">
            <v>Check Analisa !!!</v>
          </cell>
          <cell r="H68" t="e">
            <v>#VALUE!</v>
          </cell>
        </row>
        <row r="69">
          <cell r="A69" t="str">
            <v>A-04</v>
          </cell>
          <cell r="B69">
            <v>4</v>
          </cell>
          <cell r="C69" t="str">
            <v>Galian tanah batuan (sound rock), diangkut ke stock pile atau ke lokasi pembuangan dengan jarak sembarang.   [An. A-04]</v>
          </cell>
          <cell r="E69" t="str">
            <v>m3</v>
          </cell>
          <cell r="F69">
            <v>13410.408335221566</v>
          </cell>
          <cell r="G69" t="str">
            <v>Check Analisa !!!</v>
          </cell>
          <cell r="H69" t="e">
            <v>#VALUE!</v>
          </cell>
        </row>
        <row r="70">
          <cell r="A70" t="str">
            <v>A-06</v>
          </cell>
          <cell r="B70">
            <v>5</v>
          </cell>
          <cell r="C70" t="str">
            <v>Timbunan dengan pemadatan, tanah biasa (common soil) dari hasil galian.   [An. A-06]</v>
          </cell>
          <cell r="E70" t="str">
            <v>m3</v>
          </cell>
          <cell r="F70">
            <v>8144.9783619726777</v>
          </cell>
          <cell r="G70" t="str">
            <v>Check Analisa !!!</v>
          </cell>
          <cell r="H70" t="e">
            <v>#VALUE!</v>
          </cell>
        </row>
        <row r="71">
          <cell r="A71" t="str">
            <v>A-10</v>
          </cell>
          <cell r="B71">
            <v>6</v>
          </cell>
          <cell r="C71" t="str">
            <v>Lapisan pasir, untuk urugan dibawah pipa, lantai dan struktur bangunan sipil.   [An. A-10]</v>
          </cell>
          <cell r="E71" t="str">
            <v>m3</v>
          </cell>
          <cell r="F71">
            <v>1203.6220233751035</v>
          </cell>
          <cell r="G71">
            <v>825</v>
          </cell>
          <cell r="H71">
            <v>992988</v>
          </cell>
        </row>
        <row r="72">
          <cell r="B72">
            <v>2</v>
          </cell>
          <cell r="C72" t="str">
            <v>Pekerjaan Pasangan Batu dan Beton</v>
          </cell>
          <cell r="F72">
            <v>0</v>
          </cell>
        </row>
        <row r="73">
          <cell r="A73" t="str">
            <v>B-02</v>
          </cell>
          <cell r="B73">
            <v>7</v>
          </cell>
          <cell r="C73" t="str">
            <v>Pasangan Batu, mortar campuran 1 PC : 4 Ps, dengan batu kali 15-20 cm, untuk struktur sipil biasa, struktur bawah/pondasi, saluran dan lain-lain.   [An. B-02]</v>
          </cell>
          <cell r="E73" t="str">
            <v>m3</v>
          </cell>
          <cell r="F73">
            <v>2400</v>
          </cell>
          <cell r="G73" t="str">
            <v>Check Analisa !!!</v>
          </cell>
          <cell r="H73" t="e">
            <v>#VALUE!</v>
          </cell>
        </row>
        <row r="74">
          <cell r="A74" t="str">
            <v>B-04</v>
          </cell>
          <cell r="B74">
            <v>8</v>
          </cell>
          <cell r="C74" t="str">
            <v>Plesteran, mortar campuran 1 PC : 3 Ps, permukaan diaci halus, tebal 20 mm.   [An. B-04]</v>
          </cell>
          <cell r="E74" t="str">
            <v>m2</v>
          </cell>
          <cell r="F74">
            <v>400</v>
          </cell>
          <cell r="G74" t="str">
            <v>Check Analisa !!!</v>
          </cell>
          <cell r="H74" t="e">
            <v>#VALUE!</v>
          </cell>
        </row>
        <row r="75">
          <cell r="A75" t="str">
            <v>B-06</v>
          </cell>
          <cell r="B75">
            <v>9</v>
          </cell>
          <cell r="C75" t="str">
            <v>Siaran, mortar campuran 1 PC : 2 Ps.   [An. B-06]</v>
          </cell>
          <cell r="E75" t="str">
            <v>m2</v>
          </cell>
          <cell r="F75">
            <v>120</v>
          </cell>
          <cell r="G75" t="str">
            <v>Check Analisa !!!</v>
          </cell>
          <cell r="H75" t="e">
            <v>#VALUE!</v>
          </cell>
        </row>
        <row r="76">
          <cell r="A76" t="str">
            <v>B-07</v>
          </cell>
          <cell r="B76">
            <v>10</v>
          </cell>
          <cell r="C76" t="str">
            <v>Pasangan Batu Bata untuk dinding, termasuk pengadaan dan pemasangan serta plesteran dengan mortar campuran 1 PC : 4 Ps.   [An. B-07]</v>
          </cell>
          <cell r="E76" t="str">
            <v>m2</v>
          </cell>
          <cell r="F76">
            <v>42</v>
          </cell>
          <cell r="G76" t="str">
            <v>Check Analisa !!!</v>
          </cell>
          <cell r="H76" t="e">
            <v>#VALUE!</v>
          </cell>
        </row>
        <row r="77">
          <cell r="A77" t="str">
            <v>C-03</v>
          </cell>
          <cell r="B77">
            <v>11</v>
          </cell>
          <cell r="C77" t="str">
            <v>Produksi Beton Type-C, mutu K-175, dengan agregat maksimum ukuran : 20 mm.   [An. C-03]</v>
          </cell>
          <cell r="E77" t="str">
            <v>m3</v>
          </cell>
          <cell r="F77">
            <v>226.04100000000003</v>
          </cell>
          <cell r="G77" t="str">
            <v>Check Analisa !!!</v>
          </cell>
          <cell r="H77" t="e">
            <v>#VALUE!</v>
          </cell>
        </row>
        <row r="78">
          <cell r="A78" t="str">
            <v>C-06</v>
          </cell>
          <cell r="B78">
            <v>12</v>
          </cell>
          <cell r="C78" t="str">
            <v>Produksi Beton Type-F, mutu K-125, dengan agregat maksimum ukuran : 40 mm.   [An. C-06]</v>
          </cell>
          <cell r="E78" t="str">
            <v>m3</v>
          </cell>
          <cell r="F78">
            <v>1.25</v>
          </cell>
          <cell r="G78" t="str">
            <v>Check Analisa !!!</v>
          </cell>
          <cell r="H78" t="e">
            <v>#VALUE!</v>
          </cell>
        </row>
        <row r="79">
          <cell r="A79" t="str">
            <v>C-08</v>
          </cell>
          <cell r="B79">
            <v>13</v>
          </cell>
          <cell r="C79" t="str">
            <v>Bekisting untuk hasil permukaan beton cukup halus ( F1 - Backface ), menggunakan plywood biasa.   [An. C-08]</v>
          </cell>
          <cell r="E79" t="str">
            <v>m2</v>
          </cell>
          <cell r="F79">
            <v>1082.8800000000001</v>
          </cell>
          <cell r="G79">
            <v>4950</v>
          </cell>
          <cell r="H79">
            <v>5360256</v>
          </cell>
        </row>
        <row r="80">
          <cell r="A80" t="str">
            <v>C-09</v>
          </cell>
          <cell r="B80">
            <v>14</v>
          </cell>
          <cell r="C80" t="str">
            <v>Bekisting untuk hasil permukaan beton sangat halus ( F2 - Surface ), menggunakan plywood teknolit.   [An. C-09]</v>
          </cell>
          <cell r="E80" t="str">
            <v>m2</v>
          </cell>
          <cell r="F80">
            <v>120.12</v>
          </cell>
          <cell r="G80">
            <v>4950</v>
          </cell>
          <cell r="H80">
            <v>594594</v>
          </cell>
        </row>
        <row r="81">
          <cell r="A81" t="str">
            <v>C-12</v>
          </cell>
          <cell r="B81">
            <v>15</v>
          </cell>
          <cell r="C81" t="str">
            <v>Pengadaan dan pemasangan Baja Tulangan Polos.   [An. C-12]</v>
          </cell>
          <cell r="E81" t="str">
            <v>kg</v>
          </cell>
          <cell r="F81">
            <v>5597.8720800000001</v>
          </cell>
          <cell r="G81">
            <v>39</v>
          </cell>
          <cell r="H81">
            <v>218317</v>
          </cell>
        </row>
        <row r="82">
          <cell r="B82">
            <v>3</v>
          </cell>
          <cell r="C82" t="str">
            <v>Pengadaan Pipa dan kelengkapannya</v>
          </cell>
        </row>
        <row r="83">
          <cell r="A83" t="str">
            <v>D-11</v>
          </cell>
          <cell r="B83">
            <v>16</v>
          </cell>
          <cell r="C83" t="str">
            <v>Pengadaan Galvanized Steel Pipe dia. 400 mm.   [An. D-11]</v>
          </cell>
          <cell r="E83" t="str">
            <v xml:space="preserve">lin m </v>
          </cell>
          <cell r="F83">
            <v>5802</v>
          </cell>
          <cell r="G83" t="str">
            <v>Check Analisa !!!</v>
          </cell>
          <cell r="H83" t="e">
            <v>#VALUE!</v>
          </cell>
        </row>
        <row r="84">
          <cell r="A84" t="str">
            <v>D-12</v>
          </cell>
          <cell r="B84">
            <v>17</v>
          </cell>
          <cell r="C84" t="str">
            <v>Pengadaan Galvanized Steel Pipe dia. 350 mm.   [An. D-12]</v>
          </cell>
          <cell r="E84" t="str">
            <v xml:space="preserve">lin m </v>
          </cell>
          <cell r="F84">
            <v>10386</v>
          </cell>
          <cell r="G84" t="str">
            <v>Check Analisa !!!</v>
          </cell>
          <cell r="H84" t="e">
            <v>#VALUE!</v>
          </cell>
        </row>
        <row r="85">
          <cell r="A85" t="str">
            <v>D-13</v>
          </cell>
          <cell r="B85">
            <v>18</v>
          </cell>
          <cell r="C85" t="str">
            <v>Pengadaan Galvanized Steel Pipe dia. 250 mm.   [An. D-13]</v>
          </cell>
          <cell r="E85" t="str">
            <v xml:space="preserve">lin m </v>
          </cell>
          <cell r="F85">
            <v>3.6</v>
          </cell>
          <cell r="G85" t="str">
            <v>Check Analisa !!!</v>
          </cell>
          <cell r="H85" t="e">
            <v>#VALUE!</v>
          </cell>
        </row>
        <row r="86">
          <cell r="A86" t="str">
            <v>D-21</v>
          </cell>
          <cell r="B86">
            <v>19</v>
          </cell>
          <cell r="C86" t="str">
            <v>Pengadaan Air Valve, dia. 50 mm, All Flanged PN-10.   [An. D-21]</v>
          </cell>
          <cell r="E86" t="str">
            <v>unit</v>
          </cell>
          <cell r="F86">
            <v>34</v>
          </cell>
          <cell r="G86" t="str">
            <v>Check Analisa !!!</v>
          </cell>
          <cell r="H86" t="e">
            <v>#VALUE!</v>
          </cell>
        </row>
        <row r="87">
          <cell r="A87" t="str">
            <v>D-23</v>
          </cell>
          <cell r="B87">
            <v>20</v>
          </cell>
          <cell r="C87" t="str">
            <v>Pengadaan Reducer, SGP 400-350 mm, Welded .   [An. D-23]</v>
          </cell>
          <cell r="E87" t="str">
            <v>unit</v>
          </cell>
          <cell r="F87">
            <v>1</v>
          </cell>
          <cell r="G87" t="str">
            <v>Check Analisa !!!</v>
          </cell>
          <cell r="H87" t="e">
            <v>#VALUE!</v>
          </cell>
        </row>
        <row r="88">
          <cell r="A88" t="str">
            <v>D-25</v>
          </cell>
          <cell r="B88">
            <v>21</v>
          </cell>
          <cell r="C88" t="str">
            <v>Pengadaan Electromagnetic Flowmeter, dia. 200 mm.   [An. D-25]</v>
          </cell>
          <cell r="E88" t="str">
            <v>unit</v>
          </cell>
          <cell r="F88">
            <v>1</v>
          </cell>
          <cell r="G88" t="str">
            <v>Check Analisa !!!</v>
          </cell>
          <cell r="H88" t="e">
            <v>#VALUE!</v>
          </cell>
        </row>
        <row r="89">
          <cell r="A89" t="str">
            <v>D-38</v>
          </cell>
          <cell r="B89">
            <v>22</v>
          </cell>
          <cell r="C89" t="str">
            <v>Pengadaan Elbow, SGP dia. 400 mm - 90°, Welded.  [An. D-38]</v>
          </cell>
          <cell r="E89" t="str">
            <v>unit</v>
          </cell>
          <cell r="F89">
            <v>8</v>
          </cell>
          <cell r="G89" t="str">
            <v>Check Analisa !!!</v>
          </cell>
          <cell r="H89" t="e">
            <v>#VALUE!</v>
          </cell>
        </row>
        <row r="90">
          <cell r="A90" t="str">
            <v>D-39</v>
          </cell>
          <cell r="B90">
            <v>23</v>
          </cell>
          <cell r="C90" t="str">
            <v>Pengadaan Elbow, SGP dia. 400 mm - 60°, Welded.   [An. D-39]</v>
          </cell>
          <cell r="E90" t="str">
            <v>unit</v>
          </cell>
          <cell r="F90">
            <v>7</v>
          </cell>
          <cell r="G90" t="str">
            <v>Check Analisa !!!</v>
          </cell>
          <cell r="H90" t="e">
            <v>#VALUE!</v>
          </cell>
        </row>
        <row r="91">
          <cell r="A91" t="str">
            <v>D-40</v>
          </cell>
          <cell r="B91">
            <v>24</v>
          </cell>
          <cell r="C91" t="str">
            <v>Pengadaan Elbow, SGP dia. 400 mm - 45°, Welded.   [An. D-40]</v>
          </cell>
          <cell r="E91" t="str">
            <v>unit</v>
          </cell>
          <cell r="F91">
            <v>20</v>
          </cell>
          <cell r="G91" t="str">
            <v>Check Analisa !!!</v>
          </cell>
          <cell r="H91" t="e">
            <v>#VALUE!</v>
          </cell>
        </row>
        <row r="92">
          <cell r="A92" t="str">
            <v>D-41</v>
          </cell>
          <cell r="B92">
            <v>25</v>
          </cell>
          <cell r="C92" t="str">
            <v>Pengadaan Elbow, SGP dia. 400 mm - 30°, Welded.   [An. D-41]</v>
          </cell>
          <cell r="E92" t="str">
            <v>unit</v>
          </cell>
          <cell r="F92">
            <v>11</v>
          </cell>
          <cell r="G92" t="str">
            <v>Check Analisa !!!</v>
          </cell>
          <cell r="H92" t="e">
            <v>#VALUE!</v>
          </cell>
        </row>
        <row r="93">
          <cell r="A93" t="str">
            <v>D-42</v>
          </cell>
          <cell r="B93">
            <v>26</v>
          </cell>
          <cell r="C93" t="str">
            <v>Pengadaan Elbow, SGP dia. 400 mm - 22.50°, Welded.   [An. D-42]</v>
          </cell>
          <cell r="E93" t="str">
            <v>unit</v>
          </cell>
          <cell r="F93">
            <v>24</v>
          </cell>
          <cell r="G93" t="str">
            <v>Check Analisa !!!</v>
          </cell>
          <cell r="H93" t="e">
            <v>#VALUE!</v>
          </cell>
        </row>
        <row r="94">
          <cell r="A94" t="str">
            <v>D-43</v>
          </cell>
          <cell r="B94">
            <v>27</v>
          </cell>
          <cell r="C94" t="str">
            <v>Pengadaan Elbow, SGP dia. 400 mm - 11.25°, Welded.   [An. D-43]</v>
          </cell>
          <cell r="E94" t="str">
            <v>unit</v>
          </cell>
          <cell r="F94">
            <v>34</v>
          </cell>
          <cell r="G94" t="str">
            <v>Check Analisa !!!</v>
          </cell>
          <cell r="H94" t="e">
            <v>#VALUE!</v>
          </cell>
        </row>
        <row r="95">
          <cell r="A95" t="str">
            <v>D-44</v>
          </cell>
          <cell r="B95">
            <v>28</v>
          </cell>
          <cell r="C95" t="str">
            <v>Pengadaan Elbow, SGP dia. 350 mm - 90°, Welded.   [An. D-44]</v>
          </cell>
          <cell r="E95" t="str">
            <v>unit</v>
          </cell>
          <cell r="F95">
            <v>3</v>
          </cell>
          <cell r="G95" t="str">
            <v>Check Analisa !!!</v>
          </cell>
          <cell r="H95" t="e">
            <v>#VALUE!</v>
          </cell>
        </row>
        <row r="96">
          <cell r="A96" t="str">
            <v>D-45</v>
          </cell>
          <cell r="B96">
            <v>29</v>
          </cell>
          <cell r="C96" t="str">
            <v>Pengadaan Elbow, SGP dia. 350 mm - 60°, Welded.   [An. D-45]</v>
          </cell>
          <cell r="E96" t="str">
            <v>unit</v>
          </cell>
          <cell r="F96">
            <v>12</v>
          </cell>
          <cell r="G96" t="str">
            <v>Check Analisa !!!</v>
          </cell>
          <cell r="H96" t="e">
            <v>#VALUE!</v>
          </cell>
        </row>
        <row r="97">
          <cell r="A97" t="str">
            <v>D-46</v>
          </cell>
          <cell r="B97">
            <v>30</v>
          </cell>
          <cell r="C97" t="str">
            <v>Pengadaan Elbow, SGP dia. 350 mm - 45°, Welded.   [An. D-46]</v>
          </cell>
          <cell r="E97" t="str">
            <v>unit</v>
          </cell>
          <cell r="F97">
            <v>24</v>
          </cell>
          <cell r="G97" t="str">
            <v>Check Analisa !!!</v>
          </cell>
          <cell r="H97" t="e">
            <v>#VALUE!</v>
          </cell>
        </row>
        <row r="98">
          <cell r="A98" t="str">
            <v>D-47</v>
          </cell>
          <cell r="B98">
            <v>31</v>
          </cell>
          <cell r="C98" t="str">
            <v>Pengadaan Elbow, SGP dia. 350 mm - 30°, Welded.   [An. D-47]</v>
          </cell>
          <cell r="E98" t="str">
            <v>unit</v>
          </cell>
          <cell r="F98">
            <v>19</v>
          </cell>
          <cell r="G98" t="str">
            <v>Check Analisa !!!</v>
          </cell>
          <cell r="H98" t="e">
            <v>#VALUE!</v>
          </cell>
        </row>
        <row r="99">
          <cell r="A99" t="str">
            <v>D-48</v>
          </cell>
          <cell r="B99">
            <v>32</v>
          </cell>
          <cell r="C99" t="str">
            <v>Pengadaan Elbow, SGP dia. 350 mm - 22.50°, Welded.   [An. D-48]</v>
          </cell>
          <cell r="E99" t="str">
            <v>unit</v>
          </cell>
          <cell r="F99">
            <v>26</v>
          </cell>
          <cell r="G99" t="str">
            <v>Check Analisa !!!</v>
          </cell>
          <cell r="H99" t="e">
            <v>#VALUE!</v>
          </cell>
        </row>
        <row r="100">
          <cell r="A100" t="str">
            <v>D-49</v>
          </cell>
          <cell r="B100">
            <v>33</v>
          </cell>
          <cell r="C100" t="str">
            <v>Pengadaan Elbow, SGP dia. 350 mm - 11.25°, Welded.   [An. D-49]</v>
          </cell>
          <cell r="E100" t="str">
            <v>unit</v>
          </cell>
          <cell r="F100">
            <v>49</v>
          </cell>
          <cell r="G100" t="str">
            <v>Check Analisa !!!</v>
          </cell>
          <cell r="H100" t="e">
            <v>#VALUE!</v>
          </cell>
        </row>
        <row r="101">
          <cell r="A101" t="str">
            <v>D-50</v>
          </cell>
          <cell r="B101">
            <v>34</v>
          </cell>
          <cell r="C101" t="str">
            <v>Pengadaan Elbow, SGP dia. 250 mm - 90°, Welded.   [An. D-50]</v>
          </cell>
          <cell r="E101" t="str">
            <v>unit</v>
          </cell>
          <cell r="F101">
            <v>5</v>
          </cell>
          <cell r="G101" t="str">
            <v>Check Analisa !!!</v>
          </cell>
          <cell r="H101" t="e">
            <v>#VALUE!</v>
          </cell>
        </row>
        <row r="102">
          <cell r="A102" t="str">
            <v>D-51</v>
          </cell>
          <cell r="B102">
            <v>35</v>
          </cell>
          <cell r="C102" t="str">
            <v>Pengadaan Elbow, SGP dia. 200 mm - 90°, All Flanged.   [An. D-51]</v>
          </cell>
          <cell r="E102" t="str">
            <v>unit</v>
          </cell>
          <cell r="F102">
            <v>2</v>
          </cell>
          <cell r="G102" t="str">
            <v>Check Analisa !!!</v>
          </cell>
          <cell r="H102" t="e">
            <v>#VALUE!</v>
          </cell>
        </row>
        <row r="103">
          <cell r="A103" t="str">
            <v>D-65</v>
          </cell>
          <cell r="B103">
            <v>36</v>
          </cell>
          <cell r="C103" t="str">
            <v>Pengadaan Flange, dia. 400 mm, PN 10.   [An. D-65]</v>
          </cell>
          <cell r="E103" t="str">
            <v>unit</v>
          </cell>
          <cell r="F103">
            <v>28</v>
          </cell>
          <cell r="G103" t="str">
            <v>Check Analisa !!!</v>
          </cell>
          <cell r="H103" t="e">
            <v>#VALUE!</v>
          </cell>
        </row>
        <row r="104">
          <cell r="A104" t="str">
            <v>D-66</v>
          </cell>
          <cell r="B104">
            <v>37</v>
          </cell>
          <cell r="C104" t="str">
            <v>Pengadaan Flange, dia. 350 mm, PN 10.   [An. D-66]</v>
          </cell>
          <cell r="E104" t="str">
            <v>unit</v>
          </cell>
          <cell r="F104">
            <v>40</v>
          </cell>
          <cell r="G104" t="str">
            <v>Check Analisa !!!</v>
          </cell>
          <cell r="H104" t="e">
            <v>#VALUE!</v>
          </cell>
        </row>
        <row r="105">
          <cell r="A105" t="str">
            <v>D-72</v>
          </cell>
          <cell r="B105">
            <v>38</v>
          </cell>
          <cell r="C105" t="str">
            <v>Pengadaan Gate Valve dia. 400 mm, All Flanged PN 10.   [An. D-72]</v>
          </cell>
          <cell r="E105" t="str">
            <v>unit</v>
          </cell>
          <cell r="F105">
            <v>3</v>
          </cell>
          <cell r="G105" t="str">
            <v>Check Analisa !!!</v>
          </cell>
          <cell r="H105" t="e">
            <v>#VALUE!</v>
          </cell>
        </row>
        <row r="106">
          <cell r="A106" t="str">
            <v>D-73</v>
          </cell>
          <cell r="B106">
            <v>39</v>
          </cell>
          <cell r="C106" t="str">
            <v>Pengadaan Gate Valve dia. 350 mm, All Flanged PN 10.   [An. D-73]</v>
          </cell>
          <cell r="E106" t="str">
            <v>unit</v>
          </cell>
          <cell r="F106">
            <v>3</v>
          </cell>
          <cell r="G106" t="str">
            <v>Check Analisa !!!</v>
          </cell>
          <cell r="H106" t="e">
            <v>#VALUE!</v>
          </cell>
        </row>
        <row r="107">
          <cell r="A107" t="str">
            <v>D-74</v>
          </cell>
          <cell r="B107">
            <v>40</v>
          </cell>
          <cell r="C107" t="str">
            <v>Pengadaan Gate Valve dia. 250 mm, All Flanged PN 10.   [An. D-74]</v>
          </cell>
          <cell r="E107" t="str">
            <v>unit</v>
          </cell>
          <cell r="F107">
            <v>2</v>
          </cell>
          <cell r="G107" t="str">
            <v>Check Analisa !!!</v>
          </cell>
          <cell r="H107" t="e">
            <v>#VALUE!</v>
          </cell>
        </row>
        <row r="108">
          <cell r="A108" t="str">
            <v>D-75</v>
          </cell>
          <cell r="B108">
            <v>41</v>
          </cell>
          <cell r="C108" t="str">
            <v>Pengadaan Gate Valve dia. 200 mm, All Flanged PN 10.   [An. D-75]</v>
          </cell>
          <cell r="E108" t="str">
            <v>unit</v>
          </cell>
          <cell r="F108">
            <v>1</v>
          </cell>
          <cell r="G108" t="str">
            <v>Check Analisa !!!</v>
          </cell>
          <cell r="H108" t="e">
            <v>#VALUE!</v>
          </cell>
        </row>
        <row r="109">
          <cell r="A109" t="str">
            <v>D-79</v>
          </cell>
          <cell r="B109">
            <v>42</v>
          </cell>
          <cell r="C109" t="str">
            <v>Pengadaan Gate Valve dia. 50 mm, All Flanged PN 10.   [An. D-79]</v>
          </cell>
          <cell r="E109" t="str">
            <v>unit</v>
          </cell>
          <cell r="F109">
            <v>34</v>
          </cell>
          <cell r="G109" t="str">
            <v>Check Analisa !!!</v>
          </cell>
          <cell r="H109" t="e">
            <v>#VALUE!</v>
          </cell>
        </row>
        <row r="110">
          <cell r="A110" t="str">
            <v>D-80</v>
          </cell>
          <cell r="B110">
            <v>43</v>
          </cell>
          <cell r="C110" t="str">
            <v>Pengadaan Gibolt Joint C1, dia. 400 mm, All Flanged.   [An. D-80]</v>
          </cell>
          <cell r="E110" t="str">
            <v>unit</v>
          </cell>
          <cell r="F110">
            <v>3</v>
          </cell>
          <cell r="G110" t="str">
            <v>Check Analisa !!!</v>
          </cell>
          <cell r="H110" t="e">
            <v>#VALUE!</v>
          </cell>
        </row>
        <row r="111">
          <cell r="A111" t="str">
            <v>D-81</v>
          </cell>
          <cell r="B111">
            <v>44</v>
          </cell>
          <cell r="C111" t="str">
            <v>Pengadaan Gibolt Joint C1, dia. 350 mm, All Flanged.   [An. D-81]</v>
          </cell>
          <cell r="E111" t="str">
            <v>unit</v>
          </cell>
          <cell r="F111">
            <v>3</v>
          </cell>
          <cell r="G111" t="str">
            <v>Check Analisa !!!</v>
          </cell>
          <cell r="H111" t="e">
            <v>#VALUE!</v>
          </cell>
        </row>
        <row r="112">
          <cell r="A112" t="str">
            <v>D-82</v>
          </cell>
          <cell r="B112">
            <v>45</v>
          </cell>
          <cell r="C112" t="str">
            <v>Pengadaan Gibolt Joint C1, dia. 200 mm, All Flanged.   [An. D-82]</v>
          </cell>
          <cell r="E112" t="str">
            <v>unit</v>
          </cell>
          <cell r="F112">
            <v>1</v>
          </cell>
          <cell r="G112" t="str">
            <v>Check Analisa !!!</v>
          </cell>
          <cell r="H112" t="e">
            <v>#VALUE!</v>
          </cell>
        </row>
        <row r="113">
          <cell r="A113" t="str">
            <v>D-85</v>
          </cell>
          <cell r="B113">
            <v>46</v>
          </cell>
          <cell r="C113" t="str">
            <v>Pengadaan Tee, SGP 400x250 mm, Welded.   [An. D-85]</v>
          </cell>
          <cell r="E113" t="str">
            <v>unit</v>
          </cell>
          <cell r="F113">
            <v>2</v>
          </cell>
          <cell r="G113" t="str">
            <v>Check Analisa !!!</v>
          </cell>
          <cell r="H113" t="e">
            <v>#VALUE!</v>
          </cell>
        </row>
        <row r="114">
          <cell r="A114" t="str">
            <v>D-86</v>
          </cell>
          <cell r="B114">
            <v>47</v>
          </cell>
          <cell r="C114" t="str">
            <v>Pengadaan Tee, SGP 400x200 mm, Welded.   [An. D-86]</v>
          </cell>
          <cell r="E114" t="str">
            <v>unit</v>
          </cell>
          <cell r="F114">
            <v>2</v>
          </cell>
          <cell r="G114" t="str">
            <v>Check Analisa !!!</v>
          </cell>
          <cell r="H114" t="e">
            <v>#VALUE!</v>
          </cell>
        </row>
        <row r="115">
          <cell r="A115" t="str">
            <v>D-87</v>
          </cell>
          <cell r="B115">
            <v>48</v>
          </cell>
          <cell r="C115" t="str">
            <v>Pengadaan Tee, SGP 350x250 mm, Welded.   [An. D-87]</v>
          </cell>
          <cell r="E115" t="str">
            <v>unit</v>
          </cell>
          <cell r="F115">
            <v>3</v>
          </cell>
          <cell r="G115" t="str">
            <v>Check Analisa !!!</v>
          </cell>
          <cell r="H115" t="e">
            <v>#VALUE!</v>
          </cell>
        </row>
        <row r="116">
          <cell r="B116">
            <v>4</v>
          </cell>
          <cell r="C116" t="str">
            <v>Pemasangan Pipa dan kelengkapannya</v>
          </cell>
        </row>
        <row r="117">
          <cell r="A117" t="str">
            <v>D-01</v>
          </cell>
          <cell r="B117">
            <v>49</v>
          </cell>
          <cell r="C117" t="str">
            <v>Pemasangan Pipa Baja dia. 400 mm dan kelengkapannya.     [An. D-01]</v>
          </cell>
          <cell r="E117" t="str">
            <v xml:space="preserve">lin m </v>
          </cell>
          <cell r="F117">
            <v>5802</v>
          </cell>
          <cell r="G117" t="str">
            <v>Check Analisa !!!</v>
          </cell>
          <cell r="H117" t="e">
            <v>#VALUE!</v>
          </cell>
        </row>
        <row r="118">
          <cell r="A118" t="str">
            <v>D-02</v>
          </cell>
          <cell r="B118">
            <v>50</v>
          </cell>
          <cell r="C118" t="str">
            <v>Pemasangan Pipa Baja dia. 350 mm dan kelengkapannya.     [An. D-02]</v>
          </cell>
          <cell r="E118" t="str">
            <v xml:space="preserve">lin m </v>
          </cell>
          <cell r="F118">
            <v>10386</v>
          </cell>
          <cell r="G118" t="str">
            <v>Check Analisa !!!</v>
          </cell>
          <cell r="H118" t="e">
            <v>#VALUE!</v>
          </cell>
        </row>
        <row r="119">
          <cell r="A119" t="str">
            <v>D-09</v>
          </cell>
          <cell r="B119">
            <v>51</v>
          </cell>
          <cell r="C119" t="str">
            <v>Hidrostatis Tes untuk pipa dia. 350 mm &amp; 400 mm, tiap 500 m panjang.   [An. D-09]</v>
          </cell>
          <cell r="E119" t="str">
            <v>test</v>
          </cell>
          <cell r="F119">
            <v>32</v>
          </cell>
          <cell r="G119">
            <v>82500</v>
          </cell>
          <cell r="H119">
            <v>2640000</v>
          </cell>
        </row>
        <row r="120">
          <cell r="B120">
            <v>5</v>
          </cell>
          <cell r="C120" t="str">
            <v>Pekerjaan Lain-lain</v>
          </cell>
        </row>
        <row r="121">
          <cell r="A121" t="str">
            <v>E-10</v>
          </cell>
          <cell r="B121">
            <v>52</v>
          </cell>
          <cell r="C121" t="str">
            <v>Pembuatan dan pemasangan besi/baja, tangga dengan tulangan ulir, tangga dengan pelat, pelat pintu kontrol, pelat manhole dan lain-lain (digalvanis).   [An. E-10]</v>
          </cell>
          <cell r="E121" t="str">
            <v>kg</v>
          </cell>
          <cell r="F121">
            <v>549.03</v>
          </cell>
          <cell r="G121" t="str">
            <v>Check Analisa !!!</v>
          </cell>
          <cell r="H121" t="e">
            <v>#VALUE!</v>
          </cell>
        </row>
        <row r="122">
          <cell r="A122" t="str">
            <v>PEKERJAAN JARINGAN PIPA TRANSMISI</v>
          </cell>
          <cell r="C122" t="str">
            <v>Sub-Total Harga No. III  :  PEKERJAAN JARINGAN PIPA TRANSMISI</v>
          </cell>
          <cell r="H122" t="e">
            <v>#VALUE!</v>
          </cell>
        </row>
        <row r="123">
          <cell r="A123" t="str">
            <v>IV</v>
          </cell>
          <cell r="B123" t="str">
            <v>IV</v>
          </cell>
          <cell r="C123" t="str">
            <v>PEKERJAAN JEMBATAN PIPA</v>
          </cell>
        </row>
        <row r="124">
          <cell r="B124">
            <v>1</v>
          </cell>
          <cell r="C124" t="str">
            <v>Pekerjaan Tanah</v>
          </cell>
        </row>
        <row r="125">
          <cell r="A125" t="str">
            <v>A-01</v>
          </cell>
          <cell r="B125">
            <v>1</v>
          </cell>
          <cell r="C125" t="str">
            <v>Memotong dan mengupas semak / pohon serta membersihan lokasi serta membongkar atau memindahkan pagar.   [An. A-01]</v>
          </cell>
          <cell r="E125" t="str">
            <v>m2</v>
          </cell>
          <cell r="F125">
            <v>441</v>
          </cell>
          <cell r="G125" t="str">
            <v>Check Analisa !!!</v>
          </cell>
          <cell r="H125" t="e">
            <v>#VALUE!</v>
          </cell>
        </row>
        <row r="126">
          <cell r="A126" t="str">
            <v>A-02</v>
          </cell>
          <cell r="B126">
            <v>2</v>
          </cell>
          <cell r="C126" t="str">
            <v>Galian tanah biasa (common soil), diangkut ke lokasi timbunan pada bidang kerja, ke stock pile atau ke lokasi pembuangan dengan jarak sembarang.   [An. A-02]</v>
          </cell>
          <cell r="E126" t="str">
            <v>m3</v>
          </cell>
          <cell r="F126">
            <v>221.93</v>
          </cell>
          <cell r="G126" t="str">
            <v>Check Analisa !!!</v>
          </cell>
          <cell r="H126" t="e">
            <v>#VALUE!</v>
          </cell>
        </row>
        <row r="127">
          <cell r="A127" t="str">
            <v>A-03</v>
          </cell>
          <cell r="B127">
            <v>3</v>
          </cell>
          <cell r="C127" t="str">
            <v>Galian tanah keras (weathered rock), diangkut ke lokasi timbunan pada bidang kerja, ke stock pile atau ke lokasi pembuangan dengan jarak sembarang.   [An. A-03]</v>
          </cell>
          <cell r="E127" t="str">
            <v>m3</v>
          </cell>
          <cell r="F127">
            <v>155.351</v>
          </cell>
          <cell r="G127" t="str">
            <v>Check Analisa !!!</v>
          </cell>
          <cell r="H127" t="e">
            <v>#VALUE!</v>
          </cell>
        </row>
        <row r="128">
          <cell r="A128" t="str">
            <v>A-04</v>
          </cell>
          <cell r="B128">
            <v>4</v>
          </cell>
          <cell r="C128" t="str">
            <v>Galian tanah batuan (sound rock), diangkut ke stock pile atau ke lokasi pembuangan dengan jarak sembarang.   [An. A-04]</v>
          </cell>
          <cell r="E128" t="str">
            <v>m3</v>
          </cell>
          <cell r="F128">
            <v>66.578999999999994</v>
          </cell>
          <cell r="G128" t="str">
            <v>Check Analisa !!!</v>
          </cell>
          <cell r="H128" t="e">
            <v>#VALUE!</v>
          </cell>
        </row>
        <row r="129">
          <cell r="A129" t="str">
            <v>A-06</v>
          </cell>
          <cell r="B129">
            <v>5</v>
          </cell>
          <cell r="C129" t="str">
            <v>Timbunan dengan pemadatan, tanah biasa (common soil) dari hasil galian.   [An. A-06]</v>
          </cell>
          <cell r="E129" t="str">
            <v>m3</v>
          </cell>
          <cell r="F129">
            <v>73.125</v>
          </cell>
          <cell r="G129" t="str">
            <v>Check Analisa !!!</v>
          </cell>
          <cell r="H129" t="e">
            <v>#VALUE!</v>
          </cell>
        </row>
        <row r="130">
          <cell r="A130" t="str">
            <v>A-10</v>
          </cell>
          <cell r="B130">
            <v>6</v>
          </cell>
          <cell r="C130" t="str">
            <v>Lapisan pasir, untuk urugan dibawah pipa, lantai dan struktur bangunan sipil.   [An. A-10]</v>
          </cell>
          <cell r="E130" t="str">
            <v>m3</v>
          </cell>
          <cell r="F130">
            <v>22.430000000000003</v>
          </cell>
          <cell r="G130">
            <v>825</v>
          </cell>
          <cell r="H130">
            <v>18505</v>
          </cell>
        </row>
        <row r="131">
          <cell r="B131">
            <v>2</v>
          </cell>
          <cell r="C131" t="str">
            <v>Pekerjaan Pasangan Batu dan Beton</v>
          </cell>
        </row>
        <row r="132">
          <cell r="A132" t="str">
            <v>B-02</v>
          </cell>
          <cell r="B132">
            <v>7</v>
          </cell>
          <cell r="C132" t="str">
            <v>Pasangan Batu, mortar campuran 1 PC : 4 Ps, dengan batu kali 15-20 cm, untuk struktur sipil biasa, struktur bawah/pondasi, saluran dan lain-lain.   [An. B-02]</v>
          </cell>
          <cell r="E132" t="str">
            <v>m3</v>
          </cell>
          <cell r="F132">
            <v>27.824999999999999</v>
          </cell>
          <cell r="G132" t="str">
            <v>Check Analisa !!!</v>
          </cell>
          <cell r="H132" t="e">
            <v>#VALUE!</v>
          </cell>
        </row>
        <row r="133">
          <cell r="A133" t="str">
            <v>B-04</v>
          </cell>
          <cell r="B133">
            <v>8</v>
          </cell>
          <cell r="C133" t="str">
            <v>Plesteran, mortar campuran 1 PC : 3 Ps, permukaan diaci halus, tebal 20 mm.   [An. B-04]</v>
          </cell>
          <cell r="E133" t="str">
            <v>m2</v>
          </cell>
          <cell r="F133">
            <v>6.7499999999999991</v>
          </cell>
          <cell r="G133" t="str">
            <v>Check Analisa !!!</v>
          </cell>
          <cell r="H133" t="e">
            <v>#VALUE!</v>
          </cell>
        </row>
        <row r="134">
          <cell r="A134" t="str">
            <v>B-05</v>
          </cell>
          <cell r="B134">
            <v>9</v>
          </cell>
          <cell r="C134" t="str">
            <v>Plesteran, mortar campuran 1 PC : 4 Ps, permukaan tanpa diaci, tebal 20 mm.   [An. B-05]</v>
          </cell>
          <cell r="E134" t="str">
            <v>m2</v>
          </cell>
          <cell r="F134">
            <v>18.55</v>
          </cell>
          <cell r="G134" t="str">
            <v>Check Analisa !!!</v>
          </cell>
          <cell r="H134" t="e">
            <v>#VALUE!</v>
          </cell>
        </row>
        <row r="135">
          <cell r="A135" t="str">
            <v>C-03</v>
          </cell>
          <cell r="B135">
            <v>10</v>
          </cell>
          <cell r="C135" t="str">
            <v>Produksi Beton Type-C, mutu K-175, dengan agregat maksimum ukuran : 20 mm.   [An. C-03]</v>
          </cell>
          <cell r="E135" t="str">
            <v>m3</v>
          </cell>
          <cell r="F135">
            <v>558.60000000000014</v>
          </cell>
          <cell r="G135" t="str">
            <v>Check Analisa !!!</v>
          </cell>
          <cell r="H135" t="e">
            <v>#VALUE!</v>
          </cell>
        </row>
        <row r="136">
          <cell r="A136" t="str">
            <v>C-06</v>
          </cell>
          <cell r="B136">
            <v>11</v>
          </cell>
          <cell r="C136" t="str">
            <v>Produksi Beton Type-F, mutu K-125, dengan agregat maksimum ukuran : 40 mm.   [An. C-06]</v>
          </cell>
          <cell r="E136" t="str">
            <v>m3</v>
          </cell>
          <cell r="F136">
            <v>266.98570000000001</v>
          </cell>
          <cell r="G136" t="str">
            <v>Check Analisa !!!</v>
          </cell>
          <cell r="H136" t="e">
            <v>#VALUE!</v>
          </cell>
        </row>
        <row r="137">
          <cell r="A137" t="str">
            <v>C-08</v>
          </cell>
          <cell r="B137">
            <v>12</v>
          </cell>
          <cell r="C137" t="str">
            <v>Bekisting untuk hasil permukaan beton cukup halus ( F1 - Backface ), menggunakan plywood biasa.   [An. C-08]</v>
          </cell>
          <cell r="E137" t="str">
            <v>m2</v>
          </cell>
          <cell r="F137">
            <v>21.680000000000003</v>
          </cell>
          <cell r="G137">
            <v>4950</v>
          </cell>
          <cell r="H137">
            <v>107316</v>
          </cell>
        </row>
        <row r="138">
          <cell r="A138" t="str">
            <v>C-11</v>
          </cell>
          <cell r="B138">
            <v>13</v>
          </cell>
          <cell r="C138" t="str">
            <v>Pengadaan dan pemasangan Baja Tulangan Ulir.   [An. C-11]</v>
          </cell>
          <cell r="E138" t="str">
            <v>kg</v>
          </cell>
          <cell r="F138">
            <v>1088.75</v>
          </cell>
          <cell r="G138">
            <v>22</v>
          </cell>
          <cell r="H138">
            <v>23953</v>
          </cell>
        </row>
        <row r="139">
          <cell r="A139" t="str">
            <v>C-12</v>
          </cell>
          <cell r="B139">
            <v>14</v>
          </cell>
          <cell r="C139" t="str">
            <v>Pengadaan dan pemasangan Baja Tulangan Polos.   [An. C-12]</v>
          </cell>
          <cell r="E139" t="str">
            <v>kg</v>
          </cell>
          <cell r="F139">
            <v>168.60000000000002</v>
          </cell>
          <cell r="G139">
            <v>39</v>
          </cell>
          <cell r="H139">
            <v>6575</v>
          </cell>
        </row>
        <row r="140">
          <cell r="B140">
            <v>3</v>
          </cell>
          <cell r="C140" t="str">
            <v>Pekerjaan Logam dan Baja</v>
          </cell>
        </row>
        <row r="141">
          <cell r="A141" t="str">
            <v>E-01</v>
          </cell>
          <cell r="B141">
            <v>15</v>
          </cell>
          <cell r="C141" t="str">
            <v>Pembuatan dan pemasangan Anchor Bar, dengan besi ulir dia. 22 mm.   [An. E-01]</v>
          </cell>
          <cell r="E141" t="str">
            <v xml:space="preserve">m' </v>
          </cell>
          <cell r="F141">
            <v>6329.1470500000005</v>
          </cell>
          <cell r="G141" t="str">
            <v>Check Analisa !!!</v>
          </cell>
          <cell r="H141" t="e">
            <v>#VALUE!</v>
          </cell>
        </row>
        <row r="142">
          <cell r="A142" t="str">
            <v>E-05</v>
          </cell>
          <cell r="B142">
            <v>16</v>
          </cell>
          <cell r="C142" t="str">
            <v>Pembuatan dan pemasangan besi/baja untuk struktur baja permanen, tumpuan baja, rangka baja, trashrack dan lain-lain.   [An. E-05]</v>
          </cell>
          <cell r="E142" t="str">
            <v>kg</v>
          </cell>
          <cell r="F142">
            <v>0</v>
          </cell>
          <cell r="G142" t="str">
            <v>Check Analisa !!!</v>
          </cell>
          <cell r="H142" t="str">
            <v/>
          </cell>
        </row>
        <row r="143">
          <cell r="A143" t="str">
            <v>E-06</v>
          </cell>
          <cell r="B143">
            <v>17</v>
          </cell>
          <cell r="C143" t="str">
            <v>Pembuatan pengikat pipa (Tie Rod Bar), baja tulangan polos dia. 22 mm.   [An. E-06]</v>
          </cell>
          <cell r="E143" t="str">
            <v>kg</v>
          </cell>
          <cell r="F143">
            <v>71.349999999999994</v>
          </cell>
          <cell r="G143">
            <v>1650</v>
          </cell>
          <cell r="H143">
            <v>117728</v>
          </cell>
        </row>
        <row r="144">
          <cell r="B144">
            <v>4</v>
          </cell>
          <cell r="C144" t="str">
            <v>Pekerjaan Lain-lain</v>
          </cell>
        </row>
        <row r="145">
          <cell r="A145" t="str">
            <v>LS-04</v>
          </cell>
          <cell r="B145">
            <v>18</v>
          </cell>
          <cell r="C145" t="str">
            <v xml:space="preserve">Pengeringan pada sungai atau drainase alam, untuk pembangunan struktur bawah (jembatan, gorong-gorong, pondasi), menggunakan pompa kapasitas 25 ltr/dt.  </v>
          </cell>
          <cell r="E145" t="str">
            <v>LS</v>
          </cell>
          <cell r="F145">
            <v>71.349999999999994</v>
          </cell>
          <cell r="G145" t="str">
            <v>Check Analisa !!!</v>
          </cell>
          <cell r="H145" t="e">
            <v>#VALUE!</v>
          </cell>
        </row>
        <row r="146">
          <cell r="A146" t="str">
            <v>G-06</v>
          </cell>
          <cell r="B146">
            <v>19</v>
          </cell>
          <cell r="C146" t="str">
            <v>Pengadaan dan pengecatan untuk permukaan besi.   [An. G-06]</v>
          </cell>
          <cell r="E146" t="str">
            <v>m2</v>
          </cell>
          <cell r="F146">
            <v>12</v>
          </cell>
          <cell r="G146" t="str">
            <v>Check Analisa !!!</v>
          </cell>
          <cell r="H146" t="e">
            <v>#VALUE!</v>
          </cell>
        </row>
        <row r="147">
          <cell r="A147" t="str">
            <v>G-09</v>
          </cell>
          <cell r="B147">
            <v>20</v>
          </cell>
          <cell r="C147" t="str">
            <v>Pekerjaan perkayuan untuk Tumpuan Pipa pada jembatan pipa, balok kayu Klas-I.   [An. G-09]</v>
          </cell>
          <cell r="E147" t="str">
            <v>m3</v>
          </cell>
          <cell r="F147">
            <v>60</v>
          </cell>
          <cell r="G147" t="str">
            <v>Check Analisa !!!</v>
          </cell>
          <cell r="H147" t="e">
            <v>#VALUE!</v>
          </cell>
        </row>
        <row r="148">
          <cell r="A148" t="str">
            <v>PEKERJAAN JEMBATAN PIPA</v>
          </cell>
          <cell r="C148" t="str">
            <v>Sub-Total Harga No. IV  :  PEKERJAAN JEMBATAN PIPA</v>
          </cell>
          <cell r="H148" t="e">
            <v>#VALUE!</v>
          </cell>
        </row>
        <row r="149">
          <cell r="A149" t="str">
            <v>V</v>
          </cell>
          <cell r="B149" t="str">
            <v>V</v>
          </cell>
          <cell r="C149" t="str">
            <v>PEKERJAAN JALAN &amp; JEMBATAN INSPEKSI</v>
          </cell>
        </row>
        <row r="150">
          <cell r="B150">
            <v>1</v>
          </cell>
          <cell r="C150" t="str">
            <v>Pekerjaan Tanah</v>
          </cell>
        </row>
        <row r="151">
          <cell r="A151" t="str">
            <v>LS-16</v>
          </cell>
          <cell r="B151">
            <v>1</v>
          </cell>
          <cell r="C151" t="str">
            <v xml:space="preserve">Pembangunan dan pemeliharaan pengelak sementara, untuk pelaksanaan pekerjaan jembatan inspeksi, termasuk pembuatan karung pasir dan pengeringan dengan sistem pompa.  </v>
          </cell>
          <cell r="E151" t="str">
            <v>LS</v>
          </cell>
          <cell r="F151">
            <v>14</v>
          </cell>
          <cell r="G151" t="str">
            <v>Check Analisa !!!</v>
          </cell>
          <cell r="H151" t="e">
            <v>#VALUE!</v>
          </cell>
        </row>
        <row r="152">
          <cell r="A152" t="str">
            <v>A-01</v>
          </cell>
          <cell r="B152">
            <v>2</v>
          </cell>
          <cell r="C152" t="str">
            <v>Memotong dan mengupas semak / pohon serta membersihan lokasi serta membongkar atau memindahkan pagar.   [An. A-01]</v>
          </cell>
          <cell r="E152" t="str">
            <v>m2</v>
          </cell>
          <cell r="F152">
            <v>41</v>
          </cell>
          <cell r="G152" t="str">
            <v>Check Analisa !!!</v>
          </cell>
          <cell r="H152" t="e">
            <v>#VALUE!</v>
          </cell>
        </row>
        <row r="153">
          <cell r="A153" t="str">
            <v>A-02</v>
          </cell>
          <cell r="B153">
            <v>3</v>
          </cell>
          <cell r="C153" t="str">
            <v>Galian tanah biasa (common soil), diangkut ke lokasi timbunan pada bidang kerja, ke stock pile atau ke lokasi pembuangan dengan jarak sembarang.   [An. A-02]</v>
          </cell>
          <cell r="E153" t="str">
            <v>m3</v>
          </cell>
          <cell r="F153">
            <v>7</v>
          </cell>
          <cell r="G153" t="str">
            <v>Check Analisa !!!</v>
          </cell>
          <cell r="H153" t="e">
            <v>#VALUE!</v>
          </cell>
        </row>
        <row r="154">
          <cell r="A154" t="str">
            <v>A-03</v>
          </cell>
          <cell r="B154">
            <v>4</v>
          </cell>
          <cell r="C154" t="str">
            <v>Galian tanah keras (weathered rock), diangkut ke lokasi timbunan pada bidang kerja, ke stock pile atau ke lokasi pembuangan dengan jarak sembarang.   [An. A-03]</v>
          </cell>
          <cell r="E154" t="str">
            <v>m3</v>
          </cell>
          <cell r="F154">
            <v>7</v>
          </cell>
          <cell r="G154" t="str">
            <v>Check Analisa !!!</v>
          </cell>
          <cell r="H154" t="e">
            <v>#VALUE!</v>
          </cell>
        </row>
        <row r="155">
          <cell r="A155" t="str">
            <v>A-04</v>
          </cell>
          <cell r="B155">
            <v>5</v>
          </cell>
          <cell r="C155" t="str">
            <v>Galian tanah batuan (sound rock), diangkut ke stock pile atau ke lokasi pembuangan dengan jarak sembarang.   [An. A-04]</v>
          </cell>
          <cell r="E155" t="str">
            <v>m3</v>
          </cell>
          <cell r="F155">
            <v>8</v>
          </cell>
          <cell r="G155" t="str">
            <v>Check Analisa !!!</v>
          </cell>
          <cell r="H155" t="e">
            <v>#VALUE!</v>
          </cell>
        </row>
        <row r="156">
          <cell r="A156" t="str">
            <v>A-05</v>
          </cell>
          <cell r="B156">
            <v>6</v>
          </cell>
          <cell r="C156" t="str">
            <v>Galian material sungai (river deposit), diangkut ke stock pile atau ke lokasi pembuangan dengan jarak sembarang.   [An. A-05]</v>
          </cell>
          <cell r="E156" t="str">
            <v>m3</v>
          </cell>
          <cell r="F156">
            <v>14</v>
          </cell>
          <cell r="G156" t="str">
            <v>Check Analisa !!!</v>
          </cell>
          <cell r="H156" t="e">
            <v>#VALUE!</v>
          </cell>
        </row>
        <row r="157">
          <cell r="B157">
            <v>2</v>
          </cell>
          <cell r="C157" t="str">
            <v>Pekerjaan Beton dan Jalan</v>
          </cell>
        </row>
        <row r="158">
          <cell r="A158" t="str">
            <v>C-06</v>
          </cell>
          <cell r="B158">
            <v>7</v>
          </cell>
          <cell r="C158" t="str">
            <v>Produksi Beton Type-F, mutu K-125, dengan agregat maksimum ukuran : 40 mm.   [An. C-06]</v>
          </cell>
          <cell r="E158" t="str">
            <v>m3</v>
          </cell>
          <cell r="F158">
            <v>12.772800000000002</v>
          </cell>
          <cell r="G158" t="str">
            <v>Check Analisa !!!</v>
          </cell>
          <cell r="H158" t="e">
            <v>#VALUE!</v>
          </cell>
        </row>
        <row r="159">
          <cell r="A159" t="str">
            <v>C-09</v>
          </cell>
          <cell r="B159">
            <v>8</v>
          </cell>
          <cell r="C159" t="str">
            <v>Bekisting untuk hasil permukaan beton sangat halus ( F2 - Surface ), menggunakan plywood teknolit.   [An. C-09]</v>
          </cell>
          <cell r="E159" t="str">
            <v>m2</v>
          </cell>
          <cell r="F159">
            <v>171.108</v>
          </cell>
          <cell r="G159">
            <v>4950</v>
          </cell>
          <cell r="H159">
            <v>846985</v>
          </cell>
        </row>
        <row r="160">
          <cell r="A160" t="str">
            <v>F-01</v>
          </cell>
          <cell r="B160">
            <v>9</v>
          </cell>
          <cell r="C160" t="str">
            <v>Sub Base Course, material sirtu terpilih dengan maksimum diameter 100 mm, dipadatkan.   [An. F-01]</v>
          </cell>
          <cell r="E160" t="str">
            <v>m3</v>
          </cell>
          <cell r="F160">
            <v>277.5</v>
          </cell>
          <cell r="G160" t="str">
            <v>Check Analisa !!!</v>
          </cell>
          <cell r="H160" t="e">
            <v>#VALUE!</v>
          </cell>
        </row>
        <row r="161">
          <cell r="A161" t="str">
            <v>F-02</v>
          </cell>
          <cell r="B161">
            <v>10</v>
          </cell>
          <cell r="C161" t="str">
            <v>Base Course, material sirtu terpilih dengan maksimum diameter 40 mm, dipadatkan.   [An. F-02]</v>
          </cell>
          <cell r="E161" t="str">
            <v>m3</v>
          </cell>
          <cell r="F161">
            <v>277.5</v>
          </cell>
          <cell r="G161" t="str">
            <v>Check Analisa !!!</v>
          </cell>
          <cell r="H161" t="e">
            <v>#VALUE!</v>
          </cell>
        </row>
        <row r="162">
          <cell r="A162" t="str">
            <v>F-05</v>
          </cell>
          <cell r="B162">
            <v>11</v>
          </cell>
          <cell r="C162" t="str">
            <v>Bahu Jalan, material sirtu dengan ukuran random, dipadatkan tebal 20 cm.   [An. F-05]</v>
          </cell>
          <cell r="E162" t="str">
            <v>m2</v>
          </cell>
          <cell r="F162">
            <v>323.54999999999995</v>
          </cell>
          <cell r="G162" t="str">
            <v>Check Analisa !!!</v>
          </cell>
          <cell r="H162" t="e">
            <v>#VALUE!</v>
          </cell>
        </row>
        <row r="163">
          <cell r="A163" t="str">
            <v>PEKERJAAN JALAN &amp; JEMBATAN INSPEKSI</v>
          </cell>
          <cell r="C163" t="str">
            <v>Sub-Total Harga No. V  :  PEKERJAAN JALAN &amp; JEMBATAN INSPEKSI</v>
          </cell>
          <cell r="H163" t="e">
            <v>#VALUE!</v>
          </cell>
        </row>
        <row r="164">
          <cell r="A164" t="str">
            <v>VI</v>
          </cell>
          <cell r="B164" t="str">
            <v>VI</v>
          </cell>
          <cell r="C164" t="str">
            <v>PEKERJAAN JARINGAN AIR BAKU UNTUK MASYARAKAT PEDESAAN</v>
          </cell>
        </row>
        <row r="165">
          <cell r="B165">
            <v>1</v>
          </cell>
          <cell r="C165" t="str">
            <v>Pekerjaan Tanah</v>
          </cell>
        </row>
        <row r="166">
          <cell r="A166" t="str">
            <v>A-01</v>
          </cell>
          <cell r="B166">
            <v>1</v>
          </cell>
          <cell r="C166" t="str">
            <v>Memotong dan mengupas semak / pohon serta membersihan lokasi serta membongkar atau memindahkan pagar.   [An. A-01]</v>
          </cell>
          <cell r="E166" t="str">
            <v>m2</v>
          </cell>
          <cell r="F166">
            <v>0</v>
          </cell>
          <cell r="G166" t="str">
            <v>Check Analisa !!!</v>
          </cell>
          <cell r="H166" t="str">
            <v/>
          </cell>
        </row>
        <row r="167">
          <cell r="A167" t="str">
            <v>A-02</v>
          </cell>
          <cell r="B167">
            <v>2</v>
          </cell>
          <cell r="C167" t="str">
            <v>Galian tanah biasa (common soil), diangkut ke lokasi timbunan pada bidang kerja, ke stock pile atau ke lokasi pembuangan dengan jarak sembarang.   [An. A-02]</v>
          </cell>
          <cell r="E167" t="str">
            <v>m3</v>
          </cell>
          <cell r="F167">
            <v>0</v>
          </cell>
          <cell r="G167" t="str">
            <v>Check Analisa !!!</v>
          </cell>
          <cell r="H167" t="str">
            <v/>
          </cell>
        </row>
        <row r="168">
          <cell r="A168" t="str">
            <v>A-03</v>
          </cell>
          <cell r="B168">
            <v>3</v>
          </cell>
          <cell r="C168" t="str">
            <v>Galian tanah keras (weathered rock), diangkut ke lokasi timbunan pada bidang kerja, ke stock pile atau ke lokasi pembuangan dengan jarak sembarang.   [An. A-03]</v>
          </cell>
          <cell r="E168" t="str">
            <v>m3</v>
          </cell>
          <cell r="F168">
            <v>3511.3712500000001</v>
          </cell>
          <cell r="G168" t="str">
            <v>Check Analisa !!!</v>
          </cell>
          <cell r="H168" t="e">
            <v>#VALUE!</v>
          </cell>
        </row>
        <row r="169">
          <cell r="A169" t="str">
            <v>A-04</v>
          </cell>
          <cell r="B169">
            <v>4</v>
          </cell>
          <cell r="C169" t="str">
            <v>Galian tanah batuan (sound rock), diangkut ke stock pile atau ke lokasi pembuangan dengan jarak sembarang.   [An. A-04]</v>
          </cell>
          <cell r="E169" t="str">
            <v>m3</v>
          </cell>
          <cell r="F169">
            <v>1375.8389062500007</v>
          </cell>
          <cell r="G169" t="str">
            <v>Check Analisa !!!</v>
          </cell>
          <cell r="H169" t="e">
            <v>#VALUE!</v>
          </cell>
        </row>
        <row r="170">
          <cell r="A170" t="str">
            <v>A-06</v>
          </cell>
          <cell r="B170">
            <v>5</v>
          </cell>
          <cell r="C170" t="str">
            <v>Timbunan dengan pemadatan, tanah biasa (common soil) dari hasil galian.   [An. A-06]</v>
          </cell>
          <cell r="E170" t="str">
            <v>m3</v>
          </cell>
          <cell r="F170">
            <v>963.08723437499975</v>
          </cell>
          <cell r="G170" t="str">
            <v>Check Analisa !!!</v>
          </cell>
          <cell r="H170" t="e">
            <v>#VALUE!</v>
          </cell>
        </row>
        <row r="171">
          <cell r="A171" t="str">
            <v>A-10</v>
          </cell>
          <cell r="B171">
            <v>6</v>
          </cell>
          <cell r="C171" t="str">
            <v>Lapisan pasir, untuk urugan dibawah pipa, lantai dan struktur bangunan sipil.   [An. A-10]</v>
          </cell>
          <cell r="E171" t="str">
            <v>m3</v>
          </cell>
          <cell r="F171">
            <v>412.75167187499994</v>
          </cell>
          <cell r="G171">
            <v>825</v>
          </cell>
          <cell r="H171">
            <v>340520</v>
          </cell>
        </row>
        <row r="172">
          <cell r="A172" t="str">
            <v>A-12</v>
          </cell>
          <cell r="B172">
            <v>7</v>
          </cell>
          <cell r="C17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172" t="str">
            <v>m3</v>
          </cell>
          <cell r="F172">
            <v>917.2259375000001</v>
          </cell>
          <cell r="G172" t="str">
            <v>Check Analisa !!!</v>
          </cell>
          <cell r="H172" t="e">
            <v>#VALUE!</v>
          </cell>
        </row>
        <row r="173">
          <cell r="B173">
            <v>2</v>
          </cell>
          <cell r="C173" t="str">
            <v>Pekerjaan Pasangan Batu dan Beton</v>
          </cell>
        </row>
        <row r="174">
          <cell r="A174" t="str">
            <v>B-02</v>
          </cell>
          <cell r="B174">
            <v>8</v>
          </cell>
          <cell r="C174" t="str">
            <v>Pasangan Batu, mortar campuran 1 PC : 4 Ps, dengan batu kali 15-20 cm, untuk struktur sipil biasa, struktur bawah/pondasi, saluran dan lain-lain.   [An. B-02]</v>
          </cell>
          <cell r="E174" t="str">
            <v>m3</v>
          </cell>
          <cell r="F174">
            <v>0</v>
          </cell>
          <cell r="G174" t="str">
            <v>Check Analisa !!!</v>
          </cell>
          <cell r="H174" t="str">
            <v/>
          </cell>
        </row>
        <row r="175">
          <cell r="A175" t="str">
            <v>B-04</v>
          </cell>
          <cell r="B175">
            <v>9</v>
          </cell>
          <cell r="C175" t="str">
            <v>Plesteran, mortar campuran 1 PC : 3 Ps, permukaan diaci halus, tebal 20 mm.   [An. B-04]</v>
          </cell>
          <cell r="E175" t="str">
            <v>m2</v>
          </cell>
          <cell r="F175">
            <v>1016.2325000000001</v>
          </cell>
          <cell r="G175" t="str">
            <v>Check Analisa !!!</v>
          </cell>
          <cell r="H175" t="e">
            <v>#VALUE!</v>
          </cell>
        </row>
        <row r="176">
          <cell r="A176" t="str">
            <v>B-06</v>
          </cell>
          <cell r="B176">
            <v>10</v>
          </cell>
          <cell r="C176" t="str">
            <v>Siaran, mortar campuran 1 PC : 2 Ps.   [An. B-06]</v>
          </cell>
          <cell r="E176" t="str">
            <v>m2</v>
          </cell>
          <cell r="F176">
            <v>164.59999999999997</v>
          </cell>
          <cell r="G176" t="str">
            <v>Check Analisa !!!</v>
          </cell>
          <cell r="H176" t="e">
            <v>#VALUE!</v>
          </cell>
        </row>
        <row r="177">
          <cell r="A177" t="str">
            <v>B-07</v>
          </cell>
          <cell r="B177">
            <v>11</v>
          </cell>
          <cell r="C177" t="str">
            <v>Pasangan Batu Bata untuk dinding, termasuk pengadaan dan pemasangan serta plesteran dengan mortar campuran 1 PC : 4 Ps.   [An. B-07]</v>
          </cell>
          <cell r="E177" t="str">
            <v>m2</v>
          </cell>
          <cell r="F177">
            <v>532.125</v>
          </cell>
          <cell r="G177" t="str">
            <v>Check Analisa !!!</v>
          </cell>
          <cell r="H177" t="e">
            <v>#VALUE!</v>
          </cell>
        </row>
        <row r="178">
          <cell r="A178" t="str">
            <v>B-13</v>
          </cell>
          <cell r="B178">
            <v>12</v>
          </cell>
          <cell r="C178" t="str">
            <v>Pengadaan dan pemasangan ubin Keramik, untuk lantai atau struktur dinding.   [An. B-13]</v>
          </cell>
          <cell r="E178" t="str">
            <v>m2</v>
          </cell>
          <cell r="F178">
            <v>136.48799999999997</v>
          </cell>
          <cell r="G178" t="str">
            <v>Check Analisa !!!</v>
          </cell>
          <cell r="H178" t="e">
            <v>#VALUE!</v>
          </cell>
        </row>
        <row r="179">
          <cell r="A179" t="str">
            <v>C-03</v>
          </cell>
          <cell r="B179">
            <v>13</v>
          </cell>
          <cell r="C179" t="str">
            <v>Produksi Beton Type-C, mutu K-175, dengan agregat maksimum ukuran : 20 mm.   [An. C-03]</v>
          </cell>
          <cell r="E179" t="str">
            <v>m3</v>
          </cell>
          <cell r="F179">
            <v>25.197000000000013</v>
          </cell>
          <cell r="G179" t="str">
            <v>Check Analisa !!!</v>
          </cell>
          <cell r="H179" t="e">
            <v>#VALUE!</v>
          </cell>
        </row>
        <row r="180">
          <cell r="A180" t="str">
            <v>C-06</v>
          </cell>
          <cell r="B180">
            <v>14</v>
          </cell>
          <cell r="C180" t="str">
            <v>Produksi Beton Type-F, mutu K-125, dengan agregat maksimum ukuran : 40 mm.   [An. C-06]</v>
          </cell>
          <cell r="E180" t="str">
            <v>m3</v>
          </cell>
          <cell r="F180">
            <v>154.51478400458427</v>
          </cell>
          <cell r="G180" t="str">
            <v>Check Analisa !!!</v>
          </cell>
          <cell r="H180" t="e">
            <v>#VALUE!</v>
          </cell>
        </row>
        <row r="181">
          <cell r="A181" t="str">
            <v>C-09</v>
          </cell>
          <cell r="B181">
            <v>15</v>
          </cell>
          <cell r="C181" t="str">
            <v>Bekisting untuk hasil permukaan beton sangat halus ( F2 - Surface ), menggunakan plywood teknolit.   [An. C-09]</v>
          </cell>
          <cell r="E181" t="str">
            <v>m2</v>
          </cell>
          <cell r="F181">
            <v>10393.3128</v>
          </cell>
          <cell r="G181">
            <v>4950</v>
          </cell>
          <cell r="H181">
            <v>51446898</v>
          </cell>
        </row>
        <row r="182">
          <cell r="A182" t="str">
            <v>C-10</v>
          </cell>
          <cell r="B182">
            <v>16</v>
          </cell>
          <cell r="C182" t="str">
            <v>Perancah untuk struktur khusus, konstruksi jembatan, gorong-gorong dan lain-lain.   [An. C-10]</v>
          </cell>
          <cell r="E182" t="str">
            <v>m3 ruang</v>
          </cell>
          <cell r="F182">
            <v>424.42950000000002</v>
          </cell>
          <cell r="G182" t="str">
            <v>Check Analisa !!!</v>
          </cell>
          <cell r="H182" t="e">
            <v>#VALUE!</v>
          </cell>
        </row>
        <row r="183">
          <cell r="A183" t="str">
            <v>C-11</v>
          </cell>
          <cell r="B183">
            <v>17</v>
          </cell>
          <cell r="C183" t="str">
            <v>Pengadaan dan pemasangan Baja Tulangan Ulir.   [An. C-11]</v>
          </cell>
          <cell r="E183" t="str">
            <v>kg</v>
          </cell>
          <cell r="F183">
            <v>0</v>
          </cell>
          <cell r="G183">
            <v>22</v>
          </cell>
          <cell r="H183" t="str">
            <v/>
          </cell>
        </row>
        <row r="184">
          <cell r="A184" t="str">
            <v>C-12</v>
          </cell>
          <cell r="B184">
            <v>18</v>
          </cell>
          <cell r="C184" t="str">
            <v>Pengadaan dan pemasangan Baja Tulangan Polos.   [An. C-12]</v>
          </cell>
          <cell r="E184" t="str">
            <v>kg</v>
          </cell>
          <cell r="F184">
            <v>81.599999999999994</v>
          </cell>
          <cell r="G184">
            <v>39</v>
          </cell>
          <cell r="H184">
            <v>3182</v>
          </cell>
        </row>
        <row r="185">
          <cell r="B185">
            <v>3</v>
          </cell>
          <cell r="C185" t="str">
            <v>Pengadaan Pipa dan kelengkapannya</v>
          </cell>
        </row>
        <row r="186">
          <cell r="A186" t="str">
            <v>D-14</v>
          </cell>
          <cell r="B186">
            <v>19</v>
          </cell>
          <cell r="C186" t="str">
            <v>Pengadaan Galvanized Steel Pipe dia. 200 mm.   [An. D-14]</v>
          </cell>
          <cell r="E186" t="str">
            <v xml:space="preserve">lin m </v>
          </cell>
          <cell r="F186">
            <v>2014.69080237652</v>
          </cell>
          <cell r="G186" t="str">
            <v>Check Analisa !!!</v>
          </cell>
          <cell r="H186" t="e">
            <v>#VALUE!</v>
          </cell>
        </row>
        <row r="187">
          <cell r="A187" t="str">
            <v>D-15</v>
          </cell>
          <cell r="B187">
            <v>20</v>
          </cell>
          <cell r="C187" t="str">
            <v>Pengadaan Galvanized Steel Pipe dia.150 mm.   [An. D-15]</v>
          </cell>
          <cell r="E187" t="str">
            <v xml:space="preserve">lin m </v>
          </cell>
          <cell r="F187">
            <v>0</v>
          </cell>
          <cell r="G187" t="str">
            <v>Check Analisa !!!</v>
          </cell>
          <cell r="H187" t="str">
            <v/>
          </cell>
        </row>
        <row r="188">
          <cell r="A188" t="str">
            <v>D-16</v>
          </cell>
          <cell r="B188">
            <v>21</v>
          </cell>
          <cell r="C188" t="str">
            <v>Pengadaan Galvanized Steel Pipe dia. 100 mm.   [An. D-16]</v>
          </cell>
          <cell r="E188" t="str">
            <v xml:space="preserve">lin m </v>
          </cell>
          <cell r="F188">
            <v>1</v>
          </cell>
          <cell r="G188" t="str">
            <v>Check Analisa !!!</v>
          </cell>
          <cell r="H188" t="e">
            <v>#VALUE!</v>
          </cell>
        </row>
        <row r="189">
          <cell r="A189" t="str">
            <v>D-17</v>
          </cell>
          <cell r="B189">
            <v>22</v>
          </cell>
          <cell r="C189" t="str">
            <v>Pengadaan Galvanized Steel Pipe dia. 75 mm.   [An. D-17]</v>
          </cell>
          <cell r="E189" t="str">
            <v xml:space="preserve">lin m </v>
          </cell>
          <cell r="F189">
            <v>1616.6195549865504</v>
          </cell>
          <cell r="G189" t="str">
            <v>Check Analisa !!!</v>
          </cell>
          <cell r="H189" t="e">
            <v>#VALUE!</v>
          </cell>
        </row>
        <row r="190">
          <cell r="A190" t="str">
            <v>D-18</v>
          </cell>
          <cell r="B190">
            <v>23</v>
          </cell>
          <cell r="C190" t="str">
            <v>Pengadaan Galvanized Steel Pipe dia. 2".   [An. D-18]</v>
          </cell>
          <cell r="E190" t="str">
            <v xml:space="preserve">lin m </v>
          </cell>
          <cell r="F190">
            <v>4.5052800000000008</v>
          </cell>
          <cell r="G190" t="str">
            <v>Check Analisa !!!</v>
          </cell>
          <cell r="H190" t="e">
            <v>#VALUE!</v>
          </cell>
        </row>
        <row r="191">
          <cell r="A191" t="str">
            <v>D-26</v>
          </cell>
          <cell r="B191">
            <v>24</v>
          </cell>
          <cell r="C191" t="str">
            <v>Pengadaan Mechanic Flowmeter, dia. 150 mm.   [An. D-26]</v>
          </cell>
          <cell r="E191" t="str">
            <v>unit</v>
          </cell>
          <cell r="F191">
            <v>0</v>
          </cell>
          <cell r="G191" t="str">
            <v>Check Analisa !!!</v>
          </cell>
          <cell r="H191" t="str">
            <v/>
          </cell>
        </row>
        <row r="192">
          <cell r="A192" t="str">
            <v>D-27</v>
          </cell>
          <cell r="B192">
            <v>25</v>
          </cell>
          <cell r="C192" t="str">
            <v>Pengadaan Mechanic Flowmeter, dia. 100 mm.   [An. D-27]</v>
          </cell>
          <cell r="E192" t="str">
            <v>unit</v>
          </cell>
          <cell r="F192">
            <v>0</v>
          </cell>
          <cell r="G192" t="str">
            <v>Check Analisa !!!</v>
          </cell>
          <cell r="H192" t="str">
            <v/>
          </cell>
        </row>
        <row r="193">
          <cell r="A193" t="str">
            <v>D-28</v>
          </cell>
          <cell r="B193">
            <v>26</v>
          </cell>
          <cell r="C193" t="str">
            <v>Pengadaan Mechanic Flowmeter, dia. 75 mm.   [An. D-28]</v>
          </cell>
          <cell r="E193" t="str">
            <v>unit</v>
          </cell>
          <cell r="F193">
            <v>0</v>
          </cell>
          <cell r="G193" t="str">
            <v>Check Analisa !!!</v>
          </cell>
          <cell r="H193" t="str">
            <v/>
          </cell>
        </row>
        <row r="194">
          <cell r="A194" t="str">
            <v>D-21</v>
          </cell>
          <cell r="B194">
            <v>27</v>
          </cell>
          <cell r="C194" t="str">
            <v>Pengadaan Air Valve, dia. 50 mm, All Flanged PN-10.   [An. D-21]</v>
          </cell>
          <cell r="E194" t="str">
            <v>unit</v>
          </cell>
          <cell r="F194">
            <v>1</v>
          </cell>
          <cell r="G194" t="str">
            <v>Check Analisa !!!</v>
          </cell>
          <cell r="H194" t="e">
            <v>#VALUE!</v>
          </cell>
        </row>
        <row r="195">
          <cell r="A195" t="str">
            <v>D-32</v>
          </cell>
          <cell r="B195">
            <v>28</v>
          </cell>
          <cell r="C195" t="str">
            <v>Pengadaan Clamp, for dia. 150 mm pipe.   [An. D-32]</v>
          </cell>
          <cell r="E195" t="str">
            <v>unit</v>
          </cell>
          <cell r="F195">
            <v>68352.395198977407</v>
          </cell>
          <cell r="G195" t="str">
            <v>Check Analisa !!!</v>
          </cell>
          <cell r="H195" t="e">
            <v>#VALUE!</v>
          </cell>
        </row>
        <row r="196">
          <cell r="A196" t="str">
            <v>D-33</v>
          </cell>
          <cell r="B196">
            <v>29</v>
          </cell>
          <cell r="C196" t="str">
            <v>Pengadaan Clamp, for dia. 100 mm pipe.   [An. D-33]</v>
          </cell>
          <cell r="E196" t="str">
            <v>unit</v>
          </cell>
          <cell r="F196">
            <v>4404.0097119386473</v>
          </cell>
          <cell r="G196" t="str">
            <v>Check Analisa !!!</v>
          </cell>
          <cell r="H196" t="e">
            <v>#VALUE!</v>
          </cell>
        </row>
        <row r="197">
          <cell r="A197" t="str">
            <v>D-34</v>
          </cell>
          <cell r="B197">
            <v>30</v>
          </cell>
          <cell r="C197" t="str">
            <v>Pengadaan Clamp, for dia. 75 mm pipe.   [An. D-34]</v>
          </cell>
          <cell r="E197" t="str">
            <v>unit</v>
          </cell>
          <cell r="F197">
            <v>2884.6265983570529</v>
          </cell>
          <cell r="G197" t="str">
            <v>Check Analisa !!!</v>
          </cell>
          <cell r="H197" t="e">
            <v>#VALUE!</v>
          </cell>
        </row>
        <row r="198">
          <cell r="A198" t="str">
            <v>D-35</v>
          </cell>
          <cell r="B198">
            <v>31</v>
          </cell>
          <cell r="C198" t="str">
            <v>Pengadaan Double Napple, dia. 150 mm.   [An. D-35]</v>
          </cell>
          <cell r="E198" t="str">
            <v>unit</v>
          </cell>
          <cell r="F198">
            <v>1246.0311135815941</v>
          </cell>
          <cell r="G198" t="str">
            <v>Check Analisa !!!</v>
          </cell>
          <cell r="H198" t="e">
            <v>#VALUE!</v>
          </cell>
        </row>
        <row r="199">
          <cell r="A199" t="str">
            <v>D-36</v>
          </cell>
          <cell r="B199">
            <v>32</v>
          </cell>
          <cell r="C199" t="str">
            <v>Pengadaan Double Napple, dia. 100 mm.   [An. D-36]</v>
          </cell>
          <cell r="E199" t="str">
            <v>unit</v>
          </cell>
          <cell r="F199">
            <v>110.52719999999999</v>
          </cell>
          <cell r="G199" t="str">
            <v>Check Analisa !!!</v>
          </cell>
          <cell r="H199" t="e">
            <v>#VALUE!</v>
          </cell>
        </row>
        <row r="200">
          <cell r="A200" t="str">
            <v>D-37</v>
          </cell>
          <cell r="B200">
            <v>33</v>
          </cell>
          <cell r="C200" t="str">
            <v>Pengadaan Double Napple, dia. 75 mm.   [An. D-37]</v>
          </cell>
          <cell r="E200" t="str">
            <v>unit</v>
          </cell>
          <cell r="F200">
            <v>0</v>
          </cell>
          <cell r="G200" t="str">
            <v>Check Analisa !!!</v>
          </cell>
          <cell r="H200" t="str">
            <v/>
          </cell>
        </row>
        <row r="201">
          <cell r="A201" t="str">
            <v>D-55</v>
          </cell>
          <cell r="B201">
            <v>34</v>
          </cell>
          <cell r="C201" t="str">
            <v>Pengadaan Elbow, SGP dia. 150 mm - 90°, Welded.   [An. D-55]</v>
          </cell>
          <cell r="E201" t="str">
            <v>unit</v>
          </cell>
          <cell r="F201">
            <v>552.63599999999997</v>
          </cell>
          <cell r="G201" t="str">
            <v>Check Analisa !!!</v>
          </cell>
          <cell r="H201" t="e">
            <v>#VALUE!</v>
          </cell>
        </row>
        <row r="202">
          <cell r="A202" t="str">
            <v>D-56</v>
          </cell>
          <cell r="B202">
            <v>35</v>
          </cell>
          <cell r="C202" t="str">
            <v>Pengadaan Elbow, SGP dia. 150 mm - 45°, Welded.   [An. D-56]</v>
          </cell>
          <cell r="E202" t="str">
            <v>unit</v>
          </cell>
          <cell r="F202">
            <v>368.42400000000004</v>
          </cell>
          <cell r="G202" t="str">
            <v>Check Analisa !!!</v>
          </cell>
          <cell r="H202" t="e">
            <v>#VALUE!</v>
          </cell>
        </row>
        <row r="203">
          <cell r="A203" t="str">
            <v>D-57</v>
          </cell>
          <cell r="B203">
            <v>36</v>
          </cell>
          <cell r="C203" t="str">
            <v>Pengadaan Elbow, SGP dia. 150 mm - 22.50°, Welded.   [An. D-57]</v>
          </cell>
          <cell r="E203" t="str">
            <v>unit</v>
          </cell>
          <cell r="F203">
            <v>11776.931135815934</v>
          </cell>
          <cell r="G203" t="str">
            <v>Check Analisa !!!</v>
          </cell>
          <cell r="H203" t="e">
            <v>#VALUE!</v>
          </cell>
        </row>
        <row r="204">
          <cell r="A204" t="str">
            <v>D-58</v>
          </cell>
          <cell r="B204">
            <v>37</v>
          </cell>
          <cell r="C204" t="str">
            <v>Pengadaan Elbow, SGP dia. 100 mm - 90°, Welded.   [An. D-58]</v>
          </cell>
          <cell r="E204" t="str">
            <v>unit</v>
          </cell>
          <cell r="F204">
            <v>3925.6437119386474</v>
          </cell>
          <cell r="G204" t="str">
            <v>Check Analisa !!!</v>
          </cell>
          <cell r="H204" t="e">
            <v>#VALUE!</v>
          </cell>
        </row>
        <row r="205">
          <cell r="A205" t="str">
            <v>D-59</v>
          </cell>
          <cell r="B205">
            <v>38</v>
          </cell>
          <cell r="C205" t="str">
            <v>Pengadaan Elbow, SGP dia. 100 mm - 45°, Welded.   [An. D-59]</v>
          </cell>
          <cell r="E205" t="str">
            <v>unit</v>
          </cell>
          <cell r="F205">
            <v>26170.958079590997</v>
          </cell>
          <cell r="G205" t="str">
            <v>Check Analisa !!!</v>
          </cell>
          <cell r="H205" t="e">
            <v>#VALUE!</v>
          </cell>
        </row>
        <row r="206">
          <cell r="A206" t="str">
            <v>D-60</v>
          </cell>
          <cell r="B206">
            <v>39</v>
          </cell>
          <cell r="C206" t="str">
            <v>Pengadaan Elbow, SGP dia. 100 mm - 22.50°, Welded.   [An. D-60]</v>
          </cell>
          <cell r="E206" t="str">
            <v>unit</v>
          </cell>
          <cell r="F206">
            <v>0</v>
          </cell>
          <cell r="G206" t="str">
            <v>Check Analisa !!!</v>
          </cell>
          <cell r="H206" t="str">
            <v/>
          </cell>
        </row>
        <row r="207">
          <cell r="A207" t="str">
            <v>D-61</v>
          </cell>
          <cell r="B207">
            <v>40</v>
          </cell>
          <cell r="C207" t="str">
            <v>Pengadaan Elbow, SGP dia. 75 mm - 90°, Welded.   [An. D-61]</v>
          </cell>
          <cell r="E207" t="str">
            <v>unit</v>
          </cell>
          <cell r="F207">
            <v>0</v>
          </cell>
          <cell r="G207" t="str">
            <v>Check Analisa !!!</v>
          </cell>
          <cell r="H207" t="str">
            <v/>
          </cell>
        </row>
        <row r="208">
          <cell r="A208" t="str">
            <v>D-62</v>
          </cell>
          <cell r="B208">
            <v>41</v>
          </cell>
          <cell r="C208" t="str">
            <v>Pengadaan Elbow, SGP dia. 75 mm - 45°, Welded.   [An. D-62]</v>
          </cell>
          <cell r="E208" t="str">
            <v>unit</v>
          </cell>
          <cell r="F208">
            <v>0</v>
          </cell>
          <cell r="G208" t="str">
            <v>Check Analisa !!!</v>
          </cell>
          <cell r="H208" t="str">
            <v/>
          </cell>
        </row>
        <row r="209">
          <cell r="A209" t="str">
            <v>D-63</v>
          </cell>
          <cell r="B209">
            <v>42</v>
          </cell>
          <cell r="C209" t="str">
            <v>Pengadaan Elbow, SGP dia. 75 mm - 22.50°, Welded.   [An. D-63]</v>
          </cell>
          <cell r="E209" t="str">
            <v>unit</v>
          </cell>
          <cell r="F209">
            <v>22858.560000000001</v>
          </cell>
          <cell r="G209" t="str">
            <v>Check Analisa !!!</v>
          </cell>
          <cell r="H209" t="e">
            <v>#VALUE!</v>
          </cell>
        </row>
        <row r="210">
          <cell r="A210" t="str">
            <v>D-64</v>
          </cell>
          <cell r="B210">
            <v>43</v>
          </cell>
          <cell r="C210" t="str">
            <v>Pengadaan Elbow, SGP dia. 50 mm - 90°, Welded.   [An. D-64]</v>
          </cell>
          <cell r="E210" t="str">
            <v>unit</v>
          </cell>
          <cell r="F210">
            <v>2163.5613000000003</v>
          </cell>
          <cell r="G210" t="str">
            <v>Check Analisa !!!</v>
          </cell>
          <cell r="H210" t="e">
            <v>#VALUE!</v>
          </cell>
        </row>
        <row r="211">
          <cell r="A211" t="str">
            <v>D-69</v>
          </cell>
          <cell r="B211">
            <v>44</v>
          </cell>
          <cell r="C211" t="str">
            <v>Pengadaan Flange, dia. 150 mm, PN 10.   [An. D-69]</v>
          </cell>
          <cell r="E211" t="str">
            <v>unit</v>
          </cell>
          <cell r="F211">
            <v>432.71226000000001</v>
          </cell>
          <cell r="G211" t="str">
            <v>Check Analisa !!!</v>
          </cell>
          <cell r="H211" t="e">
            <v>#VALUE!</v>
          </cell>
        </row>
        <row r="212">
          <cell r="A212" t="str">
            <v>D-70</v>
          </cell>
          <cell r="B212">
            <v>45</v>
          </cell>
          <cell r="C212" t="str">
            <v>Pengadaan Flange, dia. 100 mm, PN 10.   [An. D-70]</v>
          </cell>
          <cell r="E212" t="str">
            <v>unit</v>
          </cell>
          <cell r="F212">
            <v>288.47484000000003</v>
          </cell>
          <cell r="G212" t="str">
            <v>Check Analisa !!!</v>
          </cell>
          <cell r="H212" t="e">
            <v>#VALUE!</v>
          </cell>
        </row>
        <row r="213">
          <cell r="A213" t="str">
            <v>D-71</v>
          </cell>
          <cell r="B213">
            <v>46</v>
          </cell>
          <cell r="C213" t="str">
            <v>Pengadaan Flange, dia. 75 mm, PN 10.   [An. D-71]</v>
          </cell>
          <cell r="E213" t="str">
            <v>unit</v>
          </cell>
          <cell r="F213">
            <v>3989.5970370643313</v>
          </cell>
          <cell r="G213" t="str">
            <v>Check Analisa !!!</v>
          </cell>
          <cell r="H213" t="e">
            <v>#VALUE!</v>
          </cell>
        </row>
        <row r="214">
          <cell r="A214" t="str">
            <v>D-75</v>
          </cell>
          <cell r="B214">
            <v>47</v>
          </cell>
          <cell r="C214" t="str">
            <v>Pengadaan Gate Valve dia. 200 mm, All Flanged PN 10.   [An. D-75]</v>
          </cell>
          <cell r="E214" t="str">
            <v>unit</v>
          </cell>
          <cell r="F214">
            <v>534.62120000000004</v>
          </cell>
          <cell r="G214" t="str">
            <v>Check Analisa !!!</v>
          </cell>
          <cell r="H214" t="e">
            <v>#VALUE!</v>
          </cell>
        </row>
        <row r="215">
          <cell r="A215" t="str">
            <v>D-76</v>
          </cell>
          <cell r="B215">
            <v>48</v>
          </cell>
          <cell r="C215" t="str">
            <v>Pengadaan Gate Valve dia. 150 mm, All Flanged PN 10.   [An. D-76]</v>
          </cell>
          <cell r="E215" t="str">
            <v>unit</v>
          </cell>
          <cell r="F215">
            <v>4954.08</v>
          </cell>
          <cell r="G215" t="str">
            <v>Check Analisa !!!</v>
          </cell>
          <cell r="H215" t="e">
            <v>#VALUE!</v>
          </cell>
        </row>
        <row r="216">
          <cell r="A216" t="str">
            <v>D-77</v>
          </cell>
          <cell r="B216">
            <v>49</v>
          </cell>
          <cell r="C216" t="str">
            <v>Pengadaan Gate Valve dia. 100 mm, All Flanged PN 10.   [An. D-77]</v>
          </cell>
          <cell r="E216" t="str">
            <v>unit</v>
          </cell>
          <cell r="F216">
            <v>0</v>
          </cell>
          <cell r="G216" t="str">
            <v>Check Analisa !!!</v>
          </cell>
          <cell r="H216" t="str">
            <v/>
          </cell>
        </row>
        <row r="217">
          <cell r="A217" t="str">
            <v>D-78</v>
          </cell>
          <cell r="B217">
            <v>50</v>
          </cell>
          <cell r="C217" t="str">
            <v>Pengadaan Gate Valve dia. 75 mm, All Flanged PN 10.   [An. D-78]</v>
          </cell>
          <cell r="E217" t="str">
            <v>unit</v>
          </cell>
          <cell r="F217">
            <v>380.41360000000003</v>
          </cell>
          <cell r="G217" t="str">
            <v>Check Analisa !!!</v>
          </cell>
          <cell r="H217" t="e">
            <v>#VALUE!</v>
          </cell>
        </row>
        <row r="218">
          <cell r="A218" t="str">
            <v>D-92</v>
          </cell>
          <cell r="B218">
            <v>51</v>
          </cell>
          <cell r="C218" t="str">
            <v>Pengadaan Tee, SGP 75x75 mm.   [An. D-92]</v>
          </cell>
          <cell r="E218" t="str">
            <v>unit</v>
          </cell>
          <cell r="F218">
            <v>259.63800000000009</v>
          </cell>
          <cell r="G218" t="str">
            <v>Check Analisa !!!</v>
          </cell>
          <cell r="H218" t="e">
            <v>#VALUE!</v>
          </cell>
        </row>
        <row r="219">
          <cell r="A219" t="str">
            <v>D-87</v>
          </cell>
          <cell r="B219">
            <v>52</v>
          </cell>
          <cell r="C219" t="str">
            <v>Pengadaan Tee, SGP 350x250 mm, Welded.   [An. D-87]</v>
          </cell>
          <cell r="E219" t="str">
            <v>unit</v>
          </cell>
          <cell r="F219">
            <v>622.08240000000012</v>
          </cell>
          <cell r="G219" t="str">
            <v>Check Analisa !!!</v>
          </cell>
          <cell r="H219" t="e">
            <v>#VALUE!</v>
          </cell>
        </row>
        <row r="220">
          <cell r="A220" t="str">
            <v>D-88</v>
          </cell>
          <cell r="B220">
            <v>53</v>
          </cell>
          <cell r="C220" t="str">
            <v>Pengadaan Tee, SGP 200x200 mm, All Flanged-PN 10.   [An. D-88]</v>
          </cell>
          <cell r="E220" t="str">
            <v>unit</v>
          </cell>
          <cell r="F220">
            <v>46</v>
          </cell>
          <cell r="G220" t="str">
            <v>Check Analisa !!!</v>
          </cell>
          <cell r="H220" t="e">
            <v>#VALUE!</v>
          </cell>
        </row>
        <row r="221">
          <cell r="A221" t="str">
            <v>D-89</v>
          </cell>
          <cell r="B221">
            <v>54</v>
          </cell>
          <cell r="C221" t="str">
            <v>Pengadaan Tee, SGP 150x150 mm, All Flanged-PN 10.   [An. D-89]</v>
          </cell>
          <cell r="E221" t="str">
            <v>unit</v>
          </cell>
          <cell r="F221">
            <v>43.679999999999993</v>
          </cell>
          <cell r="G221" t="str">
            <v>Check Analisa !!!</v>
          </cell>
          <cell r="H221" t="e">
            <v>#VALUE!</v>
          </cell>
        </row>
        <row r="222">
          <cell r="A222" t="str">
            <v>D-90</v>
          </cell>
          <cell r="B222">
            <v>55</v>
          </cell>
          <cell r="C222" t="str">
            <v>Pengadaan Tee, SGP 100x100 mm, All Flanged-PN 10.   [An. D-90]</v>
          </cell>
          <cell r="E222" t="str">
            <v>unit</v>
          </cell>
          <cell r="F222">
            <v>274.73</v>
          </cell>
          <cell r="G222" t="str">
            <v>Check Analisa !!!</v>
          </cell>
          <cell r="H222" t="e">
            <v>#VALUE!</v>
          </cell>
        </row>
        <row r="223">
          <cell r="A223" t="str">
            <v>D-93</v>
          </cell>
          <cell r="B223">
            <v>56</v>
          </cell>
          <cell r="C223" t="str">
            <v>Pengadaan Tee, SGP 50x50 mm.   [An. D-93]</v>
          </cell>
          <cell r="E223" t="str">
            <v>unit</v>
          </cell>
          <cell r="F223">
            <v>43.083999999999989</v>
          </cell>
          <cell r="G223" t="str">
            <v>Check Analisa !!!</v>
          </cell>
          <cell r="H223" t="e">
            <v>#VALUE!</v>
          </cell>
        </row>
        <row r="224">
          <cell r="B224">
            <v>4</v>
          </cell>
          <cell r="C224" t="str">
            <v>Pemasangan Pipa dan kelengkapannya</v>
          </cell>
        </row>
        <row r="225">
          <cell r="A225" t="str">
            <v>D-04</v>
          </cell>
          <cell r="B225">
            <v>57</v>
          </cell>
          <cell r="C225" t="str">
            <v>Pemasangan Pipa Baja dia. 200 mm dan kelengkapannya.     [An. D-04]</v>
          </cell>
          <cell r="E225" t="str">
            <v xml:space="preserve">lin m </v>
          </cell>
          <cell r="F225">
            <v>149.42399999999998</v>
          </cell>
          <cell r="G225" t="str">
            <v>Check Analisa !!!</v>
          </cell>
          <cell r="H225" t="e">
            <v>#VALUE!</v>
          </cell>
        </row>
        <row r="226">
          <cell r="A226" t="str">
            <v>D-05</v>
          </cell>
          <cell r="B226">
            <v>58</v>
          </cell>
          <cell r="C226" t="str">
            <v>Pemasangan Pipa Baja dia. 150 mm dan kelengkapannya.     [An. D-05]</v>
          </cell>
          <cell r="E226" t="str">
            <v xml:space="preserve">lin m </v>
          </cell>
          <cell r="F226">
            <v>14407.856000000002</v>
          </cell>
          <cell r="G226" t="str">
            <v>Check Analisa !!!</v>
          </cell>
          <cell r="H226" t="e">
            <v>#VALUE!</v>
          </cell>
        </row>
        <row r="227">
          <cell r="A227" t="str">
            <v>D-06</v>
          </cell>
          <cell r="B227">
            <v>59</v>
          </cell>
          <cell r="C227" t="str">
            <v>Pemasangan Pipa Baja dia. 100 mm dan kelengkapannya.     [An. D-06]</v>
          </cell>
          <cell r="E227" t="str">
            <v xml:space="preserve">lin m </v>
          </cell>
          <cell r="F227">
            <v>6363.2454400000015</v>
          </cell>
          <cell r="G227" t="str">
            <v>Check Analisa !!!</v>
          </cell>
          <cell r="H227" t="e">
            <v>#VALUE!</v>
          </cell>
        </row>
        <row r="228">
          <cell r="A228" t="str">
            <v>D-07</v>
          </cell>
          <cell r="B228">
            <v>60</v>
          </cell>
          <cell r="C228" t="str">
            <v>Pemasangan Pipa Baja dia. 75 mm dan kelengkapannya.     [An. D-07]</v>
          </cell>
          <cell r="E228" t="str">
            <v xml:space="preserve">lin m </v>
          </cell>
          <cell r="F228">
            <v>0</v>
          </cell>
          <cell r="G228" t="str">
            <v>Check Analisa !!!</v>
          </cell>
          <cell r="H228" t="str">
            <v/>
          </cell>
        </row>
        <row r="229">
          <cell r="A229" t="str">
            <v>D-08</v>
          </cell>
          <cell r="B229">
            <v>61</v>
          </cell>
          <cell r="C229" t="str">
            <v>Pemasangan Pipa Baja dia. 50 mm dan kelengkapannya.     [An. D-08]</v>
          </cell>
          <cell r="E229" t="str">
            <v xml:space="preserve">lin m </v>
          </cell>
          <cell r="F229">
            <v>810</v>
          </cell>
          <cell r="G229" t="str">
            <v>Check Analisa !!!</v>
          </cell>
          <cell r="H229" t="e">
            <v>#VALUE!</v>
          </cell>
        </row>
        <row r="230">
          <cell r="A230" t="str">
            <v>D-10</v>
          </cell>
          <cell r="B230">
            <v>62</v>
          </cell>
          <cell r="C230" t="str">
            <v>Hidrostatis Tes untuk pipa dia. 2" - dia. 6", tiap 500 m panjang.   [An. D-10]</v>
          </cell>
          <cell r="E230" t="str">
            <v>test</v>
          </cell>
          <cell r="F230">
            <v>10320</v>
          </cell>
          <cell r="G230" t="str">
            <v>Check Analisa !!!</v>
          </cell>
          <cell r="H230" t="e">
            <v>#VALUE!</v>
          </cell>
        </row>
        <row r="231">
          <cell r="B231">
            <v>5</v>
          </cell>
          <cell r="C231" t="str">
            <v>Pekerjaan Lain-lain</v>
          </cell>
        </row>
        <row r="232">
          <cell r="A232" t="str">
            <v>E-05</v>
          </cell>
          <cell r="B232">
            <v>63</v>
          </cell>
          <cell r="C232" t="str">
            <v>Pembuatan dan pemasangan besi/baja untuk struktur baja permanen, tumpuan baja, rangka baja, trashrack dan lain-lain.   [An. E-05]</v>
          </cell>
          <cell r="E232" t="str">
            <v>kg</v>
          </cell>
          <cell r="F232">
            <v>4878</v>
          </cell>
          <cell r="G232" t="str">
            <v>Check Analisa !!!</v>
          </cell>
          <cell r="H232" t="e">
            <v>#VALUE!</v>
          </cell>
        </row>
        <row r="233">
          <cell r="A233" t="str">
            <v>E-07</v>
          </cell>
          <cell r="B233">
            <v>64</v>
          </cell>
          <cell r="C233" t="str">
            <v>Pengadaan dan pemasangan Pagar dan Pintu BRC, tinggi 1.20 m dengan 2 buah Pintu Tunggal dan 2 buah Pintu Ganda.   [An. E-07]</v>
          </cell>
          <cell r="E233" t="str">
            <v>m'</v>
          </cell>
          <cell r="F233">
            <v>9</v>
          </cell>
          <cell r="G233" t="str">
            <v>Check Analisa !!!</v>
          </cell>
          <cell r="H233" t="e">
            <v>#VALUE!</v>
          </cell>
        </row>
        <row r="234">
          <cell r="A234" t="str">
            <v>E-08</v>
          </cell>
          <cell r="B234">
            <v>65</v>
          </cell>
          <cell r="C234" t="str">
            <v>Pembuatan dan pemasangan Slow Sand Filter. [An. E-08]</v>
          </cell>
          <cell r="E234" t="str">
            <v>m2</v>
          </cell>
          <cell r="F234">
            <v>2</v>
          </cell>
          <cell r="G234">
            <v>8663</v>
          </cell>
          <cell r="H234">
            <v>17326</v>
          </cell>
        </row>
        <row r="235">
          <cell r="A235" t="str">
            <v>E-10</v>
          </cell>
          <cell r="B235">
            <v>66</v>
          </cell>
          <cell r="C235" t="str">
            <v>Pembuatan dan pemasangan besi/baja, tangga dengan tulangan ulir, tangga dengan pelat, pelat pintu kontrol, pelat manhole dan lain-lain (digalvanis).   [An. E-10]</v>
          </cell>
          <cell r="E235" t="str">
            <v>kg</v>
          </cell>
          <cell r="F235">
            <v>2</v>
          </cell>
          <cell r="G235" t="str">
            <v>Check Analisa !!!</v>
          </cell>
          <cell r="H235" t="e">
            <v>#VALUE!</v>
          </cell>
        </row>
        <row r="236">
          <cell r="A236" t="str">
            <v>G-01</v>
          </cell>
          <cell r="B236">
            <v>67</v>
          </cell>
          <cell r="C236" t="str">
            <v>Pengadaan dan pemasangan PVC Water Stop, Plain Web lebar 20 cm.   [An. G-01]</v>
          </cell>
          <cell r="E236" t="str">
            <v>m'</v>
          </cell>
          <cell r="F236">
            <v>4</v>
          </cell>
          <cell r="G236" t="str">
            <v>Check Analisa !!!</v>
          </cell>
          <cell r="H236" t="e">
            <v>#VALUE!</v>
          </cell>
        </row>
        <row r="237">
          <cell r="A237" t="str">
            <v>G-02</v>
          </cell>
          <cell r="B237">
            <v>68</v>
          </cell>
          <cell r="C237" t="str">
            <v>Pengadaan dan pemasangan Joint Sealant untuk panel beton bertulang, dengan tebal 20 mm &amp; lebar 20 mm (dua sisi).   [An. G-02]</v>
          </cell>
          <cell r="E237" t="str">
            <v>m'</v>
          </cell>
          <cell r="F237">
            <v>25</v>
          </cell>
          <cell r="G237" t="str">
            <v>Check Analisa !!!</v>
          </cell>
          <cell r="H237" t="e">
            <v>#VALUE!</v>
          </cell>
        </row>
        <row r="238">
          <cell r="A238" t="str">
            <v>G-05</v>
          </cell>
          <cell r="B238">
            <v>69</v>
          </cell>
          <cell r="C238" t="str">
            <v>Pengadaan dan pengecatan untuk permukaan tembok.   [An. G-05]</v>
          </cell>
          <cell r="E238" t="str">
            <v>m2</v>
          </cell>
          <cell r="F238">
            <v>4</v>
          </cell>
          <cell r="G238" t="str">
            <v>Check Analisa !!!</v>
          </cell>
          <cell r="H238" t="e">
            <v>#VALUE!</v>
          </cell>
        </row>
        <row r="239">
          <cell r="A239" t="str">
            <v>G-06</v>
          </cell>
          <cell r="B239">
            <v>70</v>
          </cell>
          <cell r="C239" t="str">
            <v>Pengadaan dan pengecatan untuk permukaan besi.   [An. G-06]</v>
          </cell>
          <cell r="E239" t="str">
            <v>m2</v>
          </cell>
          <cell r="F239">
            <v>8</v>
          </cell>
          <cell r="G239" t="str">
            <v>Check Analisa !!!</v>
          </cell>
          <cell r="H239" t="e">
            <v>#VALUE!</v>
          </cell>
        </row>
        <row r="240">
          <cell r="A240" t="str">
            <v>G-08</v>
          </cell>
          <cell r="B240">
            <v>71</v>
          </cell>
          <cell r="C240" t="str">
            <v>Pengadaan dan pengecatan untuk permukaan tahan air (waterproof).   [An. G-08]</v>
          </cell>
          <cell r="E240" t="str">
            <v>m2</v>
          </cell>
          <cell r="F240">
            <v>40</v>
          </cell>
          <cell r="G240" t="str">
            <v>Check Analisa !!!</v>
          </cell>
          <cell r="H240" t="e">
            <v>#VALUE!</v>
          </cell>
        </row>
        <row r="241">
          <cell r="A241" t="str">
            <v>LS-07</v>
          </cell>
          <cell r="B241">
            <v>72</v>
          </cell>
          <cell r="C241" t="str">
            <v xml:space="preserve">Pembangunan Rumah Jaga, bangunan satu lantai, luas bangunan 45 m² tiap unit, termasuk pembebasan tanah.  </v>
          </cell>
          <cell r="E241" t="str">
            <v>unit</v>
          </cell>
          <cell r="F241">
            <v>4</v>
          </cell>
          <cell r="G241">
            <v>99030930</v>
          </cell>
          <cell r="H241">
            <v>396123720</v>
          </cell>
        </row>
        <row r="242">
          <cell r="A242" t="str">
            <v>LS-17</v>
          </cell>
          <cell r="B242">
            <v>73</v>
          </cell>
          <cell r="C242" t="str">
            <v xml:space="preserve">Pembangunan Rumah Pompa, 1 unit dengan luas bangunan 30 m², untuk Pompa Sentrifugal, Generator Set dan Softstart Panel, termasuk penataan di sekitar lokasi.  </v>
          </cell>
          <cell r="E242" t="str">
            <v>m2</v>
          </cell>
          <cell r="F242">
            <v>8</v>
          </cell>
          <cell r="G242">
            <v>2383334</v>
          </cell>
          <cell r="H242">
            <v>19066672</v>
          </cell>
        </row>
        <row r="243">
          <cell r="A243" t="str">
            <v>LS-18</v>
          </cell>
          <cell r="B243">
            <v>74</v>
          </cell>
          <cell r="C243" t="str">
            <v>Pengadaan dan pemasangan Pompa Sentrifugal, 1 unit @ kapasitas 16 l/s, head 60 m dan Softstart Panel.</v>
          </cell>
          <cell r="E243" t="str">
            <v>LS</v>
          </cell>
          <cell r="F243">
            <v>16</v>
          </cell>
          <cell r="G243">
            <v>6325000</v>
          </cell>
          <cell r="H243">
            <v>101200000</v>
          </cell>
        </row>
        <row r="244">
          <cell r="A244" t="str">
            <v>LS-19</v>
          </cell>
          <cell r="B244">
            <v>75</v>
          </cell>
          <cell r="C244" t="str">
            <v xml:space="preserve">Pengadaan dan pemasangan Generator Set, 1 unit dengan kapasitas 36 KW.  </v>
          </cell>
          <cell r="E244" t="str">
            <v>LS</v>
          </cell>
          <cell r="F244">
            <v>8</v>
          </cell>
          <cell r="G244">
            <v>8250000</v>
          </cell>
          <cell r="H244">
            <v>66000000</v>
          </cell>
        </row>
        <row r="245">
          <cell r="A245" t="str">
            <v>LS-21</v>
          </cell>
          <cell r="B245">
            <v>76</v>
          </cell>
          <cell r="C245" t="str">
            <v>Pengadaan dan pemasangan Pompa Hidram kapasitas 15 lt/s.</v>
          </cell>
          <cell r="E245" t="str">
            <v>LS</v>
          </cell>
          <cell r="F245">
            <v>8</v>
          </cell>
          <cell r="G245">
            <v>8250000</v>
          </cell>
          <cell r="H245">
            <v>66000000</v>
          </cell>
        </row>
        <row r="246">
          <cell r="A246" t="str">
            <v>LS-20</v>
          </cell>
          <cell r="B246">
            <v>77</v>
          </cell>
          <cell r="C246" t="str">
            <v xml:space="preserve">Pengadaan dan pemasangan Paket IPA (Instalasi Pengolahan Air), 1 unit dengan kapasitas 10 ltr/dt.  </v>
          </cell>
          <cell r="E246" t="str">
            <v>LS</v>
          </cell>
          <cell r="F246">
            <v>8</v>
          </cell>
          <cell r="G246">
            <v>12320000</v>
          </cell>
          <cell r="H246">
            <v>98560000</v>
          </cell>
        </row>
        <row r="247">
          <cell r="A247" t="str">
            <v>PEKERJAAN JARINGAN AIR BAKU UNTUK MASYARAKAT PEDESAAN</v>
          </cell>
          <cell r="C247" t="str">
            <v>Sub-Total Harga No. VI  :  PEKERJAAN JARINGAN AIR BAKU UNTUK MASYARAKAT PEDESAAN</v>
          </cell>
          <cell r="H247" t="e">
            <v>#VALUE!</v>
          </cell>
        </row>
        <row r="248">
          <cell r="A248" t="str">
            <v>VII</v>
          </cell>
          <cell r="B248" t="str">
            <v>VII</v>
          </cell>
          <cell r="C248" t="str">
            <v>PEKERJAAN LAIN-LAIN</v>
          </cell>
        </row>
        <row r="249">
          <cell r="A249" t="str">
            <v>LS-07</v>
          </cell>
          <cell r="B249">
            <v>1</v>
          </cell>
          <cell r="C249" t="str">
            <v xml:space="preserve">Pembangunan Rumah Jaga, bangunan satu lantai, luas bangunan 45 m² tiap unit, termasuk pembebasan tanah.  </v>
          </cell>
          <cell r="E249" t="str">
            <v>unit</v>
          </cell>
          <cell r="F249">
            <v>32</v>
          </cell>
          <cell r="G249">
            <v>99030930</v>
          </cell>
          <cell r="H249">
            <v>3168989760</v>
          </cell>
        </row>
        <row r="250">
          <cell r="A250" t="str">
            <v>B-08</v>
          </cell>
          <cell r="B250">
            <v>2</v>
          </cell>
          <cell r="C250" t="str">
            <v>Pengadaan dan pemasangan Paving Block, Type Square.  [An. B-08]</v>
          </cell>
          <cell r="E250" t="str">
            <v>m2</v>
          </cell>
          <cell r="F250">
            <v>49</v>
          </cell>
          <cell r="G250" t="str">
            <v>Check Analisa !!!</v>
          </cell>
          <cell r="H250" t="e">
            <v>#VALUE!</v>
          </cell>
        </row>
        <row r="251">
          <cell r="A251" t="str">
            <v>E-07</v>
          </cell>
          <cell r="B251">
            <v>3</v>
          </cell>
          <cell r="C251" t="str">
            <v>Pengadaan dan pemasangan Pagar dan Pintu BRC, tinggi 1.20 m dengan 2 buah Pintu Tunggal dan 2 buah Pintu Ganda.   [An. E-07]</v>
          </cell>
          <cell r="E251" t="str">
            <v>m'</v>
          </cell>
          <cell r="F251">
            <v>76</v>
          </cell>
          <cell r="G251" t="str">
            <v>Check Analisa !!!</v>
          </cell>
          <cell r="H251" t="e">
            <v>#VALUE!</v>
          </cell>
        </row>
        <row r="252">
          <cell r="A252" t="str">
            <v>LS-10</v>
          </cell>
          <cell r="B252">
            <v>4</v>
          </cell>
          <cell r="C252" t="str">
            <v>Peralatan Uji Kendali Mutu.</v>
          </cell>
          <cell r="E252" t="str">
            <v>LS</v>
          </cell>
          <cell r="F252">
            <v>12</v>
          </cell>
          <cell r="G252">
            <v>76010000</v>
          </cell>
          <cell r="H252">
            <v>912120000</v>
          </cell>
        </row>
        <row r="253">
          <cell r="A253" t="str">
            <v>LS-13</v>
          </cell>
          <cell r="B253">
            <v>5</v>
          </cell>
          <cell r="C253" t="str">
            <v xml:space="preserve">Pengadaan peralatan tes laboratorium ( 1 set ) untuk kualitas pengelolaan air.  </v>
          </cell>
          <cell r="E253" t="str">
            <v>LS</v>
          </cell>
          <cell r="F253">
            <v>100</v>
          </cell>
          <cell r="G253">
            <v>68965958</v>
          </cell>
          <cell r="H253">
            <v>6896595800</v>
          </cell>
        </row>
        <row r="254">
          <cell r="A254" t="str">
            <v>LS-06</v>
          </cell>
          <cell r="B254">
            <v>6</v>
          </cell>
          <cell r="C254" t="str">
            <v xml:space="preserve">Pekerjaan Commissioning Test, pengujian operasi selama 12 days.  </v>
          </cell>
          <cell r="E254" t="str">
            <v>LS</v>
          </cell>
          <cell r="F254">
            <v>13</v>
          </cell>
          <cell r="G254">
            <v>30000000</v>
          </cell>
          <cell r="H254">
            <v>390000000</v>
          </cell>
        </row>
        <row r="255">
          <cell r="A255" t="str">
            <v>PEKERJAAN LAIN-LAIN</v>
          </cell>
          <cell r="C255" t="str">
            <v>Sub-Total Harga No. VII  :  PEKERJAAN LAIN-LAIN</v>
          </cell>
          <cell r="H255" t="e">
            <v>#VALUE!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4">
          <cell r="D14" t="str">
            <v>Divisi 1. UMUM</v>
          </cell>
        </row>
        <row r="15">
          <cell r="D15" t="str">
            <v>Mobilisasi &amp; Demobilisasi</v>
          </cell>
          <cell r="G15" t="str">
            <v>LS</v>
          </cell>
          <cell r="H15">
            <v>1</v>
          </cell>
        </row>
        <row r="17">
          <cell r="D17" t="str">
            <v>Jumlah Harga Penawaran Divisi 1 ( masuk pada Rekapitulasi Daftar Kuantitas dan Harga)</v>
          </cell>
        </row>
        <row r="19">
          <cell r="D19" t="str">
            <v>Divisi 2. DRAINAGE</v>
          </cell>
        </row>
        <row r="20">
          <cell r="D20" t="str">
            <v>Galian untuk Drainase Selokan dan Saluran Air</v>
          </cell>
          <cell r="G20" t="str">
            <v>M3</v>
          </cell>
          <cell r="H20">
            <v>792</v>
          </cell>
        </row>
        <row r="21">
          <cell r="D21" t="str">
            <v>Pasangan Batu dengan Mortar</v>
          </cell>
          <cell r="G21" t="str">
            <v>M3</v>
          </cell>
          <cell r="H21">
            <v>200</v>
          </cell>
        </row>
        <row r="22">
          <cell r="D22" t="str">
            <v>Gorong-gorong Pipa Beton Bertulang, Dia. dalam &lt; 45 cm.</v>
          </cell>
          <cell r="G22" t="str">
            <v>M'</v>
          </cell>
        </row>
        <row r="23">
          <cell r="D23" t="str">
            <v>Gorong-gorong Pipa Beton Bertulang, Dia. dalam 45 - 75 cm.</v>
          </cell>
          <cell r="G23" t="str">
            <v>M'</v>
          </cell>
        </row>
        <row r="24">
          <cell r="D24" t="str">
            <v>Gorong-gorong Pipa Beton Bertulang, Dia. dalam 75 - 120 cm.</v>
          </cell>
          <cell r="G24" t="str">
            <v>M'</v>
          </cell>
          <cell r="H24">
            <v>14</v>
          </cell>
        </row>
        <row r="25">
          <cell r="D25" t="str">
            <v>Gorong-gorong Pipa Baja Gelombang</v>
          </cell>
          <cell r="G25" t="str">
            <v>Ton</v>
          </cell>
        </row>
        <row r="26">
          <cell r="D26" t="str">
            <v>Gorong-gorong Pipa Beton Tanpa Tulang dia. Dalam 20 cm.</v>
          </cell>
          <cell r="G26" t="str">
            <v>M'</v>
          </cell>
        </row>
        <row r="27">
          <cell r="D27" t="str">
            <v>Gorong-gorong Pipa Beton Tanpa Tulang dia. Dalam 25 cm.</v>
          </cell>
          <cell r="G27" t="str">
            <v>M'</v>
          </cell>
        </row>
        <row r="28">
          <cell r="D28" t="str">
            <v>Gorong-gorong Pipa Beton Tanpa Tulang dia. Dalam 30 cm.</v>
          </cell>
          <cell r="G28" t="str">
            <v>M'</v>
          </cell>
        </row>
        <row r="29">
          <cell r="D29" t="str">
            <v>Timbunan Porous atau Bahan Penyaring</v>
          </cell>
          <cell r="G29" t="str">
            <v>M3</v>
          </cell>
        </row>
        <row r="30">
          <cell r="D30" t="str">
            <v>Anyaman Filter Plastik</v>
          </cell>
          <cell r="G30" t="str">
            <v>M2</v>
          </cell>
        </row>
        <row r="31">
          <cell r="D31" t="str">
            <v>Pipa berlubang Banyak (Perforated Pipe) untuk Pekerjaan Drainase</v>
          </cell>
          <cell r="G31" t="str">
            <v>M'</v>
          </cell>
        </row>
        <row r="32">
          <cell r="D32" t="str">
            <v>Bawah Permukaan</v>
          </cell>
        </row>
        <row r="35">
          <cell r="D35" t="str">
            <v>Jumlah Harga Penawaran Divisi 2 ( masuk pada Rekapitulasi Daftar Kuantitas dan Harga)</v>
          </cell>
        </row>
        <row r="37">
          <cell r="D37" t="str">
            <v>Divisi 3. PEKERJAAN TANAH</v>
          </cell>
        </row>
        <row r="38">
          <cell r="D38" t="str">
            <v>Galian Biasa</v>
          </cell>
          <cell r="G38" t="str">
            <v>M3</v>
          </cell>
          <cell r="H38">
            <v>40</v>
          </cell>
        </row>
        <row r="39">
          <cell r="D39" t="str">
            <v>Galian Batu</v>
          </cell>
          <cell r="G39" t="str">
            <v>M3</v>
          </cell>
        </row>
        <row r="40">
          <cell r="D40" t="str">
            <v>Galian Struktur dengan Kedalaman 0 - 2 meter</v>
          </cell>
          <cell r="G40" t="str">
            <v>M3</v>
          </cell>
        </row>
        <row r="41">
          <cell r="D41" t="str">
            <v>Galian Struktur dengan Kedalaman 2 - 4 meter</v>
          </cell>
          <cell r="G41" t="str">
            <v>M3</v>
          </cell>
        </row>
        <row r="42">
          <cell r="D42" t="str">
            <v>Galian Struktur dengan Kedalaman 4 - 6 meter</v>
          </cell>
          <cell r="G42" t="str">
            <v>M3</v>
          </cell>
        </row>
        <row r="43">
          <cell r="D43" t="str">
            <v>Galian Perkerasan Beraspal dengan Cold Milling Machine</v>
          </cell>
          <cell r="G43" t="str">
            <v>M3</v>
          </cell>
        </row>
        <row r="44">
          <cell r="D44" t="str">
            <v>Galian Perkerasan Beraspal tanpa Cold milling Machine</v>
          </cell>
          <cell r="G44" t="str">
            <v>M3</v>
          </cell>
        </row>
        <row r="45">
          <cell r="D45" t="str">
            <v>Biaya Tambahan untuk Pengangkutan Bahan Galian yang</v>
          </cell>
          <cell r="G45" t="str">
            <v>M3/Km</v>
          </cell>
        </row>
        <row r="46">
          <cell r="D46" t="str">
            <v>melebihi 5 Km</v>
          </cell>
        </row>
        <row r="47">
          <cell r="D47" t="str">
            <v>Timbunan Biasa</v>
          </cell>
          <cell r="G47" t="str">
            <v>M3</v>
          </cell>
          <cell r="H47">
            <v>13502</v>
          </cell>
        </row>
        <row r="48">
          <cell r="D48" t="str">
            <v>Timbunan Pilihan</v>
          </cell>
          <cell r="G48" t="str">
            <v>M3</v>
          </cell>
          <cell r="H48">
            <v>10650</v>
          </cell>
        </row>
        <row r="49">
          <cell r="D49" t="str">
            <v>Timbunan Pilihan diatas Tanah Rawa (diukur diatas bak Truck)</v>
          </cell>
          <cell r="G49" t="str">
            <v>M3</v>
          </cell>
        </row>
        <row r="50">
          <cell r="D50" t="str">
            <v>Penyiapan Badan Jalan</v>
          </cell>
          <cell r="G50" t="str">
            <v>M2</v>
          </cell>
        </row>
        <row r="56">
          <cell r="D56" t="str">
            <v>Jumlah Harga Penawaran Divisi 3 ( masuk pada Rekapitulasi Daftar Kuantitas dan Harga)</v>
          </cell>
        </row>
        <row r="59">
          <cell r="G59" t="str">
            <v>Satuan</v>
          </cell>
          <cell r="H59" t="str">
            <v>Perkiraan Kuantitas</v>
          </cell>
        </row>
        <row r="61">
          <cell r="G61" t="str">
            <v>c</v>
          </cell>
          <cell r="H61" t="str">
            <v>d</v>
          </cell>
        </row>
        <row r="63">
          <cell r="D63" t="str">
            <v>Divisi 4. PELEBARAN PERKERASAN DAN BAHU JALAN</v>
          </cell>
        </row>
        <row r="64">
          <cell r="D64" t="str">
            <v>Lapis Pondasi Aggregate Kelas A</v>
          </cell>
          <cell r="G64" t="str">
            <v>M3</v>
          </cell>
        </row>
        <row r="65">
          <cell r="D65" t="str">
            <v>Lapis Pondasi Aggregate Kelas B</v>
          </cell>
          <cell r="G65" t="str">
            <v>M3</v>
          </cell>
        </row>
        <row r="66">
          <cell r="D66" t="str">
            <v>Lapis Pondasi Semen Tanah</v>
          </cell>
          <cell r="G66" t="str">
            <v>M3</v>
          </cell>
        </row>
        <row r="67">
          <cell r="D67" t="str">
            <v>Semen Untuk Lapis Pondasi Semen tanah</v>
          </cell>
          <cell r="G67" t="str">
            <v>Ton</v>
          </cell>
        </row>
        <row r="68">
          <cell r="D68" t="str">
            <v>Laburan Aspal Satu Lapis (BURTU)</v>
          </cell>
          <cell r="G68" t="str">
            <v>M2</v>
          </cell>
        </row>
        <row r="69">
          <cell r="D69" t="str">
            <v>Bahan Aspal Untuk Pekerjaan Laburan</v>
          </cell>
          <cell r="G69" t="str">
            <v>Liter</v>
          </cell>
        </row>
        <row r="70">
          <cell r="D70" t="str">
            <v>Lapis Resap Pengikat.</v>
          </cell>
          <cell r="G70" t="str">
            <v>Liter</v>
          </cell>
        </row>
        <row r="72">
          <cell r="D72" t="str">
            <v>Jumlah Harga Penawaran Divisi 4 ( masuk pada Rekapitulasi Daftar Kuantitas dan Harga)</v>
          </cell>
        </row>
        <row r="74">
          <cell r="D74" t="str">
            <v>Divisi 5. PERKERASAN BERBUTIR</v>
          </cell>
        </row>
        <row r="75">
          <cell r="D75" t="str">
            <v>Lapis Pondasi Aggregate Kelas A</v>
          </cell>
          <cell r="G75" t="str">
            <v>M3</v>
          </cell>
        </row>
        <row r="76">
          <cell r="D76" t="str">
            <v>Lapis Pondasi Aggregate Kelas B</v>
          </cell>
          <cell r="G76" t="str">
            <v>M3</v>
          </cell>
        </row>
        <row r="77">
          <cell r="D77" t="str">
            <v>Lapis Pondasi Aggregate Kelas C</v>
          </cell>
          <cell r="G77" t="str">
            <v>M3</v>
          </cell>
        </row>
        <row r="78">
          <cell r="D78" t="str">
            <v>Semen Untuk Lapis Pondasi Semen Tanah</v>
          </cell>
          <cell r="G78" t="str">
            <v>Ton</v>
          </cell>
        </row>
        <row r="79">
          <cell r="D79" t="str">
            <v>Lapis Pondasi Semen Tanah</v>
          </cell>
          <cell r="G79" t="str">
            <v>M3</v>
          </cell>
        </row>
        <row r="81">
          <cell r="D81" t="str">
            <v>Jumlah Harga Penawaran Divisi 5 ( masuk pada Rekapitulasi Daftar Kuantitas dan Harga)</v>
          </cell>
        </row>
        <row r="83">
          <cell r="D83" t="str">
            <v>Divisi 6. PERKERASAN ASPAL</v>
          </cell>
        </row>
        <row r="84">
          <cell r="D84" t="str">
            <v>Lapis Resap Pengikat</v>
          </cell>
          <cell r="G84" t="str">
            <v>Liter</v>
          </cell>
          <cell r="H84">
            <v>125</v>
          </cell>
        </row>
        <row r="85">
          <cell r="D85" t="str">
            <v>Lapis Perekat</v>
          </cell>
          <cell r="G85" t="str">
            <v>Liter</v>
          </cell>
          <cell r="H85">
            <v>75250</v>
          </cell>
        </row>
        <row r="86">
          <cell r="D86" t="str">
            <v>Agregat Penutup BURTU</v>
          </cell>
          <cell r="G86" t="str">
            <v>M2</v>
          </cell>
        </row>
        <row r="87">
          <cell r="D87" t="str">
            <v>Agregat Penutup BURDA</v>
          </cell>
          <cell r="G87" t="str">
            <v>M2</v>
          </cell>
        </row>
        <row r="88">
          <cell r="D88" t="str">
            <v>Bahan Aspal untuk Pekerjaan Laburan</v>
          </cell>
          <cell r="G88" t="str">
            <v>Liter</v>
          </cell>
        </row>
        <row r="89">
          <cell r="D89" t="str">
            <v>Latasir (SS) Kelas A</v>
          </cell>
          <cell r="G89" t="str">
            <v>M2</v>
          </cell>
        </row>
        <row r="90">
          <cell r="D90" t="str">
            <v>Latasir (SS) Kelas B</v>
          </cell>
          <cell r="G90" t="str">
            <v>M2</v>
          </cell>
        </row>
        <row r="91">
          <cell r="D91" t="str">
            <v>Lataston-Lapis Aus (HRS-WC)</v>
          </cell>
          <cell r="G91" t="str">
            <v>M2</v>
          </cell>
          <cell r="H91">
            <v>215000</v>
          </cell>
        </row>
        <row r="92">
          <cell r="D92" t="str">
            <v>Lataston-Lapis Pondasi (HRS-Base)</v>
          </cell>
          <cell r="G92" t="str">
            <v>M3</v>
          </cell>
          <cell r="H92">
            <v>856</v>
          </cell>
        </row>
        <row r="93">
          <cell r="D93" t="str">
            <v>Lataston-Lapis Aus (AC-WC)</v>
          </cell>
          <cell r="G93" t="str">
            <v>M2</v>
          </cell>
        </row>
        <row r="94">
          <cell r="D94" t="str">
            <v>Lataston-Lapis Pondasi (AC-BC)</v>
          </cell>
          <cell r="G94" t="str">
            <v>M3</v>
          </cell>
        </row>
        <row r="95">
          <cell r="D95" t="str">
            <v>Lataston-Lapis Pondasi (AC-Base)</v>
          </cell>
          <cell r="G95" t="str">
            <v>M3</v>
          </cell>
        </row>
        <row r="96">
          <cell r="D96" t="str">
            <v>Lasbutag</v>
          </cell>
          <cell r="G96" t="str">
            <v>M2</v>
          </cell>
        </row>
        <row r="97">
          <cell r="D97" t="str">
            <v>Latasbusir Kelas A</v>
          </cell>
          <cell r="G97" t="str">
            <v>M2</v>
          </cell>
        </row>
        <row r="98">
          <cell r="D98" t="str">
            <v>Latasbusir Kelas B</v>
          </cell>
          <cell r="G98" t="str">
            <v>M2</v>
          </cell>
        </row>
        <row r="99">
          <cell r="D99" t="str">
            <v>Bitumen Asbuton</v>
          </cell>
          <cell r="G99" t="str">
            <v>Ton</v>
          </cell>
        </row>
        <row r="100">
          <cell r="D100" t="str">
            <v>Bitumen Bahan Peremaja</v>
          </cell>
          <cell r="G100" t="str">
            <v>Ton</v>
          </cell>
        </row>
        <row r="101">
          <cell r="D101" t="str">
            <v>Bahan Anti - Stripping</v>
          </cell>
          <cell r="G101" t="str">
            <v>Liter</v>
          </cell>
        </row>
        <row r="102">
          <cell r="D102" t="str">
            <v>Aspal Campuran Dingin untuk Pelapisan Kembali</v>
          </cell>
          <cell r="G102" t="str">
            <v>M3</v>
          </cell>
        </row>
        <row r="103">
          <cell r="D103" t="str">
            <v>Lapis Perata Penetrasi Macadam</v>
          </cell>
          <cell r="G103" t="str">
            <v>M3</v>
          </cell>
        </row>
        <row r="105">
          <cell r="D105" t="str">
            <v>Jumlah Harga Penawaran Divisi 6 ( masuk pada Rekapitulasi Daftar Kuantitas dan Harga)</v>
          </cell>
        </row>
        <row r="108">
          <cell r="G108" t="str">
            <v>Satuan</v>
          </cell>
          <cell r="H108" t="str">
            <v>Perkiraan Kuantitas</v>
          </cell>
        </row>
        <row r="110">
          <cell r="G110" t="str">
            <v>c</v>
          </cell>
          <cell r="H110" t="str">
            <v>d</v>
          </cell>
        </row>
        <row r="112">
          <cell r="D112" t="str">
            <v>Divisi 7. STRUKTUR</v>
          </cell>
        </row>
        <row r="113">
          <cell r="D113" t="str">
            <v>Beton K.500</v>
          </cell>
          <cell r="G113" t="str">
            <v>M3</v>
          </cell>
        </row>
        <row r="114">
          <cell r="D114" t="str">
            <v>Beton K.400</v>
          </cell>
          <cell r="G114" t="str">
            <v>M3</v>
          </cell>
        </row>
        <row r="115">
          <cell r="D115" t="str">
            <v>Beton K.350</v>
          </cell>
          <cell r="G115" t="str">
            <v>M3</v>
          </cell>
        </row>
        <row r="116">
          <cell r="D116" t="str">
            <v>Beton K.300</v>
          </cell>
          <cell r="G116" t="str">
            <v>M3</v>
          </cell>
        </row>
        <row r="117">
          <cell r="D117" t="str">
            <v>Beton K.250</v>
          </cell>
          <cell r="G117" t="str">
            <v>M3</v>
          </cell>
          <cell r="H117">
            <v>6</v>
          </cell>
        </row>
        <row r="118">
          <cell r="D118" t="str">
            <v>Beton K.175</v>
          </cell>
          <cell r="G118" t="str">
            <v>M3</v>
          </cell>
          <cell r="H118">
            <v>30</v>
          </cell>
        </row>
        <row r="119">
          <cell r="D119" t="str">
            <v>Beton Siklop K.175</v>
          </cell>
          <cell r="G119" t="str">
            <v>M3</v>
          </cell>
        </row>
        <row r="120">
          <cell r="D120" t="str">
            <v>Beton K.125</v>
          </cell>
          <cell r="G120" t="str">
            <v>M3</v>
          </cell>
        </row>
        <row r="121">
          <cell r="D121" t="str">
            <v>Unit Pracetak Gelagar Tipe I Bentang 16 meter</v>
          </cell>
          <cell r="G121" t="str">
            <v>Buah</v>
          </cell>
        </row>
        <row r="122">
          <cell r="D122" t="str">
            <v>Unit Pracetak Gelagar Tipe I Bentang 20 meter</v>
          </cell>
          <cell r="G122" t="str">
            <v>Buah</v>
          </cell>
        </row>
        <row r="123">
          <cell r="D123" t="str">
            <v>Unit Pracetak Gelagar Tipe I Bentang 22 meter</v>
          </cell>
          <cell r="G123" t="str">
            <v>Buah</v>
          </cell>
        </row>
        <row r="124">
          <cell r="D124" t="str">
            <v>Unit Pracetak Gelagar Tipe I Bentang 25 meter</v>
          </cell>
          <cell r="G124" t="str">
            <v>Buah</v>
          </cell>
        </row>
        <row r="125">
          <cell r="D125" t="str">
            <v>Unit Pracetak Gelagar Tipe I Bentang 28 meter</v>
          </cell>
          <cell r="G125" t="str">
            <v>Buah</v>
          </cell>
        </row>
        <row r="126">
          <cell r="D126" t="str">
            <v>Unit Pracetak Gelagar Tipe I Bentang 30 meter</v>
          </cell>
          <cell r="G126" t="str">
            <v>Buah</v>
          </cell>
        </row>
        <row r="127">
          <cell r="D127" t="str">
            <v>Unit Pracetak Gelagar Tipe I Bentang 31 meter</v>
          </cell>
          <cell r="G127" t="str">
            <v>Buah</v>
          </cell>
        </row>
        <row r="128">
          <cell r="D128" t="str">
            <v>Unit Pracetak Gelagar Tipe I Bentang 35 meter</v>
          </cell>
          <cell r="G128" t="str">
            <v>Buah</v>
          </cell>
        </row>
        <row r="129">
          <cell r="D129" t="str">
            <v>Baja Prategang</v>
          </cell>
          <cell r="G129" t="str">
            <v>Kg</v>
          </cell>
        </row>
        <row r="130">
          <cell r="D130" t="str">
            <v>Plat Berongga (Hollow Slab) Pracetak Bentang 21 meter</v>
          </cell>
          <cell r="G130" t="str">
            <v>Buah</v>
          </cell>
        </row>
        <row r="131">
          <cell r="D131" t="str">
            <v>Beton Diafragma K.350 termasuk pekerjaan Pra Penegangan</v>
          </cell>
          <cell r="G131" t="str">
            <v>M3</v>
          </cell>
        </row>
        <row r="132">
          <cell r="D132" t="str">
            <v>Baja Tulangan U.24 Polos</v>
          </cell>
          <cell r="G132" t="str">
            <v>Kg</v>
          </cell>
          <cell r="H132">
            <v>420</v>
          </cell>
        </row>
        <row r="133">
          <cell r="D133" t="str">
            <v>Baja Tulangan U.32 Polos</v>
          </cell>
          <cell r="G133" t="str">
            <v>Kg</v>
          </cell>
        </row>
        <row r="134">
          <cell r="D134" t="str">
            <v>Baja Tulangan U.32 Ulir</v>
          </cell>
          <cell r="G134" t="str">
            <v>Kg</v>
          </cell>
        </row>
        <row r="135">
          <cell r="D135" t="str">
            <v>Baja Tulangan U.39 Ulir</v>
          </cell>
          <cell r="G135" t="str">
            <v>Kg</v>
          </cell>
        </row>
        <row r="136">
          <cell r="D136" t="str">
            <v>Baja Tulangan U.48 Ulir</v>
          </cell>
          <cell r="G136" t="str">
            <v>Kg</v>
          </cell>
        </row>
        <row r="137">
          <cell r="D137" t="str">
            <v>Anyaman Kawat yang di Las (Welded Wire Mesh)</v>
          </cell>
          <cell r="G137" t="str">
            <v>Kg</v>
          </cell>
        </row>
        <row r="138">
          <cell r="D138" t="str">
            <v>Baja struktur Titik Leleh 2500 kg/cm2</v>
          </cell>
          <cell r="G138" t="str">
            <v>Kg</v>
          </cell>
        </row>
        <row r="139">
          <cell r="D139" t="str">
            <v>Baja struktur Titik Leleh 2800 kg/cm2</v>
          </cell>
          <cell r="G139" t="str">
            <v>Kg</v>
          </cell>
        </row>
        <row r="140">
          <cell r="D140" t="str">
            <v>Baja struktur Titik Leleh 3500 kg/cm2</v>
          </cell>
          <cell r="G140" t="str">
            <v>Kg</v>
          </cell>
        </row>
        <row r="141">
          <cell r="D141" t="str">
            <v>Pemasangan Jembatan Rangka Baja</v>
          </cell>
          <cell r="G141" t="str">
            <v>Kg</v>
          </cell>
        </row>
        <row r="142">
          <cell r="D142" t="str">
            <v>Pengangkutan Material Jembatan</v>
          </cell>
          <cell r="G142" t="str">
            <v>Kg</v>
          </cell>
        </row>
        <row r="143">
          <cell r="D143" t="str">
            <v>Pondasi Cerucuk, Penyediaan dan Pemancangan Dia. 8-10 cm</v>
          </cell>
          <cell r="G143" t="str">
            <v>M'</v>
          </cell>
          <cell r="H143">
            <v>11084</v>
          </cell>
        </row>
        <row r="144">
          <cell r="D144" t="str">
            <v>Pondasi Cerucuk, Penyediaan dan Pemancangan Dia. 10-12 cm</v>
          </cell>
          <cell r="G144" t="str">
            <v>M'</v>
          </cell>
          <cell r="H144">
            <v>12077</v>
          </cell>
        </row>
        <row r="145">
          <cell r="D145" t="str">
            <v>Dinding Turap Kayu tanpa Pengawetan</v>
          </cell>
          <cell r="G145" t="str">
            <v>M2</v>
          </cell>
          <cell r="H145">
            <v>16500</v>
          </cell>
        </row>
        <row r="146">
          <cell r="D146" t="str">
            <v>Dinding Turap Kayu dengan Pengawetan</v>
          </cell>
          <cell r="G146" t="str">
            <v>M2</v>
          </cell>
          <cell r="H146">
            <v>2100</v>
          </cell>
        </row>
        <row r="147">
          <cell r="D147" t="str">
            <v>Dinding Turap Baja</v>
          </cell>
          <cell r="G147" t="str">
            <v>M2</v>
          </cell>
        </row>
        <row r="148">
          <cell r="D148" t="str">
            <v>Dinding Turap Beton</v>
          </cell>
          <cell r="G148" t="str">
            <v>M2</v>
          </cell>
        </row>
        <row r="154">
          <cell r="D154" t="str">
            <v>Divisi 7 berlanjut ke halaman berikut</v>
          </cell>
        </row>
        <row r="157">
          <cell r="G157" t="str">
            <v>Satuan</v>
          </cell>
          <cell r="H157" t="str">
            <v>Perkiraan Kuantitas</v>
          </cell>
        </row>
        <row r="159">
          <cell r="G159" t="str">
            <v>c</v>
          </cell>
          <cell r="H159" t="str">
            <v>d</v>
          </cell>
        </row>
        <row r="162">
          <cell r="D162" t="str">
            <v>Penyediaan Tiang Pancang Kayu Tanpa Pengawetan</v>
          </cell>
          <cell r="G162" t="str">
            <v>M3</v>
          </cell>
        </row>
        <row r="163">
          <cell r="D163" t="str">
            <v>Penyediaan Tiang Pancang Kayu dengan Pengawetan</v>
          </cell>
          <cell r="G163" t="str">
            <v>M3</v>
          </cell>
        </row>
        <row r="164">
          <cell r="D164" t="str">
            <v>Penyediaan Tiang Pancang Baja</v>
          </cell>
          <cell r="G164" t="str">
            <v>Kg</v>
          </cell>
        </row>
        <row r="165">
          <cell r="D165" t="str">
            <v>Penyediaan Tiang Pancang Beton Bertulang Pracetak</v>
          </cell>
          <cell r="G165" t="str">
            <v>M3</v>
          </cell>
        </row>
        <row r="166">
          <cell r="D166" t="str">
            <v>Penyediaan Tiang Pancang Beton Pratekan Pracetak</v>
          </cell>
          <cell r="G166" t="str">
            <v>M3</v>
          </cell>
        </row>
        <row r="167">
          <cell r="D167" t="str">
            <v>Pemancangan Tiang Pancang Kayu</v>
          </cell>
          <cell r="G167" t="str">
            <v>M'</v>
          </cell>
        </row>
        <row r="168">
          <cell r="D168" t="str">
            <v>Pemancangan Tiang Pancang Pipa Baja Dia. 400 mm</v>
          </cell>
          <cell r="G168" t="str">
            <v>M'</v>
          </cell>
        </row>
        <row r="169">
          <cell r="D169" t="str">
            <v>Pemancangan Tiang Pancang Pipa Baja Dia. 500 mm</v>
          </cell>
          <cell r="G169" t="str">
            <v>M'</v>
          </cell>
        </row>
        <row r="170">
          <cell r="D170" t="str">
            <v>Pemancangan Tiang Pancang Pipa Baja Dia. 600 mm</v>
          </cell>
          <cell r="G170" t="str">
            <v>M'</v>
          </cell>
        </row>
        <row r="171">
          <cell r="D171" t="str">
            <v>Pemancangan Tiang Pancang Beton Pracetak : 30 cm x 30 cm atau</v>
          </cell>
          <cell r="G171" t="str">
            <v>M'</v>
          </cell>
        </row>
        <row r="172">
          <cell r="D172" t="str">
            <v>Diameter 300 mm</v>
          </cell>
        </row>
        <row r="173">
          <cell r="D173" t="str">
            <v>Pemancangan Tiang Pancang Beton Pracetak : 30 cm x 30 cm atau</v>
          </cell>
          <cell r="G173" t="str">
            <v>M'</v>
          </cell>
        </row>
        <row r="174">
          <cell r="D174" t="str">
            <v>Diameter 400 mm</v>
          </cell>
        </row>
        <row r="175">
          <cell r="D175" t="str">
            <v>Pemancangan Tiang Pancang Beton Pracetak : 30 cm x 30 cm atau</v>
          </cell>
          <cell r="G175" t="str">
            <v>M'</v>
          </cell>
        </row>
        <row r="176">
          <cell r="D176" t="str">
            <v>Diameter 500 mm</v>
          </cell>
        </row>
        <row r="177">
          <cell r="D177" t="str">
            <v>Tiang Bor Beton Diameter 600 mm</v>
          </cell>
          <cell r="G177" t="str">
            <v>M'</v>
          </cell>
        </row>
        <row r="178">
          <cell r="D178" t="str">
            <v>Tiang Bor Beton Diameter 800 mm</v>
          </cell>
          <cell r="G178" t="str">
            <v>M'</v>
          </cell>
        </row>
        <row r="179">
          <cell r="D179" t="str">
            <v>Tiang Bor Beton Diameter 1000 mm</v>
          </cell>
          <cell r="G179" t="str">
            <v>M'</v>
          </cell>
        </row>
        <row r="180">
          <cell r="D180" t="str">
            <v>Tiang Bor Beton Diameter 1200 mm</v>
          </cell>
          <cell r="G180" t="str">
            <v>M'</v>
          </cell>
        </row>
        <row r="181">
          <cell r="D181" t="str">
            <v>Tiang Bor Beton Diameter 1500 mm</v>
          </cell>
          <cell r="G181" t="str">
            <v>M'</v>
          </cell>
        </row>
        <row r="182">
          <cell r="D182" t="str">
            <v>Tambahan Biaya untuk Nomor Mata Pembayaran 7.6 (11) s/d</v>
          </cell>
          <cell r="G182" t="str">
            <v>M'</v>
          </cell>
        </row>
        <row r="183">
          <cell r="D183" t="str">
            <v>7.6(17) bila Tiang Pancang Beton dikerjakan ditempat berair.</v>
          </cell>
        </row>
        <row r="184">
          <cell r="D184" t="str">
            <v>Tambahan Biaya untuk Nomor Mata Pembayaran 7.6 (18) s/d</v>
          </cell>
          <cell r="G184" t="str">
            <v>M'</v>
          </cell>
        </row>
        <row r="185">
          <cell r="D185" t="str">
            <v>7.6(22) bila Tiang Pancang Beton dikerjakan ditempat berair.</v>
          </cell>
        </row>
        <row r="186">
          <cell r="D186" t="str">
            <v>Pengujuan Pembebanan Pada Tiang dng Dia. sampai 600 mm.</v>
          </cell>
          <cell r="G186" t="str">
            <v>Buah</v>
          </cell>
        </row>
        <row r="187">
          <cell r="D187" t="str">
            <v>Pengujuan Pembebanan Pada Tiang dng Dia. Diatas 600 mm.</v>
          </cell>
          <cell r="G187" t="str">
            <v>Buah</v>
          </cell>
        </row>
        <row r="188">
          <cell r="D188" t="str">
            <v>Penyediaan Dinding sumuran Silinder, Diameter 250 cm.</v>
          </cell>
          <cell r="G188" t="str">
            <v>M'</v>
          </cell>
        </row>
        <row r="189">
          <cell r="D189" t="str">
            <v>Penyediaan Dinding sumuran Silinder, Diameter 300 cm.</v>
          </cell>
          <cell r="G189" t="str">
            <v>M'</v>
          </cell>
        </row>
        <row r="190">
          <cell r="D190" t="str">
            <v>Penyediaan Dinding sumuran Silinder, Diameter 350 cm.</v>
          </cell>
          <cell r="G190" t="str">
            <v>M'</v>
          </cell>
        </row>
        <row r="191">
          <cell r="D191" t="str">
            <v>Penyediaan Dinding sumuran Silinder, Diameter 400 cm.</v>
          </cell>
          <cell r="G191" t="str">
            <v>M'</v>
          </cell>
        </row>
        <row r="192">
          <cell r="D192" t="str">
            <v>Penurunan Dinding sumuran Silinder, Diameter 250 cm.</v>
          </cell>
          <cell r="G192" t="str">
            <v>M'</v>
          </cell>
        </row>
        <row r="193">
          <cell r="D193" t="str">
            <v>Penurunan Dinding sumuran Silinder, Diameter 300 cm.</v>
          </cell>
          <cell r="G193" t="str">
            <v>M'</v>
          </cell>
        </row>
        <row r="194">
          <cell r="D194" t="str">
            <v>Penurunan Dinding sumuran Silinder, Diameter 350 cm.</v>
          </cell>
          <cell r="G194" t="str">
            <v>M'</v>
          </cell>
        </row>
        <row r="195">
          <cell r="D195" t="str">
            <v>Penurunan Dinding sumuran Silinder, Diameter 400 cm.</v>
          </cell>
          <cell r="G195" t="str">
            <v>M'</v>
          </cell>
        </row>
        <row r="196">
          <cell r="D196" t="str">
            <v>Pasangan Batu</v>
          </cell>
          <cell r="G196" t="str">
            <v>M3</v>
          </cell>
          <cell r="H196">
            <v>600</v>
          </cell>
        </row>
        <row r="197">
          <cell r="D197" t="str">
            <v>Pasangan Batu Kosong diisi adukan</v>
          </cell>
          <cell r="G197" t="str">
            <v>M3</v>
          </cell>
        </row>
        <row r="198">
          <cell r="D198" t="str">
            <v>Pasangan Batu Kosong</v>
          </cell>
          <cell r="G198" t="str">
            <v>M3</v>
          </cell>
        </row>
        <row r="199">
          <cell r="D199" t="str">
            <v>Bronjong (Gabions)</v>
          </cell>
          <cell r="G199" t="str">
            <v>M3</v>
          </cell>
        </row>
        <row r="204">
          <cell r="D204" t="str">
            <v>Divisi 7 berlanjut ke halaman berikut</v>
          </cell>
        </row>
        <row r="207">
          <cell r="G207" t="str">
            <v>Satuan</v>
          </cell>
          <cell r="H207" t="str">
            <v>Perkiraan Kuantitas</v>
          </cell>
        </row>
        <row r="209">
          <cell r="G209" t="str">
            <v>c</v>
          </cell>
          <cell r="H209" t="str">
            <v>d</v>
          </cell>
        </row>
        <row r="211">
          <cell r="D211" t="str">
            <v>Expantion Joint Tipe Torma</v>
          </cell>
          <cell r="G211" t="str">
            <v>M'</v>
          </cell>
        </row>
        <row r="212">
          <cell r="D212" t="str">
            <v>Expantion Joint Tipe Rubber 1</v>
          </cell>
          <cell r="G212" t="str">
            <v>M'</v>
          </cell>
        </row>
        <row r="213">
          <cell r="D213" t="str">
            <v>Expantion Joint Tipe Rubber 2</v>
          </cell>
          <cell r="G213" t="str">
            <v>M'</v>
          </cell>
        </row>
        <row r="214">
          <cell r="D214" t="str">
            <v>Expantion Joint Tipe Rubber 3</v>
          </cell>
          <cell r="G214" t="str">
            <v>M'</v>
          </cell>
        </row>
        <row r="215">
          <cell r="D215" t="str">
            <v>Join Filler untuk sambungan Konstruksi</v>
          </cell>
          <cell r="G215" t="str">
            <v>M'</v>
          </cell>
        </row>
        <row r="216">
          <cell r="D216" t="str">
            <v>Expansion Joint Tipe Baja Bersudut</v>
          </cell>
          <cell r="G216" t="str">
            <v>M'</v>
          </cell>
        </row>
        <row r="217">
          <cell r="D217" t="str">
            <v>Perletakan Logam</v>
          </cell>
          <cell r="G217" t="str">
            <v>Buah</v>
          </cell>
        </row>
        <row r="218">
          <cell r="D218" t="str">
            <v>Perletakan elastomerik Jenis 1</v>
          </cell>
          <cell r="G218" t="str">
            <v>Buah</v>
          </cell>
        </row>
        <row r="219">
          <cell r="D219" t="str">
            <v>Perletakan elastomerik Jenis 2</v>
          </cell>
          <cell r="G219" t="str">
            <v>Buah</v>
          </cell>
        </row>
        <row r="220">
          <cell r="D220" t="str">
            <v>Perletakan elastomerik Jenis 3</v>
          </cell>
          <cell r="G220" t="str">
            <v>Buah</v>
          </cell>
        </row>
        <row r="221">
          <cell r="D221" t="str">
            <v>Perletakan Strip</v>
          </cell>
          <cell r="G221" t="str">
            <v>M'</v>
          </cell>
        </row>
        <row r="222">
          <cell r="D222" t="str">
            <v>Sandaran Jembatan Baja</v>
          </cell>
          <cell r="G222" t="str">
            <v>M'</v>
          </cell>
        </row>
        <row r="223">
          <cell r="D223" t="str">
            <v>Papan Nama Jembatan</v>
          </cell>
          <cell r="G223" t="str">
            <v>M'</v>
          </cell>
        </row>
        <row r="224">
          <cell r="D224" t="str">
            <v>Pembongkaran Pasangan Batu</v>
          </cell>
          <cell r="G224" t="str">
            <v>M3</v>
          </cell>
        </row>
        <row r="225">
          <cell r="D225" t="str">
            <v>Pembongkaran Beton</v>
          </cell>
          <cell r="G225" t="str">
            <v>M3</v>
          </cell>
        </row>
        <row r="226">
          <cell r="D226" t="str">
            <v>Pembongkaran Beton Pratekan</v>
          </cell>
          <cell r="G226" t="str">
            <v>M3</v>
          </cell>
        </row>
        <row r="227">
          <cell r="D227" t="str">
            <v>Pembongkaran Bangunan Gedung</v>
          </cell>
          <cell r="G227" t="str">
            <v>M2</v>
          </cell>
        </row>
        <row r="228">
          <cell r="D228" t="str">
            <v>Pembongkaran Rangka Baja</v>
          </cell>
          <cell r="G228" t="str">
            <v>M2</v>
          </cell>
        </row>
        <row r="229">
          <cell r="D229" t="str">
            <v>Pembongkaran Balok Baja (Steel Stringers)</v>
          </cell>
          <cell r="G229" t="str">
            <v>M'</v>
          </cell>
        </row>
        <row r="230">
          <cell r="D230" t="str">
            <v>Pembongkaran Lantai Jembatan Kayu</v>
          </cell>
          <cell r="G230" t="str">
            <v>M2</v>
          </cell>
        </row>
        <row r="231">
          <cell r="D231" t="str">
            <v>Pembongkaran Jembatan Kayu</v>
          </cell>
          <cell r="G231" t="str">
            <v>M2</v>
          </cell>
        </row>
        <row r="232">
          <cell r="D232" t="str">
            <v>Pengangkutan Hasil Bongkaran yang melebihi 5 Km</v>
          </cell>
          <cell r="G232" t="str">
            <v>M3/Km</v>
          </cell>
        </row>
        <row r="254">
          <cell r="D254" t="str">
            <v>Jumlah Harga Penawaran Divisi 7 ( masuk pada Rekapitulasi Daftar Kuantitas dan Harga)</v>
          </cell>
        </row>
        <row r="257">
          <cell r="G257" t="str">
            <v>Satuan</v>
          </cell>
          <cell r="H257" t="str">
            <v>Perkiraan Kuantitas</v>
          </cell>
        </row>
        <row r="259">
          <cell r="G259" t="str">
            <v>c</v>
          </cell>
          <cell r="H259" t="str">
            <v>d</v>
          </cell>
        </row>
        <row r="261">
          <cell r="D261" t="str">
            <v>Divisi 8. PENGEMBALIAN KONDISI DAN PEKERJAAN MINOR</v>
          </cell>
        </row>
        <row r="262">
          <cell r="D262" t="str">
            <v>Lapis Pondasi Agregat Kelas A untuk Pekerjaan Minor</v>
          </cell>
          <cell r="G262" t="str">
            <v>M3</v>
          </cell>
          <cell r="H262">
            <v>53</v>
          </cell>
        </row>
        <row r="263">
          <cell r="D263" t="str">
            <v>Lapis Pondasi Agregat Kelas B untuk Pekerjaan Minor</v>
          </cell>
          <cell r="G263" t="str">
            <v>M3</v>
          </cell>
          <cell r="H263">
            <v>38</v>
          </cell>
        </row>
        <row r="264">
          <cell r="D264" t="str">
            <v>Agregat untuk Lapis Pondasi Jalan Tanpa Penutup untuk</v>
          </cell>
          <cell r="G264" t="str">
            <v>M3</v>
          </cell>
        </row>
        <row r="265">
          <cell r="D265" t="str">
            <v>Pekerjaan Minor</v>
          </cell>
        </row>
        <row r="266">
          <cell r="D266" t="str">
            <v>Waterbound Macadam untuk Pekerjaan Minor</v>
          </cell>
          <cell r="G266" t="str">
            <v>M3</v>
          </cell>
        </row>
        <row r="267">
          <cell r="D267" t="str">
            <v>Campuran Aspal Panas untuk Pekerjaan Minor</v>
          </cell>
          <cell r="G267" t="str">
            <v>M3</v>
          </cell>
          <cell r="H267">
            <v>410</v>
          </cell>
        </row>
        <row r="268">
          <cell r="D268" t="str">
            <v>Lasbutag atau Latasbusir untuk Pekerjaan Minor</v>
          </cell>
          <cell r="G268" t="str">
            <v>M3</v>
          </cell>
        </row>
        <row r="269">
          <cell r="D269" t="str">
            <v>Penetrasi Macadam untuk Pekerjaan Minor</v>
          </cell>
          <cell r="G269" t="str">
            <v>M3</v>
          </cell>
        </row>
        <row r="270">
          <cell r="D270" t="str">
            <v>Campuran Aspal Dingin untuk Pekerjaan Minor</v>
          </cell>
          <cell r="G270" t="str">
            <v>M3</v>
          </cell>
        </row>
        <row r="271">
          <cell r="D271" t="str">
            <v>Bitumen Residual untuk Pekerjaan Minor</v>
          </cell>
          <cell r="G271" t="str">
            <v>Liter</v>
          </cell>
          <cell r="H271">
            <v>98</v>
          </cell>
        </row>
        <row r="272">
          <cell r="D272" t="str">
            <v>Galian untuk bahu Jalan dan Pekerjaan Minor Lainnya</v>
          </cell>
          <cell r="G272" t="str">
            <v>M3</v>
          </cell>
          <cell r="H272">
            <v>36</v>
          </cell>
        </row>
        <row r="273">
          <cell r="D273" t="str">
            <v>Pemotongan Pohon Diameter 15 - 30 cm</v>
          </cell>
          <cell r="G273" t="str">
            <v>Buah</v>
          </cell>
        </row>
        <row r="274">
          <cell r="D274" t="str">
            <v>Pemotongan Pohon Diameter 30 - 50 cm</v>
          </cell>
          <cell r="G274" t="str">
            <v>Buah</v>
          </cell>
        </row>
        <row r="275">
          <cell r="D275" t="str">
            <v>Pemotongan Pohon Diameter 50 - 75 cm</v>
          </cell>
          <cell r="G275" t="str">
            <v>Buah</v>
          </cell>
        </row>
        <row r="276">
          <cell r="D276" t="str">
            <v>Pemotongan Pohon Diameter &gt; 75 cm</v>
          </cell>
          <cell r="G276" t="str">
            <v>Buah</v>
          </cell>
        </row>
        <row r="277">
          <cell r="D277" t="str">
            <v>Stabilisasi dengan Tanaman</v>
          </cell>
          <cell r="G277" t="str">
            <v>M2</v>
          </cell>
        </row>
        <row r="278">
          <cell r="D278" t="str">
            <v>Perdu</v>
          </cell>
          <cell r="G278" t="str">
            <v>M2</v>
          </cell>
        </row>
        <row r="279">
          <cell r="D279" t="str">
            <v>Pohon</v>
          </cell>
          <cell r="G279" t="str">
            <v>Buah</v>
          </cell>
        </row>
        <row r="280">
          <cell r="D280" t="str">
            <v>Marka Jalan Thermoplastic</v>
          </cell>
          <cell r="G280" t="str">
            <v>M2</v>
          </cell>
        </row>
        <row r="281">
          <cell r="D281" t="str">
            <v>Marka Jalan Bukan Thermoplastic</v>
          </cell>
          <cell r="G281" t="str">
            <v>M2</v>
          </cell>
          <cell r="H281">
            <v>2500</v>
          </cell>
        </row>
        <row r="282">
          <cell r="D282" t="str">
            <v>Rambu Jalan dengan Permukaan Pemantul</v>
          </cell>
          <cell r="G282" t="str">
            <v>Buah</v>
          </cell>
          <cell r="H282">
            <v>95</v>
          </cell>
        </row>
        <row r="283">
          <cell r="D283" t="str">
            <v>Jenis Engineering Grade</v>
          </cell>
        </row>
        <row r="284">
          <cell r="D284" t="str">
            <v>Rambu Jalan dengan Permukaan Pemantul</v>
          </cell>
          <cell r="G284" t="str">
            <v>Buah</v>
          </cell>
        </row>
        <row r="285">
          <cell r="D285" t="str">
            <v>Jenis High Intensity Grade</v>
          </cell>
        </row>
        <row r="286">
          <cell r="D286" t="str">
            <v>Patok Pengarah</v>
          </cell>
          <cell r="G286" t="str">
            <v>Buah</v>
          </cell>
          <cell r="H286">
            <v>98</v>
          </cell>
        </row>
        <row r="287">
          <cell r="D287" t="str">
            <v>Patok Kilometer</v>
          </cell>
          <cell r="G287" t="str">
            <v>Buah</v>
          </cell>
          <cell r="H287">
            <v>2</v>
          </cell>
        </row>
        <row r="288">
          <cell r="D288" t="str">
            <v>Rel Pengaman</v>
          </cell>
          <cell r="G288" t="str">
            <v>M'</v>
          </cell>
        </row>
        <row r="289">
          <cell r="D289" t="str">
            <v>Paku jalan (Road Studs)</v>
          </cell>
          <cell r="G289" t="str">
            <v>Buah</v>
          </cell>
        </row>
        <row r="290">
          <cell r="D290" t="str">
            <v>Mata Kucing (Cat Eyes)</v>
          </cell>
          <cell r="G290" t="str">
            <v>Buah</v>
          </cell>
        </row>
        <row r="291">
          <cell r="D291" t="str">
            <v>Kerb Pracetak</v>
          </cell>
          <cell r="G291" t="str">
            <v>M'</v>
          </cell>
        </row>
        <row r="292">
          <cell r="D292" t="str">
            <v>Kerb yang Digunakan Kembali</v>
          </cell>
          <cell r="G292" t="str">
            <v>M'</v>
          </cell>
        </row>
        <row r="293">
          <cell r="D293" t="str">
            <v>Perkerasan Blok Beton pada Trotoar dan Median</v>
          </cell>
          <cell r="G293" t="str">
            <v>M2</v>
          </cell>
        </row>
        <row r="294">
          <cell r="D294" t="str">
            <v>Pengembalian Kondisi Lantai Jembatan Beton</v>
          </cell>
          <cell r="G294" t="str">
            <v>M2</v>
          </cell>
        </row>
        <row r="295">
          <cell r="D295" t="str">
            <v>Pengembalian Kondisi Lantai Jembatan Kayu</v>
          </cell>
          <cell r="G295" t="str">
            <v>M2</v>
          </cell>
        </row>
        <row r="296">
          <cell r="D296" t="str">
            <v>Pengembalian Kondisi Pelapisan Permukaan Baja struktur</v>
          </cell>
          <cell r="G296" t="str">
            <v>M2</v>
          </cell>
        </row>
        <row r="303">
          <cell r="D303" t="str">
            <v>Jumlah Harga Penawaran Divisi 8 ( masuk pada Rekapitulasi Daftar Kuantitas dan Harga)</v>
          </cell>
        </row>
        <row r="306">
          <cell r="G306" t="str">
            <v>Satuan</v>
          </cell>
          <cell r="H306" t="str">
            <v>Perkiraan Kuantitas</v>
          </cell>
        </row>
        <row r="308">
          <cell r="G308" t="str">
            <v>c</v>
          </cell>
          <cell r="H308" t="str">
            <v>d</v>
          </cell>
        </row>
        <row r="310">
          <cell r="D310" t="str">
            <v>Divisi 9. PEKERJAAN HARIAN</v>
          </cell>
        </row>
        <row r="311">
          <cell r="D311" t="str">
            <v>Mandor</v>
          </cell>
          <cell r="G311" t="str">
            <v>Jam</v>
          </cell>
          <cell r="H311">
            <v>343</v>
          </cell>
        </row>
        <row r="312">
          <cell r="D312" t="str">
            <v>Pekerjaan Biasa</v>
          </cell>
          <cell r="G312" t="str">
            <v>Jam</v>
          </cell>
          <cell r="H312">
            <v>2100</v>
          </cell>
        </row>
        <row r="313">
          <cell r="D313" t="str">
            <v>Tukang Kayu, Tukang Batu, dsb.</v>
          </cell>
          <cell r="G313" t="str">
            <v>Jam</v>
          </cell>
          <cell r="H313">
            <v>203</v>
          </cell>
        </row>
        <row r="314">
          <cell r="D314" t="str">
            <v>Dump Truck 3 - 4 M3</v>
          </cell>
          <cell r="G314" t="str">
            <v>Jam</v>
          </cell>
          <cell r="H314">
            <v>56</v>
          </cell>
        </row>
        <row r="315">
          <cell r="D315" t="str">
            <v>Truck dengan Bak Terbuka, Kapasitas 3 - 4 M3</v>
          </cell>
          <cell r="G315" t="str">
            <v>Jam</v>
          </cell>
          <cell r="H315">
            <v>77</v>
          </cell>
        </row>
        <row r="316">
          <cell r="D316" t="str">
            <v>Tangki Air 3000 - 4500 liter</v>
          </cell>
          <cell r="G316" t="str">
            <v>Jam</v>
          </cell>
        </row>
        <row r="317">
          <cell r="D317" t="str">
            <v>Bulldozer 100  - 150 HP</v>
          </cell>
          <cell r="G317" t="str">
            <v>Jam</v>
          </cell>
        </row>
        <row r="318">
          <cell r="D318" t="str">
            <v>Motor Grader Min 100 HP</v>
          </cell>
          <cell r="G318" t="str">
            <v>Jam</v>
          </cell>
          <cell r="H318">
            <v>105</v>
          </cell>
        </row>
        <row r="319">
          <cell r="D319" t="str">
            <v>Wheel Loader 1.0 - 1.6 M3</v>
          </cell>
          <cell r="G319" t="str">
            <v>Jam</v>
          </cell>
          <cell r="H319">
            <v>105</v>
          </cell>
        </row>
        <row r="320">
          <cell r="D320" t="str">
            <v>Truck Loader 75 - 100 HP</v>
          </cell>
          <cell r="G320" t="str">
            <v>Jam</v>
          </cell>
        </row>
        <row r="321">
          <cell r="D321" t="str">
            <v>Excavator 80  -  140 HP</v>
          </cell>
          <cell r="G321" t="str">
            <v>Jam</v>
          </cell>
          <cell r="H321">
            <v>98</v>
          </cell>
        </row>
        <row r="322">
          <cell r="D322" t="str">
            <v>Crane 10 - 15 Ton</v>
          </cell>
          <cell r="G322" t="str">
            <v>Jam</v>
          </cell>
        </row>
        <row r="323">
          <cell r="D323" t="str">
            <v>Mesin Gilas Roda Besi 6 - 9 Ton</v>
          </cell>
          <cell r="G323" t="str">
            <v>Jam</v>
          </cell>
          <cell r="H323">
            <v>49</v>
          </cell>
        </row>
        <row r="324">
          <cell r="D324" t="str">
            <v>Mesin Gilas Roda Bervibrasi 5 - 8 Ton</v>
          </cell>
          <cell r="G324" t="str">
            <v>Jam</v>
          </cell>
          <cell r="H324">
            <v>49</v>
          </cell>
        </row>
        <row r="325">
          <cell r="D325" t="str">
            <v>Pemadat dengan Bervibrasi 1.5 - 3.0 Ton</v>
          </cell>
          <cell r="G325" t="str">
            <v>Jam</v>
          </cell>
          <cell r="H325">
            <v>49</v>
          </cell>
        </row>
        <row r="326">
          <cell r="D326" t="str">
            <v>Mesin Gilas Roda Karet 8 - 10 Ton</v>
          </cell>
          <cell r="G326" t="str">
            <v>Jam</v>
          </cell>
          <cell r="H326">
            <v>49</v>
          </cell>
        </row>
        <row r="327">
          <cell r="D327" t="str">
            <v>Kompresor 400 - 6500 liter/menit</v>
          </cell>
          <cell r="G327" t="str">
            <v>Jam</v>
          </cell>
          <cell r="H327">
            <v>70</v>
          </cell>
        </row>
        <row r="328">
          <cell r="D328" t="str">
            <v>Mesin Pengaduk Beton 0.3 - 0.6 M3</v>
          </cell>
          <cell r="G328" t="str">
            <v>Jam</v>
          </cell>
        </row>
        <row r="329">
          <cell r="D329" t="str">
            <v>Pompa Air 70 - 100 MM</v>
          </cell>
          <cell r="G329" t="str">
            <v>Jam</v>
          </cell>
          <cell r="H329">
            <v>105</v>
          </cell>
        </row>
        <row r="352">
          <cell r="D352" t="str">
            <v>Jumlah Harga Penawaran Divisi 9 ( masuk pada Rekapitulasi Daftar Kuantitas dan Harga)</v>
          </cell>
        </row>
        <row r="355">
          <cell r="G355" t="str">
            <v>Satuan</v>
          </cell>
          <cell r="H355" t="str">
            <v>Perkiraan Kuantitas</v>
          </cell>
        </row>
        <row r="357">
          <cell r="G357" t="str">
            <v>c</v>
          </cell>
          <cell r="H357" t="str">
            <v>d</v>
          </cell>
        </row>
        <row r="359">
          <cell r="D359" t="str">
            <v>Divisi 10. PEKERJAAN PEMELIHARAAN RUTIN</v>
          </cell>
        </row>
        <row r="360">
          <cell r="D360" t="str">
            <v>Pemeliharaan Rutin Perkerasan</v>
          </cell>
          <cell r="G360" t="str">
            <v>Ls</v>
          </cell>
          <cell r="H360">
            <v>1</v>
          </cell>
        </row>
        <row r="361">
          <cell r="D361" t="str">
            <v>Pemeliharaan Rutin Bahu Jalan</v>
          </cell>
          <cell r="G361" t="str">
            <v>Ls</v>
          </cell>
          <cell r="H361">
            <v>1</v>
          </cell>
        </row>
        <row r="362">
          <cell r="D362" t="str">
            <v>Pemeliharaan Rutin Selokan, Saluran Air, Galian dan Timbunan</v>
          </cell>
          <cell r="G362" t="str">
            <v>Ls</v>
          </cell>
          <cell r="H362">
            <v>1</v>
          </cell>
        </row>
        <row r="363">
          <cell r="D363" t="str">
            <v>Pemeliharaan Rutin Perlengkapan Jalan</v>
          </cell>
          <cell r="G363" t="str">
            <v>Ls</v>
          </cell>
          <cell r="H363">
            <v>1</v>
          </cell>
        </row>
        <row r="364">
          <cell r="D364" t="str">
            <v>Pemeliharaan Rutin Jembatan</v>
          </cell>
          <cell r="G364" t="str">
            <v>Ls</v>
          </cell>
          <cell r="H364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>
        <row r="14">
          <cell r="A14" t="str">
            <v>index</v>
          </cell>
        </row>
      </sheetData>
      <sheetData sheetId="3">
        <row r="30">
          <cell r="D30" t="str">
            <v>Bulldozer, 17 t</v>
          </cell>
          <cell r="E30" t="str">
            <v>17 t</v>
          </cell>
          <cell r="G30" t="str">
            <v>Hr</v>
          </cell>
          <cell r="H30">
            <v>315950</v>
          </cell>
          <cell r="J30">
            <v>63190000</v>
          </cell>
          <cell r="L30">
            <v>315950</v>
          </cell>
          <cell r="M30">
            <v>262350</v>
          </cell>
          <cell r="N30">
            <v>53600</v>
          </cell>
          <cell r="O30">
            <v>53600</v>
          </cell>
          <cell r="P30">
            <v>26.8</v>
          </cell>
          <cell r="R30">
            <v>262350</v>
          </cell>
          <cell r="S30">
            <v>247500</v>
          </cell>
        </row>
        <row r="31">
          <cell r="D31" t="str">
            <v>Excavator, 0.70 m3</v>
          </cell>
          <cell r="E31" t="str">
            <v>pc200</v>
          </cell>
          <cell r="G31" t="str">
            <v>Hr</v>
          </cell>
          <cell r="H31">
            <v>180470</v>
          </cell>
          <cell r="J31">
            <v>36094000</v>
          </cell>
          <cell r="L31">
            <v>180470</v>
          </cell>
          <cell r="M31">
            <v>147870</v>
          </cell>
          <cell r="N31">
            <v>32600</v>
          </cell>
          <cell r="O31">
            <v>32600</v>
          </cell>
          <cell r="P31">
            <v>16.3</v>
          </cell>
          <cell r="R31">
            <v>147870</v>
          </cell>
          <cell r="S31">
            <v>139500</v>
          </cell>
        </row>
        <row r="32">
          <cell r="D32" t="str">
            <v>Ordinary Truck</v>
          </cell>
          <cell r="G32" t="str">
            <v>Hr</v>
          </cell>
          <cell r="H32">
            <v>45800</v>
          </cell>
          <cell r="J32">
            <v>9160000</v>
          </cell>
          <cell r="L32">
            <v>45800</v>
          </cell>
          <cell r="M32">
            <v>31800</v>
          </cell>
          <cell r="N32">
            <v>14000</v>
          </cell>
          <cell r="O32">
            <v>14000</v>
          </cell>
          <cell r="P32">
            <v>7</v>
          </cell>
          <cell r="R32">
            <v>31800</v>
          </cell>
          <cell r="S32">
            <v>30000</v>
          </cell>
        </row>
        <row r="33">
          <cell r="D33" t="str">
            <v>Dump Truck, 6 t</v>
          </cell>
          <cell r="G33" t="str">
            <v>Hr</v>
          </cell>
          <cell r="H33">
            <v>60400</v>
          </cell>
          <cell r="J33">
            <v>12080000</v>
          </cell>
          <cell r="L33">
            <v>60400</v>
          </cell>
          <cell r="M33">
            <v>42400</v>
          </cell>
          <cell r="N33">
            <v>18000</v>
          </cell>
          <cell r="O33">
            <v>18000</v>
          </cell>
          <cell r="P33">
            <v>9</v>
          </cell>
          <cell r="R33">
            <v>42400</v>
          </cell>
          <cell r="S33">
            <v>40000</v>
          </cell>
        </row>
        <row r="34">
          <cell r="D34" t="str">
            <v>Dump Truck, 8 t</v>
          </cell>
          <cell r="G34" t="str">
            <v>Hr</v>
          </cell>
          <cell r="H34">
            <v>76600</v>
          </cell>
          <cell r="J34">
            <v>15320000</v>
          </cell>
          <cell r="L34">
            <v>76600</v>
          </cell>
          <cell r="M34">
            <v>53000</v>
          </cell>
          <cell r="N34">
            <v>23600</v>
          </cell>
          <cell r="O34">
            <v>23600</v>
          </cell>
          <cell r="P34">
            <v>11.8</v>
          </cell>
          <cell r="R34">
            <v>53000</v>
          </cell>
          <cell r="S34">
            <v>50000</v>
          </cell>
        </row>
        <row r="35">
          <cell r="D35" t="str">
            <v>Dump Truck, 12 t</v>
          </cell>
          <cell r="G35" t="str">
            <v>Hr</v>
          </cell>
          <cell r="H35">
            <v>89600</v>
          </cell>
          <cell r="J35">
            <v>17920000</v>
          </cell>
          <cell r="L35">
            <v>89600</v>
          </cell>
          <cell r="M35">
            <v>63600</v>
          </cell>
          <cell r="N35">
            <v>26000</v>
          </cell>
          <cell r="O35">
            <v>26000</v>
          </cell>
          <cell r="P35">
            <v>13</v>
          </cell>
          <cell r="R35">
            <v>63600</v>
          </cell>
          <cell r="S35">
            <v>60000</v>
          </cell>
        </row>
        <row r="36">
          <cell r="D36" t="str">
            <v>Dump Truck, 15 t</v>
          </cell>
          <cell r="G36" t="str">
            <v>Hr</v>
          </cell>
          <cell r="H36">
            <v>121630</v>
          </cell>
          <cell r="J36">
            <v>24326000</v>
          </cell>
          <cell r="L36">
            <v>121630</v>
          </cell>
          <cell r="M36">
            <v>90630</v>
          </cell>
          <cell r="N36">
            <v>31000</v>
          </cell>
          <cell r="O36">
            <v>31000</v>
          </cell>
          <cell r="P36">
            <v>15.5</v>
          </cell>
          <cell r="R36">
            <v>90630</v>
          </cell>
          <cell r="S36">
            <v>85500</v>
          </cell>
        </row>
        <row r="37">
          <cell r="D37" t="str">
            <v>Engine Pump 2"</v>
          </cell>
          <cell r="G37" t="str">
            <v>Hr</v>
          </cell>
          <cell r="H37">
            <v>12360</v>
          </cell>
          <cell r="J37">
            <v>2472000</v>
          </cell>
          <cell r="L37">
            <v>12360</v>
          </cell>
          <cell r="M37">
            <v>10600</v>
          </cell>
          <cell r="N37">
            <v>1760</v>
          </cell>
          <cell r="O37">
            <v>1760</v>
          </cell>
          <cell r="P37">
            <v>0.8</v>
          </cell>
          <cell r="R37">
            <v>10600</v>
          </cell>
          <cell r="S37">
            <v>10000</v>
          </cell>
        </row>
        <row r="38">
          <cell r="D38" t="str">
            <v>Vibration Roller, 10 t</v>
          </cell>
          <cell r="E38" t="str">
            <v>sv70</v>
          </cell>
          <cell r="G38" t="str">
            <v>Hr</v>
          </cell>
          <cell r="H38">
            <v>148530</v>
          </cell>
          <cell r="J38">
            <v>29706000</v>
          </cell>
          <cell r="L38">
            <v>148530</v>
          </cell>
          <cell r="M38">
            <v>138330</v>
          </cell>
          <cell r="N38">
            <v>10200</v>
          </cell>
          <cell r="O38">
            <v>10200</v>
          </cell>
          <cell r="P38">
            <v>5.0999999999999996</v>
          </cell>
          <cell r="R38">
            <v>138330</v>
          </cell>
          <cell r="S38">
            <v>130500</v>
          </cell>
        </row>
        <row r="39">
          <cell r="D39" t="str">
            <v>Tamper 80 kg</v>
          </cell>
          <cell r="E39" t="str">
            <v>vt8</v>
          </cell>
          <cell r="G39" t="str">
            <v>Hr</v>
          </cell>
          <cell r="H39">
            <v>13240</v>
          </cell>
          <cell r="I39" t="str">
            <v>p</v>
          </cell>
          <cell r="J39">
            <v>2648000</v>
          </cell>
          <cell r="L39">
            <v>13240</v>
          </cell>
          <cell r="M39">
            <v>10600</v>
          </cell>
          <cell r="N39">
            <v>2640</v>
          </cell>
          <cell r="O39">
            <v>2640</v>
          </cell>
          <cell r="P39">
            <v>1.2</v>
          </cell>
          <cell r="R39">
            <v>10600</v>
          </cell>
          <cell r="S39">
            <v>10000</v>
          </cell>
        </row>
        <row r="40">
          <cell r="D40" t="str">
            <v>Concrete Mixer, 0.35 m3</v>
          </cell>
          <cell r="G40" t="str">
            <v>Hr</v>
          </cell>
          <cell r="H40">
            <v>89200</v>
          </cell>
          <cell r="J40">
            <v>17840000</v>
          </cell>
          <cell r="L40">
            <v>89200</v>
          </cell>
          <cell r="M40">
            <v>84800</v>
          </cell>
          <cell r="N40">
            <v>4400</v>
          </cell>
          <cell r="O40">
            <v>4400</v>
          </cell>
          <cell r="P40">
            <v>2.2000000000000002</v>
          </cell>
          <cell r="R40">
            <v>84800</v>
          </cell>
          <cell r="S40">
            <v>80000</v>
          </cell>
        </row>
        <row r="41">
          <cell r="D41" t="str">
            <v>Concrete Mixer, 0.25 m3</v>
          </cell>
          <cell r="G41" t="str">
            <v>Hr</v>
          </cell>
          <cell r="H41">
            <v>9700</v>
          </cell>
          <cell r="J41">
            <v>1940000</v>
          </cell>
          <cell r="L41">
            <v>9700</v>
          </cell>
          <cell r="M41">
            <v>5300</v>
          </cell>
          <cell r="N41">
            <v>4400</v>
          </cell>
          <cell r="O41">
            <v>4400</v>
          </cell>
          <cell r="P41">
            <v>2.2000000000000002</v>
          </cell>
          <cell r="R41">
            <v>5300</v>
          </cell>
          <cell r="S41">
            <v>5000</v>
          </cell>
        </row>
        <row r="42">
          <cell r="D42" t="str">
            <v>Concrete Vibrator, d2"</v>
          </cell>
          <cell r="G42" t="str">
            <v>Hr</v>
          </cell>
          <cell r="H42">
            <v>12350</v>
          </cell>
          <cell r="I42" t="str">
            <v>p</v>
          </cell>
          <cell r="J42">
            <v>2470000</v>
          </cell>
          <cell r="L42">
            <v>12350</v>
          </cell>
          <cell r="M42">
            <v>7950</v>
          </cell>
          <cell r="N42">
            <v>4400</v>
          </cell>
          <cell r="O42">
            <v>4400</v>
          </cell>
          <cell r="P42">
            <v>2</v>
          </cell>
          <cell r="R42">
            <v>7950</v>
          </cell>
          <cell r="S42">
            <v>7500</v>
          </cell>
        </row>
        <row r="43">
          <cell r="D43" t="str">
            <v>Water Tanker 5000 ltr</v>
          </cell>
          <cell r="E43" t="str">
            <v>5000lt</v>
          </cell>
          <cell r="G43" t="str">
            <v>Hr</v>
          </cell>
          <cell r="H43">
            <v>87180</v>
          </cell>
          <cell r="J43">
            <v>17436000</v>
          </cell>
          <cell r="L43">
            <v>87180</v>
          </cell>
          <cell r="M43">
            <v>85860</v>
          </cell>
          <cell r="N43">
            <v>1320</v>
          </cell>
          <cell r="O43">
            <v>1320</v>
          </cell>
          <cell r="P43">
            <v>0.6</v>
          </cell>
          <cell r="R43">
            <v>85860</v>
          </cell>
          <cell r="S43">
            <v>81000</v>
          </cell>
        </row>
        <row r="44">
          <cell r="D44" t="str">
            <v>Bar Bender</v>
          </cell>
          <cell r="G44" t="str">
            <v>Hr</v>
          </cell>
          <cell r="H44">
            <v>7786</v>
          </cell>
          <cell r="J44">
            <v>1557200</v>
          </cell>
          <cell r="L44">
            <v>7786</v>
          </cell>
          <cell r="M44">
            <v>6466</v>
          </cell>
          <cell r="N44">
            <v>1320</v>
          </cell>
          <cell r="O44">
            <v>1320</v>
          </cell>
          <cell r="P44">
            <v>0.6</v>
          </cell>
          <cell r="R44">
            <v>6466</v>
          </cell>
          <cell r="S44">
            <v>6100</v>
          </cell>
        </row>
        <row r="45">
          <cell r="D45" t="str">
            <v>Bar Cutter</v>
          </cell>
          <cell r="G45" t="str">
            <v>Hr</v>
          </cell>
          <cell r="H45">
            <v>7786</v>
          </cell>
          <cell r="J45">
            <v>1557200</v>
          </cell>
          <cell r="L45">
            <v>7786</v>
          </cell>
          <cell r="M45">
            <v>6466</v>
          </cell>
          <cell r="N45">
            <v>1320</v>
          </cell>
          <cell r="O45">
            <v>1320</v>
          </cell>
          <cell r="P45">
            <v>0.6</v>
          </cell>
          <cell r="R45">
            <v>6466</v>
          </cell>
          <cell r="S45">
            <v>6100</v>
          </cell>
        </row>
        <row r="46">
          <cell r="D46" t="str">
            <v>Crane 10-15 ton</v>
          </cell>
          <cell r="G46" t="str">
            <v>Hr</v>
          </cell>
          <cell r="H46">
            <v>350000</v>
          </cell>
          <cell r="J46">
            <v>70000000</v>
          </cell>
          <cell r="L46">
            <v>350000</v>
          </cell>
          <cell r="M46">
            <v>350000</v>
          </cell>
          <cell r="N46">
            <v>0</v>
          </cell>
          <cell r="O46">
            <v>0</v>
          </cell>
          <cell r="P46">
            <v>0</v>
          </cell>
          <cell r="R46">
            <v>350000</v>
          </cell>
          <cell r="S46">
            <v>350000</v>
          </cell>
        </row>
        <row r="47">
          <cell r="D47" t="str">
            <v>Diesel Hammer 4.5 ton</v>
          </cell>
          <cell r="G47" t="str">
            <v>Hr</v>
          </cell>
          <cell r="H47">
            <v>55000</v>
          </cell>
          <cell r="J47">
            <v>11000000</v>
          </cell>
          <cell r="L47">
            <v>55000</v>
          </cell>
          <cell r="M47">
            <v>55000</v>
          </cell>
          <cell r="N47">
            <v>0</v>
          </cell>
          <cell r="O47">
            <v>0</v>
          </cell>
          <cell r="P47">
            <v>0</v>
          </cell>
          <cell r="R47">
            <v>55000</v>
          </cell>
          <cell r="S47">
            <v>55000</v>
          </cell>
        </row>
        <row r="48">
          <cell r="D48" t="str">
            <v>Vibro Hammer</v>
          </cell>
          <cell r="G48" t="str">
            <v>Hr</v>
          </cell>
          <cell r="H48">
            <v>55000</v>
          </cell>
          <cell r="J48">
            <v>11000000</v>
          </cell>
          <cell r="L48">
            <v>55000</v>
          </cell>
          <cell r="M48">
            <v>55000</v>
          </cell>
          <cell r="N48">
            <v>0</v>
          </cell>
          <cell r="O48">
            <v>0</v>
          </cell>
          <cell r="P48">
            <v>0</v>
          </cell>
          <cell r="R48">
            <v>55000</v>
          </cell>
          <cell r="S48">
            <v>55000</v>
          </cell>
        </row>
        <row r="49">
          <cell r="D49" t="str">
            <v>Engine Welder</v>
          </cell>
          <cell r="G49" t="str">
            <v>Hr</v>
          </cell>
          <cell r="H49">
            <v>30000</v>
          </cell>
          <cell r="J49">
            <v>6000000</v>
          </cell>
          <cell r="L49">
            <v>30000</v>
          </cell>
          <cell r="M49">
            <v>30000</v>
          </cell>
          <cell r="N49">
            <v>0</v>
          </cell>
          <cell r="O49">
            <v>0</v>
          </cell>
          <cell r="P49">
            <v>0</v>
          </cell>
          <cell r="R49">
            <v>30000</v>
          </cell>
          <cell r="S49">
            <v>30000</v>
          </cell>
        </row>
        <row r="50">
          <cell r="D50" t="str">
            <v>Pick Hammer</v>
          </cell>
          <cell r="G50" t="str">
            <v>Hr</v>
          </cell>
          <cell r="H50">
            <v>42400</v>
          </cell>
          <cell r="J50">
            <v>8480000</v>
          </cell>
          <cell r="L50">
            <v>42400</v>
          </cell>
          <cell r="M50">
            <v>42400</v>
          </cell>
          <cell r="N50">
            <v>0</v>
          </cell>
          <cell r="O50">
            <v>0</v>
          </cell>
          <cell r="P50">
            <v>0</v>
          </cell>
          <cell r="R50">
            <v>42400</v>
          </cell>
          <cell r="S50">
            <v>40000</v>
          </cell>
        </row>
        <row r="51">
          <cell r="D51" t="str">
            <v>Air Compressor</v>
          </cell>
          <cell r="G51" t="str">
            <v>Hr</v>
          </cell>
          <cell r="H51">
            <v>50990</v>
          </cell>
          <cell r="J51">
            <v>10198000</v>
          </cell>
          <cell r="L51">
            <v>50990</v>
          </cell>
          <cell r="M51">
            <v>33390</v>
          </cell>
          <cell r="N51">
            <v>17600</v>
          </cell>
          <cell r="O51">
            <v>17600</v>
          </cell>
          <cell r="P51">
            <v>8</v>
          </cell>
          <cell r="R51">
            <v>33390</v>
          </cell>
          <cell r="S51">
            <v>31500</v>
          </cell>
        </row>
        <row r="52">
          <cell r="D52" t="str">
            <v>Drop Hammer ( Manual )</v>
          </cell>
          <cell r="G52" t="str">
            <v>Hr</v>
          </cell>
          <cell r="H52">
            <v>10600</v>
          </cell>
          <cell r="J52">
            <v>2120000</v>
          </cell>
          <cell r="L52">
            <v>10600</v>
          </cell>
          <cell r="M52">
            <v>10600</v>
          </cell>
          <cell r="N52">
            <v>0</v>
          </cell>
          <cell r="O52">
            <v>0</v>
          </cell>
          <cell r="P52">
            <v>0</v>
          </cell>
          <cell r="R52">
            <v>10600</v>
          </cell>
          <cell r="S52">
            <v>10000</v>
          </cell>
        </row>
        <row r="53">
          <cell r="D53" t="str">
            <v>Motor Grader 10t</v>
          </cell>
          <cell r="G53" t="str">
            <v>Hr</v>
          </cell>
          <cell r="H53">
            <v>195910</v>
          </cell>
          <cell r="J53">
            <v>39182000</v>
          </cell>
          <cell r="L53">
            <v>195910</v>
          </cell>
          <cell r="M53">
            <v>157410</v>
          </cell>
          <cell r="N53">
            <v>38500</v>
          </cell>
          <cell r="O53">
            <v>38500</v>
          </cell>
          <cell r="P53">
            <v>17.5</v>
          </cell>
          <cell r="R53">
            <v>157410</v>
          </cell>
          <cell r="S53">
            <v>148500</v>
          </cell>
        </row>
        <row r="54">
          <cell r="D54" t="str">
            <v>Wheel Loader 1.7 m3</v>
          </cell>
          <cell r="G54" t="str">
            <v>Hr</v>
          </cell>
          <cell r="H54">
            <v>190110</v>
          </cell>
          <cell r="J54">
            <v>38022000</v>
          </cell>
          <cell r="L54">
            <v>190110</v>
          </cell>
          <cell r="M54">
            <v>147870</v>
          </cell>
          <cell r="N54">
            <v>42240.000000000007</v>
          </cell>
          <cell r="O54">
            <v>42240.000000000007</v>
          </cell>
          <cell r="P54">
            <v>19.200000000000003</v>
          </cell>
          <cell r="R54">
            <v>147870</v>
          </cell>
          <cell r="S54">
            <v>139500</v>
          </cell>
        </row>
        <row r="55">
          <cell r="D55" t="str">
            <v>Asphalt Mixing Plant 40 t/h</v>
          </cell>
          <cell r="G55" t="str">
            <v>Hr</v>
          </cell>
          <cell r="H55">
            <v>1137000</v>
          </cell>
          <cell r="J55">
            <v>227400000</v>
          </cell>
          <cell r="L55">
            <v>1137000</v>
          </cell>
          <cell r="M55">
            <v>477000</v>
          </cell>
          <cell r="N55">
            <v>660000</v>
          </cell>
          <cell r="O55">
            <v>660000</v>
          </cell>
          <cell r="P55">
            <v>300</v>
          </cell>
          <cell r="R55">
            <v>477000</v>
          </cell>
          <cell r="S55">
            <v>450000</v>
          </cell>
        </row>
        <row r="56">
          <cell r="D56" t="str">
            <v>Crushing Plant 80 t/h</v>
          </cell>
          <cell r="G56" t="str">
            <v>Hr</v>
          </cell>
          <cell r="H56">
            <v>265000</v>
          </cell>
          <cell r="J56">
            <v>53000000</v>
          </cell>
          <cell r="L56">
            <v>265000</v>
          </cell>
          <cell r="M56">
            <v>265000</v>
          </cell>
          <cell r="N56">
            <v>0</v>
          </cell>
          <cell r="O56">
            <v>0</v>
          </cell>
          <cell r="R56">
            <v>265000</v>
          </cell>
          <cell r="S56">
            <v>250000</v>
          </cell>
        </row>
        <row r="57">
          <cell r="D57" t="str">
            <v>Tire Roller 10t</v>
          </cell>
          <cell r="G57" t="str">
            <v>Hr</v>
          </cell>
          <cell r="H57">
            <v>203030</v>
          </cell>
          <cell r="J57">
            <v>40606000</v>
          </cell>
          <cell r="L57">
            <v>203030</v>
          </cell>
          <cell r="M57">
            <v>166950</v>
          </cell>
          <cell r="N57">
            <v>36080</v>
          </cell>
          <cell r="O57">
            <v>36080</v>
          </cell>
          <cell r="P57">
            <v>16.399999999999999</v>
          </cell>
          <cell r="R57">
            <v>166950</v>
          </cell>
          <cell r="S57">
            <v>157500</v>
          </cell>
        </row>
        <row r="58">
          <cell r="D58" t="str">
            <v>Asphalt Sprayer 400 lt</v>
          </cell>
          <cell r="G58" t="str">
            <v>Hr</v>
          </cell>
          <cell r="H58">
            <v>50250</v>
          </cell>
          <cell r="J58">
            <v>10050000</v>
          </cell>
          <cell r="L58">
            <v>50250</v>
          </cell>
          <cell r="M58">
            <v>23850</v>
          </cell>
          <cell r="N58">
            <v>26400</v>
          </cell>
          <cell r="O58">
            <v>26400</v>
          </cell>
          <cell r="P58">
            <v>12</v>
          </cell>
          <cell r="R58">
            <v>23850</v>
          </cell>
          <cell r="S58">
            <v>22500</v>
          </cell>
        </row>
        <row r="59">
          <cell r="D59" t="str">
            <v>Asphalt Finisher 3.5 m</v>
          </cell>
          <cell r="G59" t="str">
            <v>Hr</v>
          </cell>
          <cell r="H59">
            <v>226730</v>
          </cell>
          <cell r="J59">
            <v>45346000</v>
          </cell>
          <cell r="L59">
            <v>226730</v>
          </cell>
          <cell r="M59">
            <v>186030</v>
          </cell>
          <cell r="N59">
            <v>40700</v>
          </cell>
          <cell r="O59">
            <v>40700</v>
          </cell>
          <cell r="P59">
            <v>18.5</v>
          </cell>
          <cell r="R59">
            <v>186030</v>
          </cell>
          <cell r="S59">
            <v>175500</v>
          </cell>
        </row>
        <row r="60">
          <cell r="D60" t="str">
            <v>Tandem Roller 10t</v>
          </cell>
          <cell r="G60" t="str">
            <v>Hr</v>
          </cell>
          <cell r="H60">
            <v>138380</v>
          </cell>
          <cell r="J60">
            <v>27676000</v>
          </cell>
          <cell r="L60">
            <v>138380</v>
          </cell>
          <cell r="M60">
            <v>104940</v>
          </cell>
          <cell r="N60">
            <v>33440</v>
          </cell>
          <cell r="O60">
            <v>33440</v>
          </cell>
          <cell r="P60">
            <v>15.2</v>
          </cell>
          <cell r="R60">
            <v>104940</v>
          </cell>
          <cell r="S60">
            <v>99000</v>
          </cell>
        </row>
        <row r="61">
          <cell r="D61" t="str">
            <v>Generator Set</v>
          </cell>
          <cell r="G61" t="str">
            <v>Hr</v>
          </cell>
          <cell r="H61">
            <v>123240</v>
          </cell>
          <cell r="J61">
            <v>24648000</v>
          </cell>
          <cell r="L61">
            <v>123240</v>
          </cell>
          <cell r="M61">
            <v>57240</v>
          </cell>
          <cell r="N61">
            <v>66000</v>
          </cell>
          <cell r="O61">
            <v>66000</v>
          </cell>
          <cell r="P61">
            <v>30</v>
          </cell>
          <cell r="R61">
            <v>57240</v>
          </cell>
          <cell r="S61">
            <v>54000</v>
          </cell>
        </row>
        <row r="62">
          <cell r="D62" t="str">
            <v>Alat bantu</v>
          </cell>
          <cell r="G62" t="str">
            <v>ls</v>
          </cell>
          <cell r="H62">
            <v>212</v>
          </cell>
          <cell r="J62">
            <v>42400</v>
          </cell>
          <cell r="L62">
            <v>212</v>
          </cell>
          <cell r="M62">
            <v>212</v>
          </cell>
          <cell r="N62">
            <v>0</v>
          </cell>
          <cell r="O62">
            <v>0</v>
          </cell>
          <cell r="P62">
            <v>0</v>
          </cell>
          <cell r="R62">
            <v>212</v>
          </cell>
          <cell r="S62">
            <v>200</v>
          </cell>
        </row>
      </sheetData>
      <sheetData sheetId="4" refreshError="1"/>
      <sheetData sheetId="5">
        <row r="2">
          <cell r="A2">
            <v>1</v>
          </cell>
          <cell r="C2" t="str">
            <v>LAMPIRAN 2 PENAWARAN</v>
          </cell>
        </row>
        <row r="3">
          <cell r="C3" t="str">
            <v>ANALISA HARGA SATUAN MATA PEMBAYARAN UTAMA</v>
          </cell>
        </row>
        <row r="6">
          <cell r="A6">
            <v>10010</v>
          </cell>
          <cell r="C6" t="str">
            <v>NAMA PESERTA LELANG</v>
          </cell>
          <cell r="F6" t="str">
            <v>:</v>
          </cell>
          <cell r="G6" t="str">
            <v>PT. BRANTAS ABIPRAYA (Persero)</v>
          </cell>
        </row>
        <row r="7">
          <cell r="A7">
            <v>10010</v>
          </cell>
          <cell r="C7" t="str">
            <v>NO. MATA PEMBAYARAN</v>
          </cell>
          <cell r="F7" t="str">
            <v>:</v>
          </cell>
          <cell r="G7">
            <v>1.2</v>
          </cell>
        </row>
        <row r="8">
          <cell r="A8">
            <v>10010</v>
          </cell>
          <cell r="C8" t="str">
            <v>JENIS PEKERJAAN</v>
          </cell>
          <cell r="F8" t="str">
            <v>:</v>
          </cell>
          <cell r="G8" t="str">
            <v>Mobilisasi</v>
          </cell>
        </row>
        <row r="9">
          <cell r="A9">
            <v>10010</v>
          </cell>
          <cell r="C9" t="str">
            <v>SATUAN PENGUKURAN</v>
          </cell>
          <cell r="F9" t="str">
            <v>:</v>
          </cell>
          <cell r="G9" t="str">
            <v>LS</v>
          </cell>
        </row>
        <row r="10">
          <cell r="A10">
            <v>10010</v>
          </cell>
          <cell r="C10" t="str">
            <v>PERKIRAAN KUANTITAS</v>
          </cell>
          <cell r="F10" t="str">
            <v>:</v>
          </cell>
          <cell r="G10">
            <v>1</v>
          </cell>
        </row>
        <row r="11">
          <cell r="C11" t="str">
            <v>PEKERJAAN</v>
          </cell>
        </row>
        <row r="12">
          <cell r="A12">
            <v>10010</v>
          </cell>
          <cell r="C12" t="str">
            <v>PRODUKSI HARIAN / JAM(*)</v>
          </cell>
          <cell r="F12" t="str">
            <v>:</v>
          </cell>
          <cell r="G12">
            <v>0</v>
          </cell>
          <cell r="H12" t="str">
            <v>/jam</v>
          </cell>
        </row>
        <row r="14">
          <cell r="C14" t="str">
            <v>No.</v>
          </cell>
          <cell r="D14" t="str">
            <v>Uraian</v>
          </cell>
          <cell r="H14" t="str">
            <v>Satuan</v>
          </cell>
          <cell r="I14" t="str">
            <v>Kuantitas</v>
          </cell>
          <cell r="J14" t="str">
            <v>Biaya Satuan</v>
          </cell>
          <cell r="L14" t="str">
            <v>Jumlah</v>
          </cell>
        </row>
        <row r="15">
          <cell r="J15" t="str">
            <v>(Rp.)</v>
          </cell>
          <cell r="L15" t="str">
            <v>(Rp./ Satuan)</v>
          </cell>
        </row>
        <row r="17">
          <cell r="C17" t="str">
            <v>A.</v>
          </cell>
          <cell r="E17" t="str">
            <v>Tenaga Kerja</v>
          </cell>
        </row>
        <row r="18">
          <cell r="A18">
            <v>10011</v>
          </cell>
          <cell r="C18">
            <v>1</v>
          </cell>
          <cell r="E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A19">
            <v>10012</v>
          </cell>
          <cell r="C19">
            <v>2</v>
          </cell>
          <cell r="E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A20">
            <v>10013</v>
          </cell>
          <cell r="C20">
            <v>3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A21">
            <v>10014</v>
          </cell>
          <cell r="C21">
            <v>4</v>
          </cell>
          <cell r="E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A22">
            <v>10015</v>
          </cell>
          <cell r="C22">
            <v>5</v>
          </cell>
          <cell r="E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A23">
            <v>10016</v>
          </cell>
          <cell r="C23">
            <v>6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>
            <v>10017</v>
          </cell>
          <cell r="C24">
            <v>7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L25">
            <v>0</v>
          </cell>
        </row>
        <row r="26">
          <cell r="C26" t="str">
            <v>B.</v>
          </cell>
          <cell r="E26" t="str">
            <v>Bahan-bahan</v>
          </cell>
        </row>
        <row r="27">
          <cell r="A27">
            <v>10011</v>
          </cell>
          <cell r="C27">
            <v>1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>
            <v>10012</v>
          </cell>
          <cell r="C28">
            <v>2</v>
          </cell>
          <cell r="E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A29">
            <v>10013</v>
          </cell>
          <cell r="C29">
            <v>3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A30">
            <v>10014</v>
          </cell>
          <cell r="C30">
            <v>4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A31">
            <v>10015</v>
          </cell>
          <cell r="C31">
            <v>5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A32">
            <v>10016</v>
          </cell>
          <cell r="C32">
            <v>6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A33">
            <v>10017</v>
          </cell>
          <cell r="C33">
            <v>7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L34">
            <v>0</v>
          </cell>
        </row>
        <row r="35">
          <cell r="C35" t="str">
            <v>C.</v>
          </cell>
          <cell r="E35" t="str">
            <v>Peralatan + Bahan Bakar</v>
          </cell>
        </row>
        <row r="36">
          <cell r="A36">
            <v>10011</v>
          </cell>
          <cell r="C36">
            <v>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A37">
            <v>10012</v>
          </cell>
          <cell r="C37">
            <v>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A38">
            <v>10013</v>
          </cell>
          <cell r="C38">
            <v>3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A39">
            <v>10014</v>
          </cell>
          <cell r="C39">
            <v>4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A40">
            <v>10015</v>
          </cell>
          <cell r="C40">
            <v>5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A41">
            <v>10016</v>
          </cell>
          <cell r="C41">
            <v>6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A42">
            <v>10017</v>
          </cell>
          <cell r="C42">
            <v>7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L43">
            <v>0</v>
          </cell>
        </row>
        <row r="45">
          <cell r="C45" t="str">
            <v>D.</v>
          </cell>
          <cell r="E45" t="str">
            <v>Jumlah ( A + B + C )</v>
          </cell>
          <cell r="L45">
            <v>0</v>
          </cell>
        </row>
        <row r="46">
          <cell r="C46" t="str">
            <v>E.</v>
          </cell>
          <cell r="E46" t="str">
            <v>Biaya Umum dan Keuntungan (</v>
          </cell>
          <cell r="H46">
            <v>0</v>
          </cell>
          <cell r="I46" t="str">
            <v>% x D )</v>
          </cell>
          <cell r="L46">
            <v>0</v>
          </cell>
        </row>
        <row r="47">
          <cell r="A47">
            <v>1.2</v>
          </cell>
          <cell r="C47" t="str">
            <v>F.</v>
          </cell>
          <cell r="E47" t="str">
            <v>Harga Satuan</v>
          </cell>
          <cell r="G47" t="str">
            <v>( D + E )</v>
          </cell>
          <cell r="L47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J51" t="str">
            <v>Jakarta, 18 September 2003</v>
          </cell>
        </row>
        <row r="52">
          <cell r="J52" t="str">
            <v>PT. BRANTAS ABIPRAYA (Persero)</v>
          </cell>
        </row>
        <row r="59">
          <cell r="J59" t="str">
            <v>H. SOETRISNO ARIFIN ME,MM</v>
          </cell>
        </row>
        <row r="60">
          <cell r="J60" t="str">
            <v>Direktur Operasi Wilayah II</v>
          </cell>
        </row>
        <row r="61">
          <cell r="A61">
            <v>2</v>
          </cell>
          <cell r="C61" t="str">
            <v>LAMPIRAN 2 PENAWARAN</v>
          </cell>
        </row>
        <row r="62">
          <cell r="C62" t="str">
            <v>ANALISA HARGA SATUAN MATA PEMBAYARAN UTAMA</v>
          </cell>
        </row>
        <row r="65">
          <cell r="A65">
            <v>10020</v>
          </cell>
          <cell r="C65" t="str">
            <v>NAMA PESERTA LELANG</v>
          </cell>
          <cell r="F65" t="str">
            <v>:</v>
          </cell>
          <cell r="G65" t="str">
            <v>PT. BRANTAS ABIPRAYA (Persero)</v>
          </cell>
        </row>
        <row r="66">
          <cell r="A66">
            <v>10020</v>
          </cell>
          <cell r="C66" t="str">
            <v>NO. MATA PEMBAYARAN</v>
          </cell>
          <cell r="F66" t="str">
            <v>:</v>
          </cell>
          <cell r="G66">
            <v>2.1</v>
          </cell>
        </row>
        <row r="67">
          <cell r="A67">
            <v>10020</v>
          </cell>
          <cell r="C67" t="str">
            <v>JENIS PEKERJAAN</v>
          </cell>
          <cell r="F67" t="str">
            <v>:</v>
          </cell>
          <cell r="G67" t="str">
            <v>Galian untuk Selokan Drainase dan Saluran Air</v>
          </cell>
        </row>
        <row r="68">
          <cell r="A68">
            <v>10020</v>
          </cell>
          <cell r="C68" t="str">
            <v>SATUAN PENGUKURAN</v>
          </cell>
          <cell r="F68" t="str">
            <v>:</v>
          </cell>
          <cell r="G68" t="str">
            <v>M3</v>
          </cell>
        </row>
        <row r="69">
          <cell r="A69">
            <v>10020</v>
          </cell>
          <cell r="C69" t="str">
            <v>PERKIRAAN KUANTITAS</v>
          </cell>
          <cell r="F69" t="str">
            <v>:</v>
          </cell>
          <cell r="G69">
            <v>4900</v>
          </cell>
        </row>
        <row r="70">
          <cell r="C70" t="str">
            <v>PEKERJAAN</v>
          </cell>
        </row>
        <row r="71">
          <cell r="A71">
            <v>10020</v>
          </cell>
          <cell r="C71" t="str">
            <v>PRODUKSI HARIAN / JAM(*)</v>
          </cell>
          <cell r="F71" t="str">
            <v>:</v>
          </cell>
          <cell r="G71">
            <v>37.631999999999998</v>
          </cell>
          <cell r="H71" t="str">
            <v>/jam</v>
          </cell>
        </row>
        <row r="73">
          <cell r="C73" t="str">
            <v>No.</v>
          </cell>
          <cell r="D73" t="str">
            <v>Uraian</v>
          </cell>
          <cell r="H73" t="str">
            <v>Satuan</v>
          </cell>
          <cell r="I73" t="str">
            <v>Kuantitas</v>
          </cell>
          <cell r="J73" t="str">
            <v>Biaya Satuan</v>
          </cell>
          <cell r="L73" t="str">
            <v>Jumlah</v>
          </cell>
        </row>
        <row r="74">
          <cell r="J74" t="str">
            <v>(Rp.)</v>
          </cell>
          <cell r="L74" t="str">
            <v>(Rp./ Satuan)</v>
          </cell>
        </row>
        <row r="76">
          <cell r="C76" t="str">
            <v>A.</v>
          </cell>
          <cell r="E76" t="str">
            <v>Tenaga Kerja</v>
          </cell>
        </row>
        <row r="77">
          <cell r="A77">
            <v>10021</v>
          </cell>
          <cell r="C77">
            <v>1</v>
          </cell>
          <cell r="E77" t="str">
            <v>Mandor</v>
          </cell>
          <cell r="H77" t="str">
            <v>hour</v>
          </cell>
          <cell r="I77">
            <v>2.6499999999999999E-2</v>
          </cell>
          <cell r="J77">
            <v>7100</v>
          </cell>
          <cell r="L77">
            <v>188</v>
          </cell>
        </row>
        <row r="78">
          <cell r="A78">
            <v>10022</v>
          </cell>
          <cell r="C78">
            <v>2</v>
          </cell>
          <cell r="E78" t="str">
            <v>Pekerja biasa</v>
          </cell>
          <cell r="H78" t="str">
            <v>hour</v>
          </cell>
          <cell r="I78">
            <v>7.9699999999999993E-2</v>
          </cell>
          <cell r="J78">
            <v>4000</v>
          </cell>
          <cell r="L78">
            <v>318</v>
          </cell>
        </row>
        <row r="79">
          <cell r="A79">
            <v>10023</v>
          </cell>
          <cell r="C79">
            <v>3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A80">
            <v>10024</v>
          </cell>
          <cell r="C80">
            <v>4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A81">
            <v>10025</v>
          </cell>
          <cell r="C81">
            <v>5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A82">
            <v>10026</v>
          </cell>
          <cell r="C82">
            <v>6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A83">
            <v>10027</v>
          </cell>
          <cell r="C83">
            <v>7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L84">
            <v>506</v>
          </cell>
        </row>
        <row r="85">
          <cell r="C85" t="str">
            <v>B.</v>
          </cell>
          <cell r="E85" t="str">
            <v>Bahan-bahan</v>
          </cell>
        </row>
        <row r="86">
          <cell r="A86">
            <v>10021</v>
          </cell>
          <cell r="C86">
            <v>1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A87">
            <v>10022</v>
          </cell>
          <cell r="C87">
            <v>2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A88">
            <v>10023</v>
          </cell>
          <cell r="C88">
            <v>3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A89">
            <v>10024</v>
          </cell>
          <cell r="C89">
            <v>4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A90">
            <v>10025</v>
          </cell>
          <cell r="C90">
            <v>5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A91">
            <v>10026</v>
          </cell>
          <cell r="C91">
            <v>6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A92">
            <v>10027</v>
          </cell>
          <cell r="C92">
            <v>7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L93">
            <v>0</v>
          </cell>
        </row>
        <row r="94">
          <cell r="C94" t="str">
            <v>C.</v>
          </cell>
          <cell r="E94" t="str">
            <v>Peralatan + Bahan Bakar</v>
          </cell>
        </row>
        <row r="95">
          <cell r="A95">
            <v>10021</v>
          </cell>
          <cell r="C95">
            <v>1</v>
          </cell>
          <cell r="E95" t="str">
            <v>Excavator, 0.70 m3</v>
          </cell>
          <cell r="H95" t="str">
            <v>Hr</v>
          </cell>
          <cell r="I95">
            <v>2.6499999999999999E-2</v>
          </cell>
          <cell r="J95">
            <v>180470</v>
          </cell>
          <cell r="L95">
            <v>4782</v>
          </cell>
        </row>
        <row r="96">
          <cell r="A96">
            <v>10022</v>
          </cell>
          <cell r="C96">
            <v>2</v>
          </cell>
          <cell r="E96" t="str">
            <v>Dump Truck, 12 t</v>
          </cell>
          <cell r="H96" t="str">
            <v>Hr</v>
          </cell>
          <cell r="I96">
            <v>7.9200000000000007E-2</v>
          </cell>
          <cell r="J96">
            <v>89600</v>
          </cell>
          <cell r="L96">
            <v>7096</v>
          </cell>
        </row>
        <row r="97">
          <cell r="A97">
            <v>10023</v>
          </cell>
          <cell r="C97">
            <v>3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A98">
            <v>10024</v>
          </cell>
          <cell r="C98">
            <v>4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A99">
            <v>10025</v>
          </cell>
          <cell r="C99">
            <v>5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A100">
            <v>10026</v>
          </cell>
          <cell r="C100">
            <v>6</v>
          </cell>
          <cell r="E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A101">
            <v>10027</v>
          </cell>
          <cell r="C101">
            <v>7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L102">
            <v>11878</v>
          </cell>
        </row>
        <row r="104">
          <cell r="C104" t="str">
            <v>D.</v>
          </cell>
          <cell r="E104" t="str">
            <v>Jumlah ( A + B + C )</v>
          </cell>
          <cell r="L104">
            <v>12384</v>
          </cell>
        </row>
        <row r="105">
          <cell r="C105" t="str">
            <v>E.</v>
          </cell>
          <cell r="E105" t="str">
            <v>Biaya Umum dan Keuntungan (</v>
          </cell>
          <cell r="H105">
            <v>0</v>
          </cell>
          <cell r="I105" t="str">
            <v>% x D )</v>
          </cell>
          <cell r="L105">
            <v>0</v>
          </cell>
        </row>
        <row r="106">
          <cell r="A106">
            <v>2.1</v>
          </cell>
          <cell r="C106" t="str">
            <v>F.</v>
          </cell>
          <cell r="E106" t="str">
            <v>Harga Satuan</v>
          </cell>
          <cell r="G106" t="str">
            <v>( D + E )</v>
          </cell>
          <cell r="L106">
            <v>12384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J110" t="str">
            <v>Jakarta, 18 September 2003</v>
          </cell>
        </row>
        <row r="111">
          <cell r="J111" t="str">
            <v>PT. BRANTAS ABIPRAYA (Persero)</v>
          </cell>
        </row>
        <row r="118">
          <cell r="J118" t="str">
            <v>H. SOETRISNO ARIFIN ME,MM</v>
          </cell>
        </row>
        <row r="119">
          <cell r="J119" t="str">
            <v>Direktur Operasi Wilayah II</v>
          </cell>
        </row>
        <row r="120">
          <cell r="A120">
            <v>3</v>
          </cell>
          <cell r="C120" t="str">
            <v>LAMPIRAN 2 PENAWARAN</v>
          </cell>
        </row>
        <row r="121">
          <cell r="C121" t="str">
            <v>ANALISA HARGA SATUAN MATA PEMBAYARAN UTAMA</v>
          </cell>
        </row>
        <row r="124">
          <cell r="A124">
            <v>10030</v>
          </cell>
          <cell r="C124" t="str">
            <v>NAMA PESERTA LELANG</v>
          </cell>
          <cell r="F124" t="str">
            <v>:</v>
          </cell>
          <cell r="G124" t="str">
            <v>PT. BRANTAS ABIPRAYA (Persero)</v>
          </cell>
        </row>
        <row r="125">
          <cell r="A125">
            <v>10030</v>
          </cell>
          <cell r="C125" t="str">
            <v>NO. MATA PEMBAYARAN</v>
          </cell>
          <cell r="F125" t="str">
            <v>:</v>
          </cell>
          <cell r="G125">
            <v>2.2000000000000002</v>
          </cell>
        </row>
        <row r="126">
          <cell r="A126">
            <v>10030</v>
          </cell>
          <cell r="C126" t="str">
            <v>JENIS PEKERJAAN</v>
          </cell>
          <cell r="F126" t="str">
            <v>:</v>
          </cell>
          <cell r="G126" t="str">
            <v>Pasangan Batu dengan Mortar</v>
          </cell>
        </row>
        <row r="127">
          <cell r="A127">
            <v>10030</v>
          </cell>
          <cell r="C127" t="str">
            <v>SATUAN PENGUKURAN</v>
          </cell>
          <cell r="F127" t="str">
            <v>:</v>
          </cell>
          <cell r="G127" t="str">
            <v>M3</v>
          </cell>
        </row>
        <row r="128">
          <cell r="A128">
            <v>10030</v>
          </cell>
          <cell r="C128" t="str">
            <v>PERKIRAAN KUANTITAS</v>
          </cell>
          <cell r="F128" t="str">
            <v>:</v>
          </cell>
          <cell r="G128">
            <v>1890</v>
          </cell>
        </row>
        <row r="129">
          <cell r="C129" t="str">
            <v>PEKERJAAN</v>
          </cell>
        </row>
        <row r="130">
          <cell r="A130">
            <v>10030</v>
          </cell>
          <cell r="C130" t="str">
            <v>PRODUKSI HARIAN / JAM(*)</v>
          </cell>
          <cell r="F130" t="str">
            <v>:</v>
          </cell>
          <cell r="G130">
            <v>0.74666666666666659</v>
          </cell>
          <cell r="H130" t="str">
            <v>/jam</v>
          </cell>
        </row>
        <row r="132">
          <cell r="C132" t="str">
            <v>No.</v>
          </cell>
          <cell r="D132" t="str">
            <v>Uraian</v>
          </cell>
          <cell r="H132" t="str">
            <v>Satuan</v>
          </cell>
          <cell r="I132" t="str">
            <v>Kuantitas</v>
          </cell>
          <cell r="J132" t="str">
            <v>Biaya Satuan</v>
          </cell>
          <cell r="L132" t="str">
            <v>Jumlah</v>
          </cell>
        </row>
        <row r="133">
          <cell r="J133" t="str">
            <v>(Rp.)</v>
          </cell>
          <cell r="L133" t="str">
            <v>(Rp./ Satuan)</v>
          </cell>
        </row>
        <row r="135">
          <cell r="C135" t="str">
            <v>A.</v>
          </cell>
          <cell r="E135" t="str">
            <v>Tenaga Kerja</v>
          </cell>
        </row>
        <row r="136">
          <cell r="A136">
            <v>10031</v>
          </cell>
          <cell r="C136">
            <v>1</v>
          </cell>
          <cell r="E136" t="str">
            <v>Mandor</v>
          </cell>
          <cell r="H136" t="str">
            <v>hour</v>
          </cell>
          <cell r="I136">
            <v>0.66959999999999997</v>
          </cell>
          <cell r="J136">
            <v>7100</v>
          </cell>
          <cell r="L136">
            <v>4754</v>
          </cell>
        </row>
        <row r="137">
          <cell r="A137">
            <v>10032</v>
          </cell>
          <cell r="C137">
            <v>2</v>
          </cell>
          <cell r="E137" t="str">
            <v>Tukang</v>
          </cell>
          <cell r="H137" t="str">
            <v>hour</v>
          </cell>
          <cell r="I137">
            <v>1.3391999999999999</v>
          </cell>
          <cell r="J137">
            <v>5000</v>
          </cell>
          <cell r="L137">
            <v>6696</v>
          </cell>
        </row>
        <row r="138">
          <cell r="A138">
            <v>10033</v>
          </cell>
          <cell r="C138">
            <v>3</v>
          </cell>
          <cell r="E138" t="str">
            <v>Pekerja biasa</v>
          </cell>
          <cell r="H138" t="str">
            <v>hour</v>
          </cell>
          <cell r="I138">
            <v>2.6785000000000001</v>
          </cell>
          <cell r="J138">
            <v>4000</v>
          </cell>
          <cell r="L138">
            <v>10714</v>
          </cell>
        </row>
        <row r="139">
          <cell r="A139">
            <v>10034</v>
          </cell>
          <cell r="C139">
            <v>4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A140">
            <v>10035</v>
          </cell>
          <cell r="C140">
            <v>5</v>
          </cell>
          <cell r="E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A141">
            <v>10036</v>
          </cell>
          <cell r="C141">
            <v>6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A142">
            <v>10037</v>
          </cell>
          <cell r="C142">
            <v>7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L143">
            <v>22164</v>
          </cell>
        </row>
        <row r="144">
          <cell r="C144" t="str">
            <v>B.</v>
          </cell>
          <cell r="E144" t="str">
            <v>Bahan-bahan</v>
          </cell>
        </row>
        <row r="145">
          <cell r="A145">
            <v>10031</v>
          </cell>
          <cell r="C145">
            <v>1</v>
          </cell>
          <cell r="E145" t="str">
            <v>Semen</v>
          </cell>
          <cell r="H145" t="str">
            <v>kg</v>
          </cell>
          <cell r="I145">
            <v>161.00000000000003</v>
          </cell>
          <cell r="J145">
            <v>700</v>
          </cell>
          <cell r="L145">
            <v>112700</v>
          </cell>
        </row>
        <row r="146">
          <cell r="A146">
            <v>10032</v>
          </cell>
          <cell r="C146">
            <v>2</v>
          </cell>
          <cell r="E146" t="str">
            <v>Pasir</v>
          </cell>
          <cell r="H146" t="str">
            <v>m3</v>
          </cell>
          <cell r="I146">
            <v>0.45908183632734534</v>
          </cell>
          <cell r="J146">
            <v>80000</v>
          </cell>
          <cell r="L146">
            <v>36726</v>
          </cell>
        </row>
        <row r="147">
          <cell r="A147">
            <v>10033</v>
          </cell>
          <cell r="C147">
            <v>3</v>
          </cell>
          <cell r="E147" t="str">
            <v>Batu Kali</v>
          </cell>
          <cell r="H147" t="str">
            <v>m3</v>
          </cell>
          <cell r="I147">
            <v>1.2</v>
          </cell>
          <cell r="J147">
            <v>95000</v>
          </cell>
          <cell r="L147">
            <v>114000</v>
          </cell>
        </row>
        <row r="148">
          <cell r="A148">
            <v>10034</v>
          </cell>
          <cell r="C148">
            <v>4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A149">
            <v>10035</v>
          </cell>
          <cell r="C149">
            <v>5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A150">
            <v>10036</v>
          </cell>
          <cell r="C150">
            <v>6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A151">
            <v>10037</v>
          </cell>
          <cell r="C151">
            <v>7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L152">
            <v>263426</v>
          </cell>
        </row>
        <row r="153">
          <cell r="C153" t="str">
            <v>C.</v>
          </cell>
          <cell r="E153" t="str">
            <v>Peralatan + Bahan Bakar</v>
          </cell>
        </row>
        <row r="154">
          <cell r="A154">
            <v>10031</v>
          </cell>
          <cell r="C154">
            <v>1</v>
          </cell>
          <cell r="E154" t="str">
            <v>Concrete Mixer, 0.25 m3</v>
          </cell>
          <cell r="H154" t="str">
            <v>Hr</v>
          </cell>
          <cell r="I154">
            <v>1.3391999999999999</v>
          </cell>
          <cell r="J154">
            <v>9700</v>
          </cell>
          <cell r="L154">
            <v>12990</v>
          </cell>
        </row>
        <row r="155">
          <cell r="A155">
            <v>10032</v>
          </cell>
          <cell r="C155">
            <v>2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A156">
            <v>10033</v>
          </cell>
          <cell r="C156">
            <v>3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A157">
            <v>10034</v>
          </cell>
          <cell r="C157">
            <v>4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A158">
            <v>10035</v>
          </cell>
          <cell r="C158">
            <v>5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A159">
            <v>10036</v>
          </cell>
          <cell r="C159">
            <v>6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A160">
            <v>10037</v>
          </cell>
          <cell r="C160">
            <v>7</v>
          </cell>
          <cell r="E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L161">
            <v>12990</v>
          </cell>
        </row>
        <row r="163">
          <cell r="C163" t="str">
            <v>D.</v>
          </cell>
          <cell r="E163" t="str">
            <v>Jumlah ( A + B + C )</v>
          </cell>
          <cell r="L163">
            <v>298580</v>
          </cell>
        </row>
        <row r="164">
          <cell r="C164" t="str">
            <v>E.</v>
          </cell>
          <cell r="E164" t="str">
            <v>Biaya Umum dan Keuntungan (</v>
          </cell>
          <cell r="H164">
            <v>0</v>
          </cell>
          <cell r="I164" t="str">
            <v>% x D )</v>
          </cell>
          <cell r="L164">
            <v>0</v>
          </cell>
        </row>
        <row r="165">
          <cell r="A165">
            <v>2.2000000000000002</v>
          </cell>
          <cell r="C165" t="str">
            <v>F.</v>
          </cell>
          <cell r="E165" t="str">
            <v>Harga Satuan</v>
          </cell>
          <cell r="G165" t="str">
            <v>( D + E )</v>
          </cell>
          <cell r="L165">
            <v>298580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J169" t="str">
            <v>Jakarta, 18 September 2003</v>
          </cell>
        </row>
        <row r="170">
          <cell r="J170" t="str">
            <v>PT. BRANTAS ABIPRAYA (Persero)</v>
          </cell>
        </row>
        <row r="177">
          <cell r="J177" t="str">
            <v>H. SOETRISNO ARIFIN ME,MM</v>
          </cell>
        </row>
        <row r="178">
          <cell r="J178" t="str">
            <v>Direktur Operasi Wilayah II</v>
          </cell>
        </row>
        <row r="179">
          <cell r="A179">
            <v>4</v>
          </cell>
          <cell r="C179" t="str">
            <v>LAMPIRAN 2 PENAWARAN</v>
          </cell>
        </row>
        <row r="180">
          <cell r="C180" t="str">
            <v>ANALISA HARGA SATUAN MATA PEMBAYARAN UTAMA</v>
          </cell>
        </row>
        <row r="183">
          <cell r="A183">
            <v>10040</v>
          </cell>
          <cell r="C183" t="str">
            <v>NAMA PESERTA LELANG</v>
          </cell>
          <cell r="F183" t="str">
            <v>:</v>
          </cell>
          <cell r="G183" t="str">
            <v>PT. BRANTAS ABIPRAYA (Persero)</v>
          </cell>
        </row>
        <row r="184">
          <cell r="A184">
            <v>10040</v>
          </cell>
          <cell r="C184" t="str">
            <v>NO. MATA PEMBAYARAN</v>
          </cell>
          <cell r="F184" t="str">
            <v>:</v>
          </cell>
          <cell r="G184" t="str">
            <v>2.3 (2)</v>
          </cell>
        </row>
        <row r="185">
          <cell r="A185">
            <v>10040</v>
          </cell>
          <cell r="C185" t="str">
            <v>JENIS PEKERJAAN</v>
          </cell>
          <cell r="F185" t="str">
            <v>:</v>
          </cell>
          <cell r="G185" t="str">
            <v>Gorong-gorong Pipa Beton Bertulang, dia. dalam  45-75 cm</v>
          </cell>
        </row>
        <row r="186">
          <cell r="A186">
            <v>10040</v>
          </cell>
          <cell r="C186" t="str">
            <v>SATUAN PENGUKURAN</v>
          </cell>
          <cell r="F186" t="str">
            <v>:</v>
          </cell>
          <cell r="G186" t="str">
            <v>M1</v>
          </cell>
        </row>
        <row r="187">
          <cell r="A187">
            <v>10040</v>
          </cell>
          <cell r="C187" t="str">
            <v>PERKIRAAN KUANTITAS</v>
          </cell>
          <cell r="F187" t="str">
            <v>:</v>
          </cell>
          <cell r="G187">
            <v>44</v>
          </cell>
        </row>
        <row r="188">
          <cell r="C188" t="str">
            <v>PEKERJAAN</v>
          </cell>
        </row>
        <row r="189">
          <cell r="A189">
            <v>10040</v>
          </cell>
          <cell r="C189" t="str">
            <v>PRODUKSI HARIAN / JAM(*)</v>
          </cell>
          <cell r="F189" t="str">
            <v>:</v>
          </cell>
          <cell r="G189">
            <v>4.9800000000000004</v>
          </cell>
          <cell r="H189" t="str">
            <v>/jam</v>
          </cell>
        </row>
        <row r="191">
          <cell r="C191" t="str">
            <v>No.</v>
          </cell>
          <cell r="D191" t="str">
            <v>Uraian</v>
          </cell>
          <cell r="H191" t="str">
            <v>Satuan</v>
          </cell>
          <cell r="I191" t="str">
            <v>Kuantitas</v>
          </cell>
          <cell r="J191" t="str">
            <v>Biaya Satuan</v>
          </cell>
          <cell r="L191" t="str">
            <v>Jumlah</v>
          </cell>
        </row>
        <row r="192">
          <cell r="J192" t="str">
            <v>(Rp.)</v>
          </cell>
          <cell r="L192" t="str">
            <v>(Rp./ Satuan)</v>
          </cell>
        </row>
        <row r="194">
          <cell r="C194" t="str">
            <v>A.</v>
          </cell>
          <cell r="E194" t="str">
            <v>Tenaga Kerja</v>
          </cell>
        </row>
        <row r="195">
          <cell r="A195">
            <v>10041</v>
          </cell>
          <cell r="C195">
            <v>1</v>
          </cell>
          <cell r="E195" t="str">
            <v>Mandor</v>
          </cell>
          <cell r="H195" t="str">
            <v>hour</v>
          </cell>
          <cell r="I195">
            <v>0.20080000000000001</v>
          </cell>
          <cell r="J195">
            <v>7100</v>
          </cell>
          <cell r="L195">
            <v>1425</v>
          </cell>
        </row>
        <row r="196">
          <cell r="A196">
            <v>10042</v>
          </cell>
          <cell r="C196">
            <v>2</v>
          </cell>
          <cell r="E196" t="str">
            <v>Tukang</v>
          </cell>
          <cell r="H196" t="str">
            <v>hour</v>
          </cell>
          <cell r="I196">
            <v>0.40160000000000001</v>
          </cell>
          <cell r="J196">
            <v>5000</v>
          </cell>
          <cell r="L196">
            <v>2008</v>
          </cell>
        </row>
        <row r="197">
          <cell r="A197">
            <v>10043</v>
          </cell>
          <cell r="C197">
            <v>3</v>
          </cell>
          <cell r="E197" t="str">
            <v>Pekerja biasa</v>
          </cell>
          <cell r="H197" t="str">
            <v>hour</v>
          </cell>
          <cell r="I197">
            <v>1.2048000000000001</v>
          </cell>
          <cell r="J197">
            <v>4000</v>
          </cell>
          <cell r="L197">
            <v>4819</v>
          </cell>
        </row>
        <row r="198">
          <cell r="A198">
            <v>10044</v>
          </cell>
          <cell r="C198">
            <v>4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A199">
            <v>10045</v>
          </cell>
          <cell r="C199">
            <v>5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A200">
            <v>10046</v>
          </cell>
          <cell r="C200">
            <v>6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A201">
            <v>10047</v>
          </cell>
          <cell r="C201">
            <v>7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L202">
            <v>8252</v>
          </cell>
        </row>
        <row r="203">
          <cell r="C203" t="str">
            <v>B.</v>
          </cell>
          <cell r="E203" t="str">
            <v>Bahan-bahan</v>
          </cell>
        </row>
        <row r="204">
          <cell r="A204">
            <v>10041</v>
          </cell>
          <cell r="C204">
            <v>1</v>
          </cell>
          <cell r="E204" t="str">
            <v>Ready Mixed Concrete Type K-300</v>
          </cell>
          <cell r="H204" t="str">
            <v>m3</v>
          </cell>
          <cell r="I204">
            <v>0.16930000000000001</v>
          </cell>
          <cell r="J204">
            <v>435000</v>
          </cell>
          <cell r="L204">
            <v>73645</v>
          </cell>
        </row>
        <row r="205">
          <cell r="A205">
            <v>10042</v>
          </cell>
          <cell r="C205">
            <v>2</v>
          </cell>
          <cell r="E205" t="str">
            <v>Baja Tulangan polos U24</v>
          </cell>
          <cell r="H205" t="str">
            <v>kg</v>
          </cell>
          <cell r="I205">
            <v>18.6265</v>
          </cell>
          <cell r="J205">
            <v>3400</v>
          </cell>
          <cell r="L205">
            <v>63330</v>
          </cell>
        </row>
        <row r="206">
          <cell r="A206">
            <v>10043</v>
          </cell>
          <cell r="C206">
            <v>3</v>
          </cell>
          <cell r="E206" t="str">
            <v>Pasir Urug</v>
          </cell>
          <cell r="H206" t="str">
            <v>m3</v>
          </cell>
          <cell r="I206">
            <v>0.1575</v>
          </cell>
          <cell r="J206">
            <v>60000</v>
          </cell>
          <cell r="L206">
            <v>9450</v>
          </cell>
        </row>
        <row r="207">
          <cell r="A207">
            <v>10044</v>
          </cell>
          <cell r="C207">
            <v>4</v>
          </cell>
          <cell r="E207" t="str">
            <v>Form Baja  75-120 cm dia.</v>
          </cell>
          <cell r="H207" t="str">
            <v>m2</v>
          </cell>
          <cell r="I207">
            <v>2.1399999999999999E-2</v>
          </cell>
          <cell r="J207">
            <v>950000</v>
          </cell>
          <cell r="L207">
            <v>20330</v>
          </cell>
        </row>
        <row r="208">
          <cell r="A208">
            <v>10045</v>
          </cell>
          <cell r="C208">
            <v>5</v>
          </cell>
          <cell r="E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A209">
            <v>10046</v>
          </cell>
          <cell r="C209">
            <v>6</v>
          </cell>
          <cell r="E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A210">
            <v>10047</v>
          </cell>
          <cell r="C210">
            <v>7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L211">
            <v>166755</v>
          </cell>
        </row>
        <row r="212">
          <cell r="C212" t="str">
            <v>C.</v>
          </cell>
          <cell r="E212" t="str">
            <v>Peralatan + Bahan Bakar</v>
          </cell>
        </row>
        <row r="213">
          <cell r="A213">
            <v>10041</v>
          </cell>
          <cell r="C213">
            <v>1</v>
          </cell>
          <cell r="E213" t="str">
            <v>Tamper 80 kg</v>
          </cell>
          <cell r="H213" t="str">
            <v>Hr</v>
          </cell>
          <cell r="I213">
            <v>0.20080000000000001</v>
          </cell>
          <cell r="J213">
            <v>13240</v>
          </cell>
          <cell r="L213">
            <v>2658</v>
          </cell>
        </row>
        <row r="214">
          <cell r="A214">
            <v>10042</v>
          </cell>
          <cell r="C214">
            <v>2</v>
          </cell>
          <cell r="E214" t="str">
            <v>Dump Truck, 12 t</v>
          </cell>
          <cell r="H214" t="str">
            <v>Hr</v>
          </cell>
          <cell r="I214">
            <v>0.74619999999999997</v>
          </cell>
          <cell r="J214">
            <v>89600</v>
          </cell>
          <cell r="L214">
            <v>66859</v>
          </cell>
        </row>
        <row r="215">
          <cell r="A215">
            <v>10043</v>
          </cell>
          <cell r="C215">
            <v>3</v>
          </cell>
          <cell r="E215" t="str">
            <v>Alat bantu</v>
          </cell>
          <cell r="H215" t="str">
            <v>ls</v>
          </cell>
          <cell r="I215">
            <v>1</v>
          </cell>
          <cell r="J215">
            <v>212</v>
          </cell>
          <cell r="L215">
            <v>212</v>
          </cell>
        </row>
        <row r="216">
          <cell r="A216">
            <v>10044</v>
          </cell>
          <cell r="C216">
            <v>4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A217">
            <v>10045</v>
          </cell>
          <cell r="C217">
            <v>5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A218">
            <v>10046</v>
          </cell>
          <cell r="C218">
            <v>6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A219">
            <v>10047</v>
          </cell>
          <cell r="C219">
            <v>7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L220">
            <v>69729</v>
          </cell>
        </row>
        <row r="222">
          <cell r="C222" t="str">
            <v>D.</v>
          </cell>
          <cell r="E222" t="str">
            <v>Jumlah ( A + B + C )</v>
          </cell>
          <cell r="L222">
            <v>244736</v>
          </cell>
        </row>
        <row r="223">
          <cell r="C223" t="str">
            <v>E.</v>
          </cell>
          <cell r="E223" t="str">
            <v>Biaya Umum dan Keuntungan (</v>
          </cell>
          <cell r="H223">
            <v>0</v>
          </cell>
          <cell r="I223" t="str">
            <v>% x D )</v>
          </cell>
          <cell r="L223">
            <v>0</v>
          </cell>
        </row>
        <row r="224">
          <cell r="A224" t="str">
            <v>2.3 (2)</v>
          </cell>
          <cell r="C224" t="str">
            <v>F.</v>
          </cell>
          <cell r="E224" t="str">
            <v>Harga Satuan</v>
          </cell>
          <cell r="G224" t="str">
            <v>( D + E )</v>
          </cell>
          <cell r="L224">
            <v>244736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J228" t="str">
            <v>Jakarta, 18 September 2003</v>
          </cell>
        </row>
        <row r="229">
          <cell r="J229" t="str">
            <v>PT. BRANTAS ABIPRAYA (Persero)</v>
          </cell>
        </row>
        <row r="236">
          <cell r="J236" t="str">
            <v>H. SOETRISNO ARIFIN ME,MM</v>
          </cell>
        </row>
        <row r="237">
          <cell r="J237" t="str">
            <v>Direktur Operasi Wilayah II</v>
          </cell>
        </row>
        <row r="238">
          <cell r="A238">
            <v>5</v>
          </cell>
          <cell r="C238" t="str">
            <v>LAMPIRAN 2 PENAWARAN</v>
          </cell>
        </row>
        <row r="239">
          <cell r="C239" t="str">
            <v>ANALISA HARGA SATUAN MATA PEMBAYARAN UTAMA</v>
          </cell>
        </row>
        <row r="242">
          <cell r="A242">
            <v>10050</v>
          </cell>
          <cell r="C242" t="str">
            <v>NAMA PESERTA LELANG</v>
          </cell>
          <cell r="F242" t="str">
            <v>:</v>
          </cell>
          <cell r="G242" t="str">
            <v>PT. BRANTAS ABIPRAYA (Persero)</v>
          </cell>
        </row>
        <row r="243">
          <cell r="A243">
            <v>10050</v>
          </cell>
          <cell r="C243" t="str">
            <v>NO. MATA PEMBAYARAN</v>
          </cell>
          <cell r="F243" t="str">
            <v>:</v>
          </cell>
          <cell r="G243" t="str">
            <v>2.3 (3)</v>
          </cell>
        </row>
        <row r="244">
          <cell r="A244">
            <v>10050</v>
          </cell>
          <cell r="C244" t="str">
            <v>JENIS PEKERJAAN</v>
          </cell>
          <cell r="F244" t="str">
            <v>:</v>
          </cell>
          <cell r="G244" t="str">
            <v>Gorong-gorong Pipa Beton Bertulang, dia. dalam  75-120 cm</v>
          </cell>
        </row>
        <row r="245">
          <cell r="A245">
            <v>10050</v>
          </cell>
          <cell r="C245" t="str">
            <v>SATUAN PENGUKURAN</v>
          </cell>
          <cell r="F245" t="str">
            <v>:</v>
          </cell>
          <cell r="G245" t="str">
            <v>M1</v>
          </cell>
        </row>
        <row r="246">
          <cell r="A246">
            <v>10050</v>
          </cell>
          <cell r="C246" t="str">
            <v>PERKIRAAN KUANTITAS</v>
          </cell>
          <cell r="F246" t="str">
            <v>:</v>
          </cell>
          <cell r="G246">
            <v>176</v>
          </cell>
        </row>
        <row r="247">
          <cell r="C247" t="str">
            <v>PEKERJAAN</v>
          </cell>
        </row>
        <row r="248">
          <cell r="A248">
            <v>10050</v>
          </cell>
          <cell r="C248" t="str">
            <v>PRODUKSI HARIAN / JAM(*)</v>
          </cell>
          <cell r="F248" t="str">
            <v>:</v>
          </cell>
          <cell r="G248">
            <v>4.9800000000000004</v>
          </cell>
          <cell r="H248" t="str">
            <v>/jam</v>
          </cell>
        </row>
        <row r="250">
          <cell r="C250" t="str">
            <v>No.</v>
          </cell>
          <cell r="D250" t="str">
            <v>Uraian</v>
          </cell>
          <cell r="H250" t="str">
            <v>Satuan</v>
          </cell>
          <cell r="I250" t="str">
            <v>Kuantitas</v>
          </cell>
          <cell r="J250" t="str">
            <v>Biaya Satuan</v>
          </cell>
          <cell r="L250" t="str">
            <v>Jumlah</v>
          </cell>
        </row>
        <row r="251">
          <cell r="J251" t="str">
            <v>(Rp.)</v>
          </cell>
          <cell r="L251" t="str">
            <v>(Rp./ Satuan)</v>
          </cell>
        </row>
        <row r="253">
          <cell r="C253" t="str">
            <v>A.</v>
          </cell>
          <cell r="E253" t="str">
            <v>Tenaga Kerja</v>
          </cell>
        </row>
        <row r="254">
          <cell r="A254">
            <v>10051</v>
          </cell>
          <cell r="C254">
            <v>1</v>
          </cell>
          <cell r="E254" t="str">
            <v>Mandor</v>
          </cell>
          <cell r="H254" t="str">
            <v>hour</v>
          </cell>
          <cell r="I254">
            <v>0.20080000000000001</v>
          </cell>
          <cell r="J254">
            <v>7100</v>
          </cell>
          <cell r="L254">
            <v>1425</v>
          </cell>
        </row>
        <row r="255">
          <cell r="A255">
            <v>10052</v>
          </cell>
          <cell r="C255">
            <v>2</v>
          </cell>
          <cell r="E255" t="str">
            <v>Tukang</v>
          </cell>
          <cell r="H255" t="str">
            <v>hour</v>
          </cell>
          <cell r="I255">
            <v>0.40160000000000001</v>
          </cell>
          <cell r="J255">
            <v>5000</v>
          </cell>
          <cell r="L255">
            <v>2008</v>
          </cell>
        </row>
        <row r="256">
          <cell r="A256">
            <v>10053</v>
          </cell>
          <cell r="C256">
            <v>3</v>
          </cell>
          <cell r="E256" t="str">
            <v>Pekerja biasa</v>
          </cell>
          <cell r="H256" t="str">
            <v>hour</v>
          </cell>
          <cell r="I256">
            <v>1.2048000000000001</v>
          </cell>
          <cell r="J256">
            <v>4000</v>
          </cell>
          <cell r="L256">
            <v>4819</v>
          </cell>
        </row>
        <row r="257">
          <cell r="A257">
            <v>10054</v>
          </cell>
          <cell r="C257">
            <v>4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A258">
            <v>10055</v>
          </cell>
          <cell r="C258">
            <v>5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A259">
            <v>10056</v>
          </cell>
          <cell r="C259">
            <v>6</v>
          </cell>
          <cell r="E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A260">
            <v>10057</v>
          </cell>
          <cell r="C260">
            <v>7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L261">
            <v>8252</v>
          </cell>
        </row>
        <row r="262">
          <cell r="C262" t="str">
            <v>B.</v>
          </cell>
          <cell r="E262" t="str">
            <v>Bahan-bahan</v>
          </cell>
        </row>
        <row r="263">
          <cell r="A263">
            <v>10051</v>
          </cell>
          <cell r="C263">
            <v>1</v>
          </cell>
          <cell r="E263" t="str">
            <v>Ready Mixed Concrete Type K-300</v>
          </cell>
          <cell r="H263" t="str">
            <v>m3</v>
          </cell>
          <cell r="I263">
            <v>0.40479999999999999</v>
          </cell>
          <cell r="J263">
            <v>435000</v>
          </cell>
          <cell r="L263">
            <v>176088</v>
          </cell>
        </row>
        <row r="264">
          <cell r="A264">
            <v>10052</v>
          </cell>
          <cell r="C264">
            <v>2</v>
          </cell>
          <cell r="E264" t="str">
            <v>Baja Tulangan polos U24</v>
          </cell>
          <cell r="H264" t="str">
            <v>kg</v>
          </cell>
          <cell r="I264">
            <v>45</v>
          </cell>
          <cell r="J264">
            <v>3400</v>
          </cell>
          <cell r="L264">
            <v>153000</v>
          </cell>
        </row>
        <row r="265">
          <cell r="A265">
            <v>10053</v>
          </cell>
          <cell r="C265">
            <v>3</v>
          </cell>
          <cell r="E265" t="str">
            <v>Pasir Urug</v>
          </cell>
          <cell r="H265" t="str">
            <v>m3</v>
          </cell>
          <cell r="I265">
            <v>0.315</v>
          </cell>
          <cell r="J265">
            <v>60000</v>
          </cell>
          <cell r="L265">
            <v>18900</v>
          </cell>
        </row>
        <row r="266">
          <cell r="A266">
            <v>10054</v>
          </cell>
          <cell r="C266">
            <v>4</v>
          </cell>
          <cell r="E266" t="str">
            <v>Form Baja  75-120 cm dia.</v>
          </cell>
          <cell r="H266" t="str">
            <v>m2</v>
          </cell>
          <cell r="I266">
            <v>3.9399999999999998E-2</v>
          </cell>
          <cell r="J266">
            <v>950000</v>
          </cell>
          <cell r="L266">
            <v>37430</v>
          </cell>
        </row>
        <row r="267">
          <cell r="A267">
            <v>10055</v>
          </cell>
          <cell r="C267">
            <v>5</v>
          </cell>
          <cell r="E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A268">
            <v>10056</v>
          </cell>
          <cell r="C268">
            <v>6</v>
          </cell>
          <cell r="E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A269">
            <v>10057</v>
          </cell>
          <cell r="C269">
            <v>7</v>
          </cell>
          <cell r="E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L270">
            <v>385418</v>
          </cell>
        </row>
        <row r="271">
          <cell r="C271" t="str">
            <v>C.</v>
          </cell>
          <cell r="E271" t="str">
            <v>Peralatan + Bahan Bakar</v>
          </cell>
        </row>
        <row r="272">
          <cell r="A272">
            <v>10051</v>
          </cell>
          <cell r="C272">
            <v>1</v>
          </cell>
          <cell r="E272" t="str">
            <v>Tamper 80 kg</v>
          </cell>
          <cell r="H272" t="str">
            <v>Hr</v>
          </cell>
          <cell r="I272">
            <v>0.20080000000000001</v>
          </cell>
          <cell r="J272">
            <v>13240</v>
          </cell>
          <cell r="L272">
            <v>2658</v>
          </cell>
        </row>
        <row r="273">
          <cell r="A273">
            <v>10052</v>
          </cell>
          <cell r="C273">
            <v>2</v>
          </cell>
          <cell r="E273" t="str">
            <v>Dump Truck, 12 t</v>
          </cell>
          <cell r="H273" t="str">
            <v>Hr</v>
          </cell>
          <cell r="I273">
            <v>0.74619999999999997</v>
          </cell>
          <cell r="J273">
            <v>89600</v>
          </cell>
          <cell r="L273">
            <v>66859</v>
          </cell>
        </row>
        <row r="274">
          <cell r="A274">
            <v>10053</v>
          </cell>
          <cell r="C274">
            <v>3</v>
          </cell>
          <cell r="E274" t="str">
            <v>Alat bantu</v>
          </cell>
          <cell r="H274" t="str">
            <v>ls</v>
          </cell>
          <cell r="I274">
            <v>1</v>
          </cell>
          <cell r="J274">
            <v>212</v>
          </cell>
          <cell r="L274">
            <v>212</v>
          </cell>
        </row>
        <row r="275">
          <cell r="A275">
            <v>10054</v>
          </cell>
          <cell r="C275">
            <v>4</v>
          </cell>
          <cell r="E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A276">
            <v>10055</v>
          </cell>
          <cell r="C276">
            <v>5</v>
          </cell>
          <cell r="E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A277">
            <v>10056</v>
          </cell>
          <cell r="C277">
            <v>6</v>
          </cell>
          <cell r="E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A278">
            <v>10057</v>
          </cell>
          <cell r="C278">
            <v>7</v>
          </cell>
          <cell r="E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L279">
            <v>69729</v>
          </cell>
        </row>
        <row r="281">
          <cell r="C281" t="str">
            <v>D.</v>
          </cell>
          <cell r="E281" t="str">
            <v>Jumlah ( A + B + C )</v>
          </cell>
          <cell r="L281">
            <v>463399</v>
          </cell>
        </row>
        <row r="282">
          <cell r="C282" t="str">
            <v>E.</v>
          </cell>
          <cell r="E282" t="str">
            <v>Biaya Umum dan Keuntungan (</v>
          </cell>
          <cell r="H282">
            <v>0</v>
          </cell>
          <cell r="I282" t="str">
            <v>% x D )</v>
          </cell>
          <cell r="L282">
            <v>0</v>
          </cell>
        </row>
        <row r="283">
          <cell r="A283" t="str">
            <v>2.3 (3)</v>
          </cell>
          <cell r="C283" t="str">
            <v>F.</v>
          </cell>
          <cell r="E283" t="str">
            <v>Harga Satuan</v>
          </cell>
          <cell r="G283" t="str">
            <v>( D + E )</v>
          </cell>
          <cell r="L283">
            <v>463399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J287" t="str">
            <v>Jakarta, 18 September 2003</v>
          </cell>
        </row>
        <row r="288">
          <cell r="J288" t="str">
            <v>PT. BRANTAS ABIPRAYA (Persero)</v>
          </cell>
        </row>
        <row r="295">
          <cell r="J295" t="str">
            <v>H. SOETRISNO ARIFIN ME,MM</v>
          </cell>
        </row>
        <row r="296">
          <cell r="J296" t="str">
            <v>Direktur Operasi Wilayah II</v>
          </cell>
        </row>
        <row r="297">
          <cell r="A297">
            <v>6</v>
          </cell>
          <cell r="C297" t="str">
            <v>LAMPIRAN 2 PENAWARAN</v>
          </cell>
        </row>
        <row r="298">
          <cell r="C298" t="str">
            <v>ANALISA HARGA SATUAN MATA PEMBAYARAN UTAMA</v>
          </cell>
        </row>
        <row r="301">
          <cell r="A301">
            <v>10060</v>
          </cell>
          <cell r="C301" t="str">
            <v>NAMA PESERTA LELANG</v>
          </cell>
          <cell r="F301" t="str">
            <v>:</v>
          </cell>
          <cell r="G301" t="str">
            <v>PT. BRANTAS ABIPRAYA (Persero)</v>
          </cell>
        </row>
        <row r="302">
          <cell r="A302">
            <v>10060</v>
          </cell>
          <cell r="C302" t="str">
            <v>NO. MATA PEMBAYARAN</v>
          </cell>
          <cell r="F302" t="str">
            <v>:</v>
          </cell>
          <cell r="G302" t="str">
            <v>3.1 (1)</v>
          </cell>
        </row>
        <row r="303">
          <cell r="A303">
            <v>10060</v>
          </cell>
          <cell r="C303" t="str">
            <v>JENIS PEKERJAAN</v>
          </cell>
          <cell r="F303" t="str">
            <v>:</v>
          </cell>
          <cell r="G303" t="str">
            <v>Galian Biasa</v>
          </cell>
        </row>
        <row r="304">
          <cell r="A304">
            <v>10060</v>
          </cell>
          <cell r="C304" t="str">
            <v>SATUAN PENGUKURAN</v>
          </cell>
          <cell r="F304" t="str">
            <v>:</v>
          </cell>
          <cell r="G304" t="str">
            <v>M3</v>
          </cell>
        </row>
        <row r="305">
          <cell r="A305">
            <v>10060</v>
          </cell>
          <cell r="C305" t="str">
            <v>PERKIRAAN KUANTITAS</v>
          </cell>
          <cell r="F305" t="str">
            <v>:</v>
          </cell>
          <cell r="G305">
            <v>75196</v>
          </cell>
        </row>
        <row r="306">
          <cell r="C306" t="str">
            <v>PEKERJAAN</v>
          </cell>
        </row>
        <row r="307">
          <cell r="A307">
            <v>10060</v>
          </cell>
          <cell r="C307" t="str">
            <v>PRODUKSI HARIAN / JAM(*)</v>
          </cell>
          <cell r="F307" t="str">
            <v>:</v>
          </cell>
          <cell r="G307">
            <v>50.175999999999995</v>
          </cell>
          <cell r="H307" t="str">
            <v>/jam</v>
          </cell>
        </row>
        <row r="309">
          <cell r="C309" t="str">
            <v>No.</v>
          </cell>
          <cell r="D309" t="str">
            <v>Uraian</v>
          </cell>
          <cell r="H309" t="str">
            <v>Satuan</v>
          </cell>
          <cell r="I309" t="str">
            <v>Kuantitas</v>
          </cell>
          <cell r="J309" t="str">
            <v>Biaya Satuan</v>
          </cell>
          <cell r="L309" t="str">
            <v>Jumlah</v>
          </cell>
        </row>
        <row r="310">
          <cell r="J310" t="str">
            <v>(Rp.)</v>
          </cell>
          <cell r="L310" t="str">
            <v>(Rp./ Satuan)</v>
          </cell>
        </row>
        <row r="312">
          <cell r="C312" t="str">
            <v>A.</v>
          </cell>
          <cell r="E312" t="str">
            <v>Tenaga Kerja</v>
          </cell>
        </row>
        <row r="313">
          <cell r="A313">
            <v>10061</v>
          </cell>
          <cell r="C313">
            <v>1</v>
          </cell>
          <cell r="E313" t="str">
            <v>Mandor</v>
          </cell>
          <cell r="H313" t="str">
            <v>hour</v>
          </cell>
          <cell r="I313">
            <v>1.9900000000000001E-2</v>
          </cell>
          <cell r="J313">
            <v>7100</v>
          </cell>
          <cell r="L313">
            <v>141</v>
          </cell>
        </row>
        <row r="314">
          <cell r="A314">
            <v>10062</v>
          </cell>
          <cell r="C314">
            <v>2</v>
          </cell>
          <cell r="E314" t="str">
            <v>Pekerja biasa</v>
          </cell>
          <cell r="H314" t="str">
            <v>hour</v>
          </cell>
          <cell r="I314">
            <v>5.9700000000000003E-2</v>
          </cell>
          <cell r="J314">
            <v>4000</v>
          </cell>
          <cell r="L314">
            <v>238</v>
          </cell>
        </row>
        <row r="315">
          <cell r="A315">
            <v>10063</v>
          </cell>
          <cell r="C315">
            <v>3</v>
          </cell>
          <cell r="E315">
            <v>0</v>
          </cell>
          <cell r="H315">
            <v>0</v>
          </cell>
          <cell r="I315">
            <v>0</v>
          </cell>
          <cell r="J315">
            <v>0</v>
          </cell>
          <cell r="L315">
            <v>0</v>
          </cell>
        </row>
        <row r="316">
          <cell r="A316">
            <v>10064</v>
          </cell>
          <cell r="C316">
            <v>4</v>
          </cell>
          <cell r="E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</row>
        <row r="317">
          <cell r="A317">
            <v>10065</v>
          </cell>
          <cell r="C317">
            <v>5</v>
          </cell>
          <cell r="E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</row>
        <row r="318">
          <cell r="A318">
            <v>10066</v>
          </cell>
          <cell r="C318">
            <v>6</v>
          </cell>
          <cell r="E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</row>
        <row r="319">
          <cell r="A319">
            <v>10067</v>
          </cell>
          <cell r="C319">
            <v>7</v>
          </cell>
          <cell r="E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</row>
        <row r="320">
          <cell r="L320">
            <v>379</v>
          </cell>
        </row>
        <row r="321">
          <cell r="C321" t="str">
            <v>B.</v>
          </cell>
          <cell r="E321" t="str">
            <v>Bahan-bahan</v>
          </cell>
        </row>
        <row r="322">
          <cell r="A322">
            <v>10061</v>
          </cell>
          <cell r="C322">
            <v>1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</row>
        <row r="323">
          <cell r="A323">
            <v>10062</v>
          </cell>
          <cell r="C323">
            <v>2</v>
          </cell>
          <cell r="E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</row>
        <row r="324">
          <cell r="A324">
            <v>10063</v>
          </cell>
          <cell r="C324">
            <v>3</v>
          </cell>
          <cell r="E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</row>
        <row r="325">
          <cell r="A325">
            <v>10064</v>
          </cell>
          <cell r="C325">
            <v>4</v>
          </cell>
          <cell r="E325">
            <v>0</v>
          </cell>
          <cell r="H325">
            <v>0</v>
          </cell>
          <cell r="I325">
            <v>0</v>
          </cell>
          <cell r="J325">
            <v>0</v>
          </cell>
          <cell r="L325">
            <v>0</v>
          </cell>
        </row>
        <row r="326">
          <cell r="A326">
            <v>10065</v>
          </cell>
          <cell r="C326">
            <v>5</v>
          </cell>
          <cell r="E326">
            <v>0</v>
          </cell>
          <cell r="H326">
            <v>0</v>
          </cell>
          <cell r="I326">
            <v>0</v>
          </cell>
          <cell r="J326">
            <v>0</v>
          </cell>
          <cell r="L326">
            <v>0</v>
          </cell>
        </row>
        <row r="327">
          <cell r="A327">
            <v>10066</v>
          </cell>
          <cell r="C327">
            <v>6</v>
          </cell>
          <cell r="E327">
            <v>0</v>
          </cell>
          <cell r="H327">
            <v>0</v>
          </cell>
          <cell r="I327">
            <v>0</v>
          </cell>
          <cell r="J327">
            <v>0</v>
          </cell>
          <cell r="L327">
            <v>0</v>
          </cell>
        </row>
        <row r="328">
          <cell r="A328">
            <v>10067</v>
          </cell>
          <cell r="C328">
            <v>7</v>
          </cell>
          <cell r="E328">
            <v>0</v>
          </cell>
          <cell r="H328">
            <v>0</v>
          </cell>
          <cell r="I328">
            <v>0</v>
          </cell>
          <cell r="J328">
            <v>0</v>
          </cell>
          <cell r="L328">
            <v>0</v>
          </cell>
        </row>
        <row r="329">
          <cell r="L329">
            <v>0</v>
          </cell>
        </row>
        <row r="330">
          <cell r="C330" t="str">
            <v>C.</v>
          </cell>
          <cell r="E330" t="str">
            <v>Peralatan + Bahan Bakar</v>
          </cell>
        </row>
        <row r="331">
          <cell r="A331">
            <v>10061</v>
          </cell>
          <cell r="C331">
            <v>1</v>
          </cell>
          <cell r="E331" t="str">
            <v>Excavator, 0.70 m3</v>
          </cell>
          <cell r="H331" t="str">
            <v>Hr</v>
          </cell>
          <cell r="I331">
            <v>1.8200000000000001E-2</v>
          </cell>
          <cell r="J331">
            <v>180470</v>
          </cell>
          <cell r="L331">
            <v>3284</v>
          </cell>
        </row>
        <row r="332">
          <cell r="A332">
            <v>10062</v>
          </cell>
          <cell r="C332">
            <v>2</v>
          </cell>
          <cell r="E332" t="str">
            <v>Dump Truck, 12 t</v>
          </cell>
          <cell r="H332" t="str">
            <v>Hr</v>
          </cell>
          <cell r="I332">
            <v>6.5000000000000002E-2</v>
          </cell>
          <cell r="J332">
            <v>89600</v>
          </cell>
          <cell r="L332">
            <v>5824</v>
          </cell>
        </row>
        <row r="333">
          <cell r="A333">
            <v>10063</v>
          </cell>
          <cell r="C333">
            <v>3</v>
          </cell>
          <cell r="E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</row>
        <row r="334">
          <cell r="A334">
            <v>10064</v>
          </cell>
          <cell r="C334">
            <v>4</v>
          </cell>
          <cell r="E334">
            <v>0</v>
          </cell>
          <cell r="H334">
            <v>0</v>
          </cell>
          <cell r="I334">
            <v>0</v>
          </cell>
          <cell r="J334">
            <v>0</v>
          </cell>
          <cell r="L334">
            <v>0</v>
          </cell>
        </row>
        <row r="335">
          <cell r="A335">
            <v>10065</v>
          </cell>
          <cell r="C335">
            <v>5</v>
          </cell>
          <cell r="E335">
            <v>0</v>
          </cell>
          <cell r="H335">
            <v>0</v>
          </cell>
          <cell r="I335">
            <v>0</v>
          </cell>
          <cell r="J335">
            <v>0</v>
          </cell>
          <cell r="L335">
            <v>0</v>
          </cell>
        </row>
        <row r="336">
          <cell r="A336">
            <v>10066</v>
          </cell>
          <cell r="C336">
            <v>6</v>
          </cell>
          <cell r="E336">
            <v>0</v>
          </cell>
          <cell r="H336">
            <v>0</v>
          </cell>
          <cell r="I336">
            <v>0</v>
          </cell>
          <cell r="J336">
            <v>0</v>
          </cell>
          <cell r="L336">
            <v>0</v>
          </cell>
        </row>
        <row r="337">
          <cell r="A337">
            <v>10067</v>
          </cell>
          <cell r="C337">
            <v>7</v>
          </cell>
          <cell r="E337">
            <v>0</v>
          </cell>
          <cell r="H337">
            <v>0</v>
          </cell>
          <cell r="I337">
            <v>0</v>
          </cell>
          <cell r="J337">
            <v>0</v>
          </cell>
          <cell r="L337">
            <v>0</v>
          </cell>
        </row>
        <row r="338">
          <cell r="L338">
            <v>9108</v>
          </cell>
        </row>
        <row r="340">
          <cell r="C340" t="str">
            <v>D.</v>
          </cell>
          <cell r="E340" t="str">
            <v>Jumlah ( A + B + C )</v>
          </cell>
          <cell r="L340">
            <v>9487</v>
          </cell>
        </row>
        <row r="341">
          <cell r="C341" t="str">
            <v>E.</v>
          </cell>
          <cell r="E341" t="str">
            <v>Biaya Umum dan Keuntungan (</v>
          </cell>
          <cell r="H341">
            <v>0</v>
          </cell>
          <cell r="I341" t="str">
            <v>% x D )</v>
          </cell>
          <cell r="L341">
            <v>0</v>
          </cell>
        </row>
        <row r="342">
          <cell r="A342" t="str">
            <v>3.1 (1)</v>
          </cell>
          <cell r="C342" t="str">
            <v>F.</v>
          </cell>
          <cell r="E342" t="str">
            <v>Harga Satuan</v>
          </cell>
          <cell r="G342" t="str">
            <v>( D + E )</v>
          </cell>
          <cell r="L342">
            <v>9487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J346" t="str">
            <v>Jakarta, 18 September 2003</v>
          </cell>
        </row>
        <row r="347">
          <cell r="J347" t="str">
            <v>PT. BRANTAS ABIPRAYA (Persero)</v>
          </cell>
        </row>
        <row r="354">
          <cell r="J354" t="str">
            <v>H. SOETRISNO ARIFIN ME,MM</v>
          </cell>
        </row>
        <row r="355">
          <cell r="J355" t="str">
            <v>Direktur Operasi Wilayah II</v>
          </cell>
        </row>
        <row r="356">
          <cell r="A356">
            <v>7</v>
          </cell>
          <cell r="C356" t="str">
            <v>LAMPIRAN 2 PENAWARAN</v>
          </cell>
        </row>
        <row r="357">
          <cell r="C357" t="str">
            <v>ANALISA HARGA SATUAN MATA PEMBAYARAN UTAMA</v>
          </cell>
        </row>
        <row r="360">
          <cell r="A360">
            <v>10070</v>
          </cell>
          <cell r="C360" t="str">
            <v>NAMA PESERTA LELANG</v>
          </cell>
          <cell r="F360" t="str">
            <v>:</v>
          </cell>
          <cell r="G360" t="str">
            <v>PT. BRANTAS ABIPRAYA (Persero)</v>
          </cell>
        </row>
        <row r="361">
          <cell r="A361">
            <v>10070</v>
          </cell>
          <cell r="C361" t="str">
            <v>NO. MATA PEMBAYARAN</v>
          </cell>
          <cell r="F361" t="str">
            <v>:</v>
          </cell>
          <cell r="G361" t="str">
            <v>3.1 (2)</v>
          </cell>
        </row>
        <row r="362">
          <cell r="A362">
            <v>10070</v>
          </cell>
          <cell r="C362" t="str">
            <v>JENIS PEKERJAAN</v>
          </cell>
          <cell r="F362" t="str">
            <v>:</v>
          </cell>
          <cell r="G362" t="str">
            <v>Galian Batu</v>
          </cell>
        </row>
        <row r="363">
          <cell r="A363">
            <v>10070</v>
          </cell>
          <cell r="C363" t="str">
            <v>SATUAN PENGUKURAN</v>
          </cell>
          <cell r="F363" t="str">
            <v>:</v>
          </cell>
          <cell r="G363" t="str">
            <v>M3</v>
          </cell>
        </row>
        <row r="364">
          <cell r="A364">
            <v>10070</v>
          </cell>
          <cell r="C364" t="str">
            <v>PERKIRAAN KUANTITAS</v>
          </cell>
          <cell r="F364" t="str">
            <v>:</v>
          </cell>
          <cell r="G364">
            <v>34156</v>
          </cell>
        </row>
        <row r="365">
          <cell r="C365" t="str">
            <v>PEKERJAAN</v>
          </cell>
        </row>
        <row r="366">
          <cell r="A366">
            <v>10070</v>
          </cell>
          <cell r="C366" t="str">
            <v>PRODUKSI HARIAN / JAM(*)</v>
          </cell>
          <cell r="F366" t="str">
            <v>:</v>
          </cell>
          <cell r="G366">
            <v>30.105599999999995</v>
          </cell>
          <cell r="H366" t="str">
            <v>/jam</v>
          </cell>
        </row>
        <row r="368">
          <cell r="C368" t="str">
            <v>No.</v>
          </cell>
          <cell r="D368" t="str">
            <v>Uraian</v>
          </cell>
          <cell r="H368" t="str">
            <v>Satuan</v>
          </cell>
          <cell r="I368" t="str">
            <v>Kuantitas</v>
          </cell>
          <cell r="J368" t="str">
            <v>Biaya Satuan</v>
          </cell>
          <cell r="L368" t="str">
            <v>Jumlah</v>
          </cell>
        </row>
        <row r="369">
          <cell r="J369" t="str">
            <v>(Rp.)</v>
          </cell>
          <cell r="L369" t="str">
            <v>(Rp./ Satuan)</v>
          </cell>
        </row>
        <row r="371">
          <cell r="C371" t="str">
            <v>A.</v>
          </cell>
          <cell r="E371" t="str">
            <v>Tenaga Kerja</v>
          </cell>
        </row>
        <row r="372">
          <cell r="A372">
            <v>10071</v>
          </cell>
          <cell r="C372">
            <v>1</v>
          </cell>
          <cell r="E372" t="str">
            <v>Mandor</v>
          </cell>
          <cell r="H372" t="str">
            <v>hour</v>
          </cell>
          <cell r="I372">
            <v>3.32E-2</v>
          </cell>
          <cell r="J372">
            <v>7100</v>
          </cell>
          <cell r="L372">
            <v>235</v>
          </cell>
        </row>
        <row r="373">
          <cell r="A373">
            <v>10072</v>
          </cell>
          <cell r="C373">
            <v>2</v>
          </cell>
          <cell r="E373" t="str">
            <v>Pekerja biasa</v>
          </cell>
          <cell r="H373" t="str">
            <v>hour</v>
          </cell>
          <cell r="I373">
            <v>9.9599999999999994E-2</v>
          </cell>
          <cell r="J373">
            <v>4000</v>
          </cell>
          <cell r="L373">
            <v>398</v>
          </cell>
        </row>
        <row r="374">
          <cell r="A374">
            <v>10073</v>
          </cell>
          <cell r="C374">
            <v>3</v>
          </cell>
          <cell r="E374">
            <v>0</v>
          </cell>
          <cell r="H374">
            <v>0</v>
          </cell>
          <cell r="I374">
            <v>0</v>
          </cell>
          <cell r="J374">
            <v>0</v>
          </cell>
          <cell r="L374">
            <v>0</v>
          </cell>
        </row>
        <row r="375">
          <cell r="A375">
            <v>10074</v>
          </cell>
          <cell r="C375">
            <v>4</v>
          </cell>
          <cell r="E375">
            <v>0</v>
          </cell>
          <cell r="H375">
            <v>0</v>
          </cell>
          <cell r="I375">
            <v>0</v>
          </cell>
          <cell r="J375">
            <v>0</v>
          </cell>
          <cell r="L375">
            <v>0</v>
          </cell>
        </row>
        <row r="376">
          <cell r="A376">
            <v>10075</v>
          </cell>
          <cell r="C376">
            <v>5</v>
          </cell>
          <cell r="E376">
            <v>0</v>
          </cell>
          <cell r="H376">
            <v>0</v>
          </cell>
          <cell r="I376">
            <v>0</v>
          </cell>
          <cell r="J376">
            <v>0</v>
          </cell>
          <cell r="L376">
            <v>0</v>
          </cell>
        </row>
        <row r="377">
          <cell r="A377">
            <v>10076</v>
          </cell>
          <cell r="C377">
            <v>6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L377">
            <v>0</v>
          </cell>
        </row>
        <row r="378">
          <cell r="A378">
            <v>10077</v>
          </cell>
          <cell r="C378">
            <v>7</v>
          </cell>
          <cell r="E378">
            <v>0</v>
          </cell>
          <cell r="H378">
            <v>0</v>
          </cell>
          <cell r="I378">
            <v>0</v>
          </cell>
          <cell r="J378">
            <v>0</v>
          </cell>
          <cell r="L378">
            <v>0</v>
          </cell>
        </row>
        <row r="379">
          <cell r="L379">
            <v>633</v>
          </cell>
        </row>
        <row r="380">
          <cell r="C380" t="str">
            <v>B.</v>
          </cell>
          <cell r="E380" t="str">
            <v>Bahan-bahan</v>
          </cell>
        </row>
        <row r="381">
          <cell r="A381">
            <v>10071</v>
          </cell>
          <cell r="C381">
            <v>1</v>
          </cell>
          <cell r="E381">
            <v>0</v>
          </cell>
          <cell r="H381">
            <v>0</v>
          </cell>
          <cell r="I381">
            <v>0</v>
          </cell>
          <cell r="J381">
            <v>0</v>
          </cell>
          <cell r="L381">
            <v>0</v>
          </cell>
        </row>
        <row r="382">
          <cell r="A382">
            <v>10072</v>
          </cell>
          <cell r="C382">
            <v>2</v>
          </cell>
          <cell r="E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</row>
        <row r="383">
          <cell r="A383">
            <v>10073</v>
          </cell>
          <cell r="C383">
            <v>3</v>
          </cell>
          <cell r="E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</row>
        <row r="384">
          <cell r="A384">
            <v>10074</v>
          </cell>
          <cell r="C384">
            <v>4</v>
          </cell>
          <cell r="E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</row>
        <row r="385">
          <cell r="A385">
            <v>10075</v>
          </cell>
          <cell r="C385">
            <v>5</v>
          </cell>
          <cell r="E385">
            <v>0</v>
          </cell>
          <cell r="H385">
            <v>0</v>
          </cell>
          <cell r="I385">
            <v>0</v>
          </cell>
          <cell r="J385">
            <v>0</v>
          </cell>
          <cell r="L385">
            <v>0</v>
          </cell>
        </row>
        <row r="386">
          <cell r="A386">
            <v>10076</v>
          </cell>
          <cell r="C386">
            <v>6</v>
          </cell>
          <cell r="E386">
            <v>0</v>
          </cell>
          <cell r="H386">
            <v>0</v>
          </cell>
          <cell r="I386">
            <v>0</v>
          </cell>
          <cell r="J386">
            <v>0</v>
          </cell>
          <cell r="L386">
            <v>0</v>
          </cell>
        </row>
        <row r="387">
          <cell r="A387">
            <v>10077</v>
          </cell>
          <cell r="C387">
            <v>7</v>
          </cell>
          <cell r="E387">
            <v>0</v>
          </cell>
          <cell r="H387">
            <v>0</v>
          </cell>
          <cell r="I387">
            <v>0</v>
          </cell>
          <cell r="J387">
            <v>0</v>
          </cell>
          <cell r="L387">
            <v>0</v>
          </cell>
        </row>
        <row r="388">
          <cell r="L388">
            <v>0</v>
          </cell>
        </row>
        <row r="389">
          <cell r="C389" t="str">
            <v>C.</v>
          </cell>
          <cell r="E389" t="str">
            <v>Peralatan + Bahan Bakar</v>
          </cell>
        </row>
        <row r="390">
          <cell r="A390">
            <v>10071</v>
          </cell>
          <cell r="C390">
            <v>1</v>
          </cell>
          <cell r="E390" t="str">
            <v>Excavator, 0.70 m3</v>
          </cell>
          <cell r="H390" t="str">
            <v>Hr</v>
          </cell>
          <cell r="I390">
            <v>3.32E-2</v>
          </cell>
          <cell r="J390">
            <v>180470</v>
          </cell>
          <cell r="L390">
            <v>5991</v>
          </cell>
        </row>
        <row r="391">
          <cell r="A391">
            <v>10072</v>
          </cell>
          <cell r="C391">
            <v>2</v>
          </cell>
          <cell r="E391" t="str">
            <v>Dump Truck, 12 t</v>
          </cell>
          <cell r="H391" t="str">
            <v>Hr</v>
          </cell>
          <cell r="I391">
            <v>0.1182</v>
          </cell>
          <cell r="J391">
            <v>89600</v>
          </cell>
          <cell r="L391">
            <v>10590</v>
          </cell>
        </row>
        <row r="392">
          <cell r="A392">
            <v>10073</v>
          </cell>
          <cell r="C392">
            <v>3</v>
          </cell>
          <cell r="E392">
            <v>0</v>
          </cell>
          <cell r="H392">
            <v>0</v>
          </cell>
          <cell r="I392">
            <v>0</v>
          </cell>
          <cell r="J392">
            <v>0</v>
          </cell>
          <cell r="L392">
            <v>0</v>
          </cell>
        </row>
        <row r="393">
          <cell r="A393">
            <v>10074</v>
          </cell>
          <cell r="C393">
            <v>4</v>
          </cell>
          <cell r="E393">
            <v>0</v>
          </cell>
          <cell r="H393">
            <v>0</v>
          </cell>
          <cell r="I393">
            <v>0</v>
          </cell>
          <cell r="J393">
            <v>0</v>
          </cell>
          <cell r="L393">
            <v>0</v>
          </cell>
        </row>
        <row r="394">
          <cell r="A394">
            <v>10075</v>
          </cell>
          <cell r="C394">
            <v>5</v>
          </cell>
          <cell r="E394">
            <v>0</v>
          </cell>
          <cell r="H394">
            <v>0</v>
          </cell>
          <cell r="I394">
            <v>0</v>
          </cell>
          <cell r="J394">
            <v>0</v>
          </cell>
          <cell r="L394">
            <v>0</v>
          </cell>
        </row>
        <row r="395">
          <cell r="A395">
            <v>10076</v>
          </cell>
          <cell r="C395">
            <v>6</v>
          </cell>
          <cell r="E395">
            <v>0</v>
          </cell>
          <cell r="H395">
            <v>0</v>
          </cell>
          <cell r="I395">
            <v>0</v>
          </cell>
          <cell r="J395">
            <v>0</v>
          </cell>
          <cell r="L395">
            <v>0</v>
          </cell>
        </row>
        <row r="396">
          <cell r="A396">
            <v>10077</v>
          </cell>
          <cell r="C396">
            <v>7</v>
          </cell>
          <cell r="E396">
            <v>0</v>
          </cell>
          <cell r="H396">
            <v>0</v>
          </cell>
          <cell r="I396">
            <v>0</v>
          </cell>
          <cell r="J396">
            <v>0</v>
          </cell>
          <cell r="L396">
            <v>0</v>
          </cell>
        </row>
        <row r="397">
          <cell r="L397">
            <v>16581</v>
          </cell>
        </row>
        <row r="399">
          <cell r="C399" t="str">
            <v>D.</v>
          </cell>
          <cell r="E399" t="str">
            <v>Jumlah ( A + B + C )</v>
          </cell>
          <cell r="L399">
            <v>17214</v>
          </cell>
        </row>
        <row r="400">
          <cell r="C400" t="str">
            <v>E.</v>
          </cell>
          <cell r="E400" t="str">
            <v>Biaya Umum dan Keuntungan (</v>
          </cell>
          <cell r="H400">
            <v>0</v>
          </cell>
          <cell r="I400" t="str">
            <v>% x D )</v>
          </cell>
          <cell r="L400">
            <v>0</v>
          </cell>
        </row>
        <row r="401">
          <cell r="A401" t="str">
            <v>3.1 (2)</v>
          </cell>
          <cell r="C401" t="str">
            <v>F.</v>
          </cell>
          <cell r="E401" t="str">
            <v>Harga Satuan</v>
          </cell>
          <cell r="G401" t="str">
            <v>( D + E )</v>
          </cell>
          <cell r="L401">
            <v>17214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J405" t="str">
            <v>Jakarta, 18 September 2003</v>
          </cell>
        </row>
        <row r="406">
          <cell r="J406" t="str">
            <v>PT. BRANTAS ABIPRAYA (Persero)</v>
          </cell>
        </row>
        <row r="413">
          <cell r="J413" t="str">
            <v>H. SOETRISNO ARIFIN ME,MM</v>
          </cell>
        </row>
        <row r="414">
          <cell r="J414" t="str">
            <v>Direktur Operasi Wilayah II</v>
          </cell>
        </row>
        <row r="415">
          <cell r="A415">
            <v>8</v>
          </cell>
          <cell r="C415" t="str">
            <v>LAMPIRAN 2 PENAWARAN</v>
          </cell>
        </row>
        <row r="416">
          <cell r="C416" t="str">
            <v>ANALISA HARGA SATUAN MATA PEMBAYARAN UTAMA</v>
          </cell>
        </row>
        <row r="419">
          <cell r="A419">
            <v>10080</v>
          </cell>
          <cell r="C419" t="str">
            <v>NAMA PESERTA LELANG</v>
          </cell>
          <cell r="F419" t="str">
            <v>:</v>
          </cell>
          <cell r="G419" t="str">
            <v>PT. BRANTAS ABIPRAYA (Persero)</v>
          </cell>
        </row>
        <row r="420">
          <cell r="A420">
            <v>10080</v>
          </cell>
          <cell r="C420" t="str">
            <v>NO. MATA PEMBAYARAN</v>
          </cell>
          <cell r="F420" t="str">
            <v>:</v>
          </cell>
          <cell r="G420" t="str">
            <v>3.2 (1)</v>
          </cell>
        </row>
        <row r="421">
          <cell r="A421">
            <v>10080</v>
          </cell>
          <cell r="C421" t="str">
            <v>JENIS PEKERJAAN</v>
          </cell>
          <cell r="F421" t="str">
            <v>:</v>
          </cell>
          <cell r="G421" t="str">
            <v>Timbunan Biasa</v>
          </cell>
        </row>
        <row r="422">
          <cell r="A422">
            <v>10080</v>
          </cell>
          <cell r="C422" t="str">
            <v>SATUAN PENGUKURAN</v>
          </cell>
          <cell r="F422" t="str">
            <v>:</v>
          </cell>
          <cell r="G422" t="str">
            <v>M3</v>
          </cell>
        </row>
        <row r="423">
          <cell r="A423">
            <v>10080</v>
          </cell>
          <cell r="C423" t="str">
            <v>PERKIRAAN KUANTITAS</v>
          </cell>
          <cell r="F423" t="str">
            <v>:</v>
          </cell>
          <cell r="G423">
            <v>5200</v>
          </cell>
        </row>
        <row r="424">
          <cell r="C424" t="str">
            <v>PEKERJAAN</v>
          </cell>
        </row>
        <row r="425">
          <cell r="A425">
            <v>10080</v>
          </cell>
          <cell r="C425" t="str">
            <v>PRODUKSI HARIAN / JAM(*)</v>
          </cell>
          <cell r="F425" t="str">
            <v>:</v>
          </cell>
          <cell r="G425">
            <v>75.263999999999996</v>
          </cell>
          <cell r="H425" t="str">
            <v>/jam</v>
          </cell>
        </row>
        <row r="427">
          <cell r="C427" t="str">
            <v>No.</v>
          </cell>
          <cell r="D427" t="str">
            <v>Uraian</v>
          </cell>
          <cell r="H427" t="str">
            <v>Satuan</v>
          </cell>
          <cell r="I427" t="str">
            <v>Kuantitas</v>
          </cell>
          <cell r="J427" t="str">
            <v>Biaya Satuan</v>
          </cell>
          <cell r="L427" t="str">
            <v>Jumlah</v>
          </cell>
        </row>
        <row r="428">
          <cell r="J428" t="str">
            <v>(Rp.)</v>
          </cell>
          <cell r="L428" t="str">
            <v>(Rp./ Satuan)</v>
          </cell>
        </row>
        <row r="430">
          <cell r="C430" t="str">
            <v>A.</v>
          </cell>
          <cell r="E430" t="str">
            <v>Tenaga Kerja</v>
          </cell>
        </row>
        <row r="431">
          <cell r="A431">
            <v>10081</v>
          </cell>
          <cell r="C431">
            <v>1</v>
          </cell>
          <cell r="E431" t="str">
            <v>Mandor</v>
          </cell>
          <cell r="H431" t="str">
            <v>hour</v>
          </cell>
          <cell r="I431">
            <v>1.32E-2</v>
          </cell>
          <cell r="J431">
            <v>7100</v>
          </cell>
          <cell r="L431">
            <v>93</v>
          </cell>
        </row>
        <row r="432">
          <cell r="A432">
            <v>10082</v>
          </cell>
          <cell r="C432">
            <v>2</v>
          </cell>
          <cell r="E432" t="str">
            <v>Pekerja biasa</v>
          </cell>
          <cell r="H432" t="str">
            <v>hour</v>
          </cell>
          <cell r="I432">
            <v>3.9800000000000002E-2</v>
          </cell>
          <cell r="J432">
            <v>4000</v>
          </cell>
          <cell r="L432">
            <v>159</v>
          </cell>
        </row>
        <row r="433">
          <cell r="A433">
            <v>10083</v>
          </cell>
          <cell r="C433">
            <v>3</v>
          </cell>
          <cell r="E433">
            <v>0</v>
          </cell>
          <cell r="H433">
            <v>0</v>
          </cell>
          <cell r="I433">
            <v>0</v>
          </cell>
          <cell r="J433">
            <v>0</v>
          </cell>
          <cell r="L433">
            <v>0</v>
          </cell>
        </row>
        <row r="434">
          <cell r="A434">
            <v>10084</v>
          </cell>
          <cell r="C434">
            <v>4</v>
          </cell>
          <cell r="E434">
            <v>0</v>
          </cell>
          <cell r="H434">
            <v>0</v>
          </cell>
          <cell r="I434">
            <v>0</v>
          </cell>
          <cell r="J434">
            <v>0</v>
          </cell>
          <cell r="L434">
            <v>0</v>
          </cell>
        </row>
        <row r="435">
          <cell r="A435">
            <v>10085</v>
          </cell>
          <cell r="C435">
            <v>5</v>
          </cell>
          <cell r="E435">
            <v>0</v>
          </cell>
          <cell r="H435">
            <v>0</v>
          </cell>
          <cell r="I435">
            <v>0</v>
          </cell>
          <cell r="J435">
            <v>0</v>
          </cell>
          <cell r="L435">
            <v>0</v>
          </cell>
        </row>
        <row r="436">
          <cell r="A436">
            <v>10086</v>
          </cell>
          <cell r="C436">
            <v>6</v>
          </cell>
          <cell r="E436">
            <v>0</v>
          </cell>
          <cell r="H436">
            <v>0</v>
          </cell>
          <cell r="I436">
            <v>0</v>
          </cell>
          <cell r="J436">
            <v>0</v>
          </cell>
          <cell r="L436">
            <v>0</v>
          </cell>
        </row>
        <row r="437">
          <cell r="A437">
            <v>10087</v>
          </cell>
          <cell r="C437">
            <v>7</v>
          </cell>
          <cell r="E437">
            <v>0</v>
          </cell>
          <cell r="H437">
            <v>0</v>
          </cell>
          <cell r="I437">
            <v>0</v>
          </cell>
          <cell r="J437">
            <v>0</v>
          </cell>
          <cell r="L437">
            <v>0</v>
          </cell>
        </row>
        <row r="438">
          <cell r="L438">
            <v>252</v>
          </cell>
        </row>
        <row r="439">
          <cell r="C439" t="str">
            <v>B.</v>
          </cell>
          <cell r="E439" t="str">
            <v>Bahan-bahan</v>
          </cell>
        </row>
        <row r="440">
          <cell r="A440">
            <v>10081</v>
          </cell>
          <cell r="C440">
            <v>1</v>
          </cell>
          <cell r="E440">
            <v>0</v>
          </cell>
          <cell r="H440">
            <v>0</v>
          </cell>
          <cell r="I440">
            <v>0</v>
          </cell>
          <cell r="J440">
            <v>0</v>
          </cell>
          <cell r="L440">
            <v>0</v>
          </cell>
        </row>
        <row r="441">
          <cell r="A441">
            <v>10082</v>
          </cell>
          <cell r="C441">
            <v>2</v>
          </cell>
          <cell r="E441">
            <v>0</v>
          </cell>
          <cell r="H441">
            <v>0</v>
          </cell>
          <cell r="I441">
            <v>0</v>
          </cell>
          <cell r="J441">
            <v>0</v>
          </cell>
          <cell r="L441">
            <v>0</v>
          </cell>
        </row>
        <row r="442">
          <cell r="A442">
            <v>10083</v>
          </cell>
          <cell r="C442">
            <v>3</v>
          </cell>
          <cell r="E442">
            <v>0</v>
          </cell>
          <cell r="H442">
            <v>0</v>
          </cell>
          <cell r="I442">
            <v>0</v>
          </cell>
          <cell r="J442">
            <v>0</v>
          </cell>
          <cell r="L442">
            <v>0</v>
          </cell>
        </row>
        <row r="443">
          <cell r="A443">
            <v>10084</v>
          </cell>
          <cell r="C443">
            <v>4</v>
          </cell>
          <cell r="E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</row>
        <row r="444">
          <cell r="A444">
            <v>10085</v>
          </cell>
          <cell r="C444">
            <v>5</v>
          </cell>
          <cell r="E444">
            <v>0</v>
          </cell>
          <cell r="H444">
            <v>0</v>
          </cell>
          <cell r="I444">
            <v>0</v>
          </cell>
          <cell r="J444">
            <v>0</v>
          </cell>
          <cell r="L444">
            <v>0</v>
          </cell>
        </row>
        <row r="445">
          <cell r="A445">
            <v>10086</v>
          </cell>
          <cell r="C445">
            <v>6</v>
          </cell>
          <cell r="E445">
            <v>0</v>
          </cell>
          <cell r="H445">
            <v>0</v>
          </cell>
          <cell r="I445">
            <v>0</v>
          </cell>
          <cell r="J445">
            <v>0</v>
          </cell>
          <cell r="L445">
            <v>0</v>
          </cell>
        </row>
        <row r="446">
          <cell r="A446">
            <v>10087</v>
          </cell>
          <cell r="C446">
            <v>7</v>
          </cell>
          <cell r="E446">
            <v>0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</row>
        <row r="447">
          <cell r="L447">
            <v>0</v>
          </cell>
        </row>
        <row r="448">
          <cell r="C448" t="str">
            <v>C.</v>
          </cell>
          <cell r="E448" t="str">
            <v>Peralatan + Bahan Bakar</v>
          </cell>
        </row>
        <row r="449">
          <cell r="A449">
            <v>10081</v>
          </cell>
          <cell r="C449">
            <v>1</v>
          </cell>
          <cell r="E449" t="str">
            <v>Excavator, 0.70 m3</v>
          </cell>
          <cell r="H449" t="str">
            <v>Hr</v>
          </cell>
          <cell r="I449">
            <v>1.32E-2</v>
          </cell>
          <cell r="J449">
            <v>180470</v>
          </cell>
          <cell r="L449">
            <v>2382</v>
          </cell>
        </row>
        <row r="450">
          <cell r="A450">
            <v>10082</v>
          </cell>
          <cell r="C450">
            <v>2</v>
          </cell>
          <cell r="E450" t="str">
            <v>Dump Truck, 12 t</v>
          </cell>
          <cell r="H450" t="str">
            <v>Hr</v>
          </cell>
          <cell r="I450">
            <v>0.17979999999999999</v>
          </cell>
          <cell r="J450">
            <v>89600</v>
          </cell>
          <cell r="L450">
            <v>16110</v>
          </cell>
        </row>
        <row r="451">
          <cell r="A451">
            <v>10083</v>
          </cell>
          <cell r="C451">
            <v>3</v>
          </cell>
          <cell r="E451" t="str">
            <v>Motor Grader 10t</v>
          </cell>
          <cell r="H451" t="str">
            <v>Hr</v>
          </cell>
          <cell r="I451">
            <v>7.7999999999999996E-3</v>
          </cell>
          <cell r="J451">
            <v>195910</v>
          </cell>
          <cell r="L451">
            <v>1528</v>
          </cell>
        </row>
        <row r="452">
          <cell r="A452">
            <v>10084</v>
          </cell>
          <cell r="C452">
            <v>4</v>
          </cell>
          <cell r="E452" t="str">
            <v>Vibration Roller, 10 t</v>
          </cell>
          <cell r="H452" t="str">
            <v>Hr</v>
          </cell>
          <cell r="I452">
            <v>1.52E-2</v>
          </cell>
          <cell r="J452">
            <v>148530</v>
          </cell>
          <cell r="L452">
            <v>2257</v>
          </cell>
        </row>
        <row r="453">
          <cell r="A453">
            <v>10085</v>
          </cell>
          <cell r="C453">
            <v>5</v>
          </cell>
          <cell r="E453" t="str">
            <v>Water Tanker 5000 ltr</v>
          </cell>
          <cell r="H453" t="str">
            <v>Hr</v>
          </cell>
          <cell r="I453">
            <v>4.1999999999999997E-3</v>
          </cell>
          <cell r="J453">
            <v>87180</v>
          </cell>
          <cell r="L453">
            <v>366</v>
          </cell>
        </row>
        <row r="454">
          <cell r="A454">
            <v>10086</v>
          </cell>
          <cell r="C454">
            <v>6</v>
          </cell>
          <cell r="E454">
            <v>0</v>
          </cell>
          <cell r="H454">
            <v>0</v>
          </cell>
          <cell r="I454">
            <v>0</v>
          </cell>
          <cell r="J454">
            <v>0</v>
          </cell>
          <cell r="L454">
            <v>0</v>
          </cell>
        </row>
        <row r="455">
          <cell r="A455">
            <v>10087</v>
          </cell>
          <cell r="C455">
            <v>7</v>
          </cell>
          <cell r="E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</row>
        <row r="456">
          <cell r="L456">
            <v>22643</v>
          </cell>
        </row>
        <row r="458">
          <cell r="C458" t="str">
            <v>D.</v>
          </cell>
          <cell r="E458" t="str">
            <v>Jumlah ( A + B + C )</v>
          </cell>
          <cell r="L458">
            <v>22895</v>
          </cell>
        </row>
        <row r="459">
          <cell r="C459" t="str">
            <v>E.</v>
          </cell>
          <cell r="E459" t="str">
            <v>Biaya Umum dan Keuntungan (</v>
          </cell>
          <cell r="H459">
            <v>0</v>
          </cell>
          <cell r="I459" t="str">
            <v>% x D )</v>
          </cell>
          <cell r="L459">
            <v>0</v>
          </cell>
        </row>
        <row r="460">
          <cell r="A460" t="str">
            <v>3.2 (1)</v>
          </cell>
          <cell r="C460" t="str">
            <v>F.</v>
          </cell>
          <cell r="E460" t="str">
            <v>Harga Satuan</v>
          </cell>
          <cell r="G460" t="str">
            <v>( D + E )</v>
          </cell>
          <cell r="L460">
            <v>22895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J464" t="str">
            <v>Jakarta, 18 September 2003</v>
          </cell>
        </row>
        <row r="465">
          <cell r="J465" t="str">
            <v>PT. BRANTAS ABIPRAYA (Persero)</v>
          </cell>
        </row>
        <row r="472">
          <cell r="J472" t="str">
            <v>H. SOETRISNO ARIFIN ME,MM</v>
          </cell>
        </row>
        <row r="473">
          <cell r="J473" t="str">
            <v>Direktur Operasi Wilayah II</v>
          </cell>
        </row>
        <row r="474">
          <cell r="A474">
            <v>9</v>
          </cell>
          <cell r="C474" t="str">
            <v>LAMPIRAN 2 PENAWARAN</v>
          </cell>
        </row>
        <row r="475">
          <cell r="C475" t="str">
            <v>ANALISA HARGA SATUAN MATA PEMBAYARAN UTAMA</v>
          </cell>
        </row>
        <row r="478">
          <cell r="A478">
            <v>10090</v>
          </cell>
          <cell r="C478" t="str">
            <v>NAMA PESERTA LELANG</v>
          </cell>
          <cell r="F478" t="str">
            <v>:</v>
          </cell>
          <cell r="G478" t="str">
            <v>PT. BRANTAS ABIPRAYA (Persero)</v>
          </cell>
        </row>
        <row r="479">
          <cell r="A479">
            <v>10090</v>
          </cell>
          <cell r="C479" t="str">
            <v>NO. MATA PEMBAYARAN</v>
          </cell>
          <cell r="F479" t="str">
            <v>:</v>
          </cell>
          <cell r="G479" t="str">
            <v>3.2 (2)</v>
          </cell>
        </row>
        <row r="480">
          <cell r="A480">
            <v>10090</v>
          </cell>
          <cell r="C480" t="str">
            <v>JENIS PEKERJAAN</v>
          </cell>
          <cell r="F480" t="str">
            <v>:</v>
          </cell>
          <cell r="G480" t="str">
            <v>Timbunan Pilihan</v>
          </cell>
        </row>
        <row r="481">
          <cell r="A481">
            <v>10090</v>
          </cell>
          <cell r="C481" t="str">
            <v>SATUAN PENGUKURAN</v>
          </cell>
          <cell r="F481" t="str">
            <v>:</v>
          </cell>
          <cell r="G481" t="str">
            <v>M3</v>
          </cell>
        </row>
        <row r="482">
          <cell r="A482">
            <v>10090</v>
          </cell>
          <cell r="C482" t="str">
            <v>PERKIRAAN KUANTITAS</v>
          </cell>
          <cell r="F482" t="str">
            <v>:</v>
          </cell>
          <cell r="G482">
            <v>2500</v>
          </cell>
        </row>
        <row r="483">
          <cell r="C483" t="str">
            <v>PEKERJAAN</v>
          </cell>
        </row>
        <row r="484">
          <cell r="A484">
            <v>10090</v>
          </cell>
          <cell r="C484" t="str">
            <v>PRODUKSI HARIAN / JAM(*)</v>
          </cell>
          <cell r="F484" t="str">
            <v>:</v>
          </cell>
          <cell r="G484">
            <v>127.27272727272725</v>
          </cell>
          <cell r="H484" t="str">
            <v>/jam</v>
          </cell>
        </row>
        <row r="486">
          <cell r="C486" t="str">
            <v>No.</v>
          </cell>
          <cell r="D486" t="str">
            <v>Uraian</v>
          </cell>
          <cell r="H486" t="str">
            <v>Satuan</v>
          </cell>
          <cell r="I486" t="str">
            <v>Kuantitas</v>
          </cell>
          <cell r="J486" t="str">
            <v>Biaya Satuan</v>
          </cell>
          <cell r="L486" t="str">
            <v>Jumlah</v>
          </cell>
        </row>
        <row r="487">
          <cell r="J487" t="str">
            <v>(Rp.)</v>
          </cell>
          <cell r="L487" t="str">
            <v>(Rp./ Satuan)</v>
          </cell>
        </row>
        <row r="489">
          <cell r="C489" t="str">
            <v>A.</v>
          </cell>
          <cell r="E489" t="str">
            <v>Tenaga Kerja</v>
          </cell>
        </row>
        <row r="490">
          <cell r="A490">
            <v>10091</v>
          </cell>
          <cell r="C490">
            <v>1</v>
          </cell>
          <cell r="E490" t="str">
            <v>Mandor</v>
          </cell>
          <cell r="H490" t="str">
            <v>hour</v>
          </cell>
          <cell r="I490">
            <v>7.7999999999999996E-3</v>
          </cell>
          <cell r="J490">
            <v>7100</v>
          </cell>
          <cell r="L490">
            <v>55</v>
          </cell>
        </row>
        <row r="491">
          <cell r="A491">
            <v>10092</v>
          </cell>
          <cell r="C491">
            <v>2</v>
          </cell>
          <cell r="E491" t="str">
            <v>Pekerja biasa</v>
          </cell>
          <cell r="H491" t="str">
            <v>hour</v>
          </cell>
          <cell r="I491">
            <v>2.35E-2</v>
          </cell>
          <cell r="J491">
            <v>4000</v>
          </cell>
          <cell r="L491">
            <v>94</v>
          </cell>
        </row>
        <row r="492">
          <cell r="A492">
            <v>10093</v>
          </cell>
          <cell r="C492">
            <v>3</v>
          </cell>
          <cell r="E492">
            <v>0</v>
          </cell>
          <cell r="H492">
            <v>0</v>
          </cell>
          <cell r="I492">
            <v>0</v>
          </cell>
          <cell r="J492">
            <v>0</v>
          </cell>
          <cell r="L492">
            <v>0</v>
          </cell>
        </row>
        <row r="493">
          <cell r="A493">
            <v>10094</v>
          </cell>
          <cell r="C493">
            <v>4</v>
          </cell>
          <cell r="E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</row>
        <row r="494">
          <cell r="A494">
            <v>10095</v>
          </cell>
          <cell r="C494">
            <v>5</v>
          </cell>
          <cell r="E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</row>
        <row r="495">
          <cell r="A495">
            <v>10096</v>
          </cell>
          <cell r="C495">
            <v>6</v>
          </cell>
          <cell r="E495">
            <v>0</v>
          </cell>
          <cell r="H495">
            <v>0</v>
          </cell>
          <cell r="I495">
            <v>0</v>
          </cell>
          <cell r="J495">
            <v>0</v>
          </cell>
          <cell r="L495">
            <v>0</v>
          </cell>
        </row>
        <row r="496">
          <cell r="A496">
            <v>10097</v>
          </cell>
          <cell r="C496">
            <v>7</v>
          </cell>
          <cell r="E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</row>
        <row r="497">
          <cell r="L497">
            <v>149</v>
          </cell>
        </row>
        <row r="498">
          <cell r="C498" t="str">
            <v>B.</v>
          </cell>
          <cell r="E498" t="str">
            <v>Bahan-bahan</v>
          </cell>
        </row>
        <row r="499">
          <cell r="A499">
            <v>10091</v>
          </cell>
          <cell r="C499">
            <v>1</v>
          </cell>
          <cell r="E499" t="str">
            <v>Sirtu</v>
          </cell>
          <cell r="H499" t="str">
            <v>m3</v>
          </cell>
          <cell r="I499">
            <v>1.2</v>
          </cell>
          <cell r="J499">
            <v>60000</v>
          </cell>
          <cell r="L499">
            <v>72000</v>
          </cell>
        </row>
        <row r="500">
          <cell r="A500">
            <v>10092</v>
          </cell>
          <cell r="C500">
            <v>2</v>
          </cell>
          <cell r="E500">
            <v>0</v>
          </cell>
          <cell r="H500">
            <v>0</v>
          </cell>
          <cell r="I500">
            <v>0</v>
          </cell>
          <cell r="J500">
            <v>0</v>
          </cell>
          <cell r="L500">
            <v>0</v>
          </cell>
        </row>
        <row r="501">
          <cell r="A501">
            <v>10093</v>
          </cell>
          <cell r="C501">
            <v>3</v>
          </cell>
          <cell r="E501">
            <v>0</v>
          </cell>
          <cell r="H501">
            <v>0</v>
          </cell>
          <cell r="I501">
            <v>0</v>
          </cell>
          <cell r="J501">
            <v>0</v>
          </cell>
          <cell r="L501">
            <v>0</v>
          </cell>
        </row>
        <row r="502">
          <cell r="A502">
            <v>10094</v>
          </cell>
          <cell r="C502">
            <v>4</v>
          </cell>
          <cell r="E502">
            <v>0</v>
          </cell>
          <cell r="H502">
            <v>0</v>
          </cell>
          <cell r="I502">
            <v>0</v>
          </cell>
          <cell r="J502">
            <v>0</v>
          </cell>
          <cell r="L502">
            <v>0</v>
          </cell>
        </row>
        <row r="503">
          <cell r="A503">
            <v>10095</v>
          </cell>
          <cell r="C503">
            <v>5</v>
          </cell>
          <cell r="E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</row>
        <row r="504">
          <cell r="A504">
            <v>10096</v>
          </cell>
          <cell r="C504">
            <v>6</v>
          </cell>
          <cell r="E504">
            <v>0</v>
          </cell>
          <cell r="H504">
            <v>0</v>
          </cell>
          <cell r="I504">
            <v>0</v>
          </cell>
          <cell r="J504">
            <v>0</v>
          </cell>
          <cell r="L504">
            <v>0</v>
          </cell>
        </row>
        <row r="505">
          <cell r="A505">
            <v>10097</v>
          </cell>
          <cell r="C505">
            <v>7</v>
          </cell>
          <cell r="E505">
            <v>0</v>
          </cell>
          <cell r="H505">
            <v>0</v>
          </cell>
          <cell r="I505">
            <v>0</v>
          </cell>
          <cell r="J505">
            <v>0</v>
          </cell>
          <cell r="L505">
            <v>0</v>
          </cell>
        </row>
        <row r="506">
          <cell r="L506">
            <v>72000</v>
          </cell>
        </row>
        <row r="507">
          <cell r="C507" t="str">
            <v>C.</v>
          </cell>
          <cell r="E507" t="str">
            <v>Peralatan + Bahan Bakar</v>
          </cell>
        </row>
        <row r="508">
          <cell r="A508">
            <v>10091</v>
          </cell>
          <cell r="C508">
            <v>1</v>
          </cell>
          <cell r="E508" t="str">
            <v>Motor Grader 10t</v>
          </cell>
          <cell r="H508" t="str">
            <v>Hr</v>
          </cell>
          <cell r="I508">
            <v>7.7999999999999996E-3</v>
          </cell>
          <cell r="J508">
            <v>195910</v>
          </cell>
          <cell r="L508">
            <v>1528</v>
          </cell>
        </row>
        <row r="509">
          <cell r="A509">
            <v>10092</v>
          </cell>
          <cell r="C509">
            <v>2</v>
          </cell>
          <cell r="E509" t="str">
            <v>Vibration Roller, 10 t</v>
          </cell>
          <cell r="H509" t="str">
            <v>Hr</v>
          </cell>
          <cell r="I509">
            <v>1.52E-2</v>
          </cell>
          <cell r="J509">
            <v>148530</v>
          </cell>
          <cell r="L509">
            <v>2257</v>
          </cell>
        </row>
        <row r="510">
          <cell r="A510">
            <v>10093</v>
          </cell>
          <cell r="C510">
            <v>3</v>
          </cell>
          <cell r="E510" t="str">
            <v>Water Tanker 5000 ltr</v>
          </cell>
          <cell r="H510" t="str">
            <v>Hr</v>
          </cell>
          <cell r="I510">
            <v>4.1999999999999997E-3</v>
          </cell>
          <cell r="J510">
            <v>87180</v>
          </cell>
          <cell r="L510">
            <v>366</v>
          </cell>
        </row>
        <row r="511">
          <cell r="A511">
            <v>10094</v>
          </cell>
          <cell r="C511">
            <v>4</v>
          </cell>
          <cell r="E511">
            <v>0</v>
          </cell>
          <cell r="H511">
            <v>0</v>
          </cell>
          <cell r="I511">
            <v>0</v>
          </cell>
          <cell r="J511">
            <v>0</v>
          </cell>
          <cell r="L511">
            <v>0</v>
          </cell>
        </row>
        <row r="512">
          <cell r="A512">
            <v>10095</v>
          </cell>
          <cell r="C512">
            <v>5</v>
          </cell>
          <cell r="E512">
            <v>0</v>
          </cell>
          <cell r="H512">
            <v>0</v>
          </cell>
          <cell r="I512">
            <v>0</v>
          </cell>
          <cell r="J512">
            <v>0</v>
          </cell>
          <cell r="L512">
            <v>0</v>
          </cell>
        </row>
        <row r="513">
          <cell r="A513">
            <v>10096</v>
          </cell>
          <cell r="C513">
            <v>6</v>
          </cell>
          <cell r="E513">
            <v>0</v>
          </cell>
          <cell r="H513">
            <v>0</v>
          </cell>
          <cell r="I513">
            <v>0</v>
          </cell>
          <cell r="J513">
            <v>0</v>
          </cell>
          <cell r="L513">
            <v>0</v>
          </cell>
        </row>
        <row r="514">
          <cell r="A514">
            <v>10097</v>
          </cell>
          <cell r="C514">
            <v>7</v>
          </cell>
          <cell r="E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</row>
        <row r="515">
          <cell r="L515">
            <v>4151</v>
          </cell>
        </row>
        <row r="517">
          <cell r="C517" t="str">
            <v>D.</v>
          </cell>
          <cell r="E517" t="str">
            <v>Jumlah ( A + B + C )</v>
          </cell>
          <cell r="L517">
            <v>76300</v>
          </cell>
        </row>
        <row r="518">
          <cell r="C518" t="str">
            <v>E.</v>
          </cell>
          <cell r="E518" t="str">
            <v>Biaya Umum dan Keuntungan (</v>
          </cell>
          <cell r="H518">
            <v>0</v>
          </cell>
          <cell r="I518" t="str">
            <v>% x D )</v>
          </cell>
          <cell r="L518">
            <v>0</v>
          </cell>
        </row>
        <row r="519">
          <cell r="A519" t="str">
            <v>3.2 (2)</v>
          </cell>
          <cell r="C519" t="str">
            <v>F.</v>
          </cell>
          <cell r="E519" t="str">
            <v>Harga Satuan</v>
          </cell>
          <cell r="G519" t="str">
            <v>( D + E )</v>
          </cell>
          <cell r="L519">
            <v>76300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J523" t="str">
            <v>Jakarta, 18 September 2003</v>
          </cell>
        </row>
        <row r="524">
          <cell r="J524" t="str">
            <v>PT. BRANTAS ABIPRAYA (Persero)</v>
          </cell>
        </row>
        <row r="531">
          <cell r="J531" t="str">
            <v>H. SOETRISNO ARIFIN ME,MM</v>
          </cell>
        </row>
        <row r="532">
          <cell r="J532" t="str">
            <v>Direktur Operasi Wilayah II</v>
          </cell>
        </row>
        <row r="533">
          <cell r="A533">
            <v>10</v>
          </cell>
          <cell r="C533" t="str">
            <v>LAMPIRAN 2 PENAWARAN</v>
          </cell>
        </row>
        <row r="534">
          <cell r="C534" t="str">
            <v>ANALISA HARGA SATUAN MATA PEMBAYARAN UTAMA</v>
          </cell>
        </row>
        <row r="537">
          <cell r="A537">
            <v>10100</v>
          </cell>
          <cell r="C537" t="str">
            <v>NAMA PESERTA LELANG</v>
          </cell>
          <cell r="F537" t="str">
            <v>:</v>
          </cell>
          <cell r="G537" t="str">
            <v>PT. BRANTAS ABIPRAYA (Persero)</v>
          </cell>
        </row>
        <row r="538">
          <cell r="A538">
            <v>10100</v>
          </cell>
          <cell r="C538" t="str">
            <v>NO. MATA PEMBAYARAN</v>
          </cell>
          <cell r="F538" t="str">
            <v>:</v>
          </cell>
          <cell r="G538">
            <v>3.3</v>
          </cell>
        </row>
        <row r="539">
          <cell r="A539">
            <v>10100</v>
          </cell>
          <cell r="C539" t="str">
            <v>JENIS PEKERJAAN</v>
          </cell>
          <cell r="F539" t="str">
            <v>:</v>
          </cell>
          <cell r="G539" t="str">
            <v>Penyiapan Badan Jalan</v>
          </cell>
        </row>
        <row r="540">
          <cell r="A540">
            <v>10100</v>
          </cell>
          <cell r="C540" t="str">
            <v>SATUAN PENGUKURAN</v>
          </cell>
          <cell r="F540" t="str">
            <v>:</v>
          </cell>
          <cell r="G540" t="str">
            <v>M2</v>
          </cell>
        </row>
        <row r="541">
          <cell r="A541">
            <v>10100</v>
          </cell>
          <cell r="C541" t="str">
            <v>PERKIRAAN KUANTITAS</v>
          </cell>
          <cell r="F541" t="str">
            <v>:</v>
          </cell>
          <cell r="G541">
            <v>122358</v>
          </cell>
        </row>
        <row r="542">
          <cell r="C542" t="str">
            <v>PEKERJAAN</v>
          </cell>
        </row>
        <row r="543">
          <cell r="A543">
            <v>10100</v>
          </cell>
          <cell r="C543" t="str">
            <v>PRODUKSI HARIAN / JAM(*)</v>
          </cell>
          <cell r="F543" t="str">
            <v>:</v>
          </cell>
          <cell r="G543">
            <v>318.18181818181813</v>
          </cell>
          <cell r="H543" t="str">
            <v>/jam</v>
          </cell>
        </row>
        <row r="545">
          <cell r="C545" t="str">
            <v>No.</v>
          </cell>
          <cell r="D545" t="str">
            <v>Uraian</v>
          </cell>
          <cell r="H545" t="str">
            <v>Satuan</v>
          </cell>
          <cell r="I545" t="str">
            <v>Kuantitas</v>
          </cell>
          <cell r="J545" t="str">
            <v>Biaya Satuan</v>
          </cell>
          <cell r="L545" t="str">
            <v>Jumlah</v>
          </cell>
        </row>
        <row r="546">
          <cell r="J546" t="str">
            <v>(Rp.)</v>
          </cell>
          <cell r="L546" t="str">
            <v>(Rp./ Satuan)</v>
          </cell>
        </row>
        <row r="548">
          <cell r="C548" t="str">
            <v>A.</v>
          </cell>
          <cell r="E548" t="str">
            <v>Tenaga Kerja</v>
          </cell>
        </row>
        <row r="549">
          <cell r="A549">
            <v>10101</v>
          </cell>
          <cell r="C549">
            <v>1</v>
          </cell>
          <cell r="E549" t="str">
            <v>Mandor</v>
          </cell>
          <cell r="H549" t="str">
            <v>hour</v>
          </cell>
          <cell r="I549">
            <v>3.0999999999999999E-3</v>
          </cell>
          <cell r="J549">
            <v>7100</v>
          </cell>
          <cell r="L549">
            <v>22</v>
          </cell>
        </row>
        <row r="550">
          <cell r="A550">
            <v>10102</v>
          </cell>
          <cell r="C550">
            <v>2</v>
          </cell>
          <cell r="E550" t="str">
            <v>Pekerja biasa</v>
          </cell>
          <cell r="H550" t="str">
            <v>hour</v>
          </cell>
          <cell r="I550">
            <v>9.4000000000000004E-3</v>
          </cell>
          <cell r="J550">
            <v>4000</v>
          </cell>
          <cell r="L550">
            <v>37</v>
          </cell>
        </row>
        <row r="551">
          <cell r="A551">
            <v>10103</v>
          </cell>
          <cell r="C551">
            <v>3</v>
          </cell>
          <cell r="E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</row>
        <row r="552">
          <cell r="A552">
            <v>10104</v>
          </cell>
          <cell r="C552">
            <v>4</v>
          </cell>
          <cell r="E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</row>
        <row r="553">
          <cell r="A553">
            <v>10105</v>
          </cell>
          <cell r="C553">
            <v>5</v>
          </cell>
          <cell r="E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</row>
        <row r="554">
          <cell r="A554">
            <v>10106</v>
          </cell>
          <cell r="C554">
            <v>6</v>
          </cell>
          <cell r="E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</row>
        <row r="555">
          <cell r="A555">
            <v>10107</v>
          </cell>
          <cell r="C555">
            <v>7</v>
          </cell>
          <cell r="E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</row>
        <row r="556">
          <cell r="L556">
            <v>59</v>
          </cell>
        </row>
        <row r="557">
          <cell r="C557" t="str">
            <v>B.</v>
          </cell>
          <cell r="E557" t="str">
            <v>Bahan-bahan</v>
          </cell>
        </row>
        <row r="558">
          <cell r="A558">
            <v>10101</v>
          </cell>
          <cell r="C558">
            <v>1</v>
          </cell>
          <cell r="E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</row>
        <row r="559">
          <cell r="A559">
            <v>10102</v>
          </cell>
          <cell r="C559">
            <v>2</v>
          </cell>
          <cell r="E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</row>
        <row r="560">
          <cell r="A560">
            <v>10103</v>
          </cell>
          <cell r="C560">
            <v>3</v>
          </cell>
          <cell r="E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</row>
        <row r="561">
          <cell r="A561">
            <v>10104</v>
          </cell>
          <cell r="C561">
            <v>4</v>
          </cell>
          <cell r="E561">
            <v>0</v>
          </cell>
          <cell r="H561">
            <v>0</v>
          </cell>
          <cell r="I561">
            <v>0</v>
          </cell>
          <cell r="J561">
            <v>0</v>
          </cell>
          <cell r="L561">
            <v>0</v>
          </cell>
        </row>
        <row r="562">
          <cell r="A562">
            <v>10105</v>
          </cell>
          <cell r="C562">
            <v>5</v>
          </cell>
          <cell r="E562">
            <v>0</v>
          </cell>
          <cell r="H562">
            <v>0</v>
          </cell>
          <cell r="I562">
            <v>0</v>
          </cell>
          <cell r="J562">
            <v>0</v>
          </cell>
          <cell r="L562">
            <v>0</v>
          </cell>
        </row>
        <row r="563">
          <cell r="A563">
            <v>10106</v>
          </cell>
          <cell r="C563">
            <v>6</v>
          </cell>
          <cell r="E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</row>
        <row r="564">
          <cell r="A564">
            <v>10107</v>
          </cell>
          <cell r="C564">
            <v>7</v>
          </cell>
          <cell r="E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</row>
        <row r="565">
          <cell r="L565">
            <v>0</v>
          </cell>
        </row>
        <row r="566">
          <cell r="C566" t="str">
            <v>C.</v>
          </cell>
          <cell r="E566" t="str">
            <v>Peralatan + Bahan Bakar</v>
          </cell>
        </row>
        <row r="567">
          <cell r="A567">
            <v>10101</v>
          </cell>
          <cell r="C567">
            <v>1</v>
          </cell>
          <cell r="E567" t="str">
            <v>Motor Grader 10t</v>
          </cell>
          <cell r="H567" t="str">
            <v>Hr</v>
          </cell>
          <cell r="I567">
            <v>3.0999999999999999E-3</v>
          </cell>
          <cell r="J567">
            <v>195910</v>
          </cell>
          <cell r="L567">
            <v>607</v>
          </cell>
        </row>
        <row r="568">
          <cell r="A568">
            <v>10102</v>
          </cell>
          <cell r="C568">
            <v>2</v>
          </cell>
          <cell r="E568" t="str">
            <v>Vibration Roller, 10 t</v>
          </cell>
          <cell r="H568" t="str">
            <v>Hr</v>
          </cell>
          <cell r="I568">
            <v>6.0000000000000001E-3</v>
          </cell>
          <cell r="J568">
            <v>148530</v>
          </cell>
          <cell r="L568">
            <v>891</v>
          </cell>
        </row>
        <row r="569">
          <cell r="A569">
            <v>10103</v>
          </cell>
          <cell r="C569">
            <v>3</v>
          </cell>
          <cell r="E569" t="str">
            <v>Water Tanker 5000 ltr</v>
          </cell>
          <cell r="H569" t="str">
            <v>Hr</v>
          </cell>
          <cell r="I569">
            <v>1.6999999999999999E-3</v>
          </cell>
          <cell r="J569">
            <v>87180</v>
          </cell>
          <cell r="L569">
            <v>148</v>
          </cell>
        </row>
        <row r="570">
          <cell r="A570">
            <v>10104</v>
          </cell>
          <cell r="C570">
            <v>4</v>
          </cell>
          <cell r="E570">
            <v>0</v>
          </cell>
          <cell r="H570">
            <v>0</v>
          </cell>
          <cell r="I570">
            <v>0</v>
          </cell>
          <cell r="J570">
            <v>0</v>
          </cell>
          <cell r="L570">
            <v>0</v>
          </cell>
        </row>
        <row r="571">
          <cell r="A571">
            <v>10105</v>
          </cell>
          <cell r="C571">
            <v>5</v>
          </cell>
          <cell r="E571">
            <v>0</v>
          </cell>
          <cell r="H571">
            <v>0</v>
          </cell>
          <cell r="I571">
            <v>0</v>
          </cell>
          <cell r="J571">
            <v>0</v>
          </cell>
          <cell r="L571">
            <v>0</v>
          </cell>
        </row>
        <row r="572">
          <cell r="A572">
            <v>10106</v>
          </cell>
          <cell r="C572">
            <v>6</v>
          </cell>
          <cell r="E572">
            <v>0</v>
          </cell>
          <cell r="H572">
            <v>0</v>
          </cell>
          <cell r="I572">
            <v>0</v>
          </cell>
          <cell r="J572">
            <v>0</v>
          </cell>
          <cell r="L572">
            <v>0</v>
          </cell>
        </row>
        <row r="573">
          <cell r="A573">
            <v>10107</v>
          </cell>
          <cell r="C573">
            <v>7</v>
          </cell>
          <cell r="E573">
            <v>0</v>
          </cell>
          <cell r="H573">
            <v>0</v>
          </cell>
          <cell r="I573">
            <v>0</v>
          </cell>
          <cell r="J573">
            <v>0</v>
          </cell>
          <cell r="L573">
            <v>0</v>
          </cell>
        </row>
        <row r="574">
          <cell r="L574">
            <v>1646</v>
          </cell>
        </row>
        <row r="576">
          <cell r="C576" t="str">
            <v>D.</v>
          </cell>
          <cell r="E576" t="str">
            <v>Jumlah ( A + B + C )</v>
          </cell>
          <cell r="L576">
            <v>1705</v>
          </cell>
        </row>
        <row r="577">
          <cell r="C577" t="str">
            <v>E.</v>
          </cell>
          <cell r="E577" t="str">
            <v>Biaya Umum dan Keuntungan (</v>
          </cell>
          <cell r="H577">
            <v>0</v>
          </cell>
          <cell r="I577" t="str">
            <v>% x D )</v>
          </cell>
          <cell r="L577">
            <v>0</v>
          </cell>
        </row>
        <row r="578">
          <cell r="A578">
            <v>3.3</v>
          </cell>
          <cell r="C578" t="str">
            <v>F.</v>
          </cell>
          <cell r="E578" t="str">
            <v>Harga Satuan</v>
          </cell>
          <cell r="G578" t="str">
            <v>( D + E )</v>
          </cell>
          <cell r="L578">
            <v>1705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J582" t="str">
            <v>Jakarta, 18 September 2003</v>
          </cell>
        </row>
        <row r="583">
          <cell r="J583" t="str">
            <v>PT. BRANTAS ABIPRAYA (Persero)</v>
          </cell>
        </row>
        <row r="590">
          <cell r="J590" t="str">
            <v>H. SOETRISNO ARIFIN ME,MM</v>
          </cell>
        </row>
        <row r="591">
          <cell r="J591" t="str">
            <v>Direktur Operasi Wilayah II</v>
          </cell>
        </row>
        <row r="592">
          <cell r="A592">
            <v>11</v>
          </cell>
          <cell r="C592" t="str">
            <v>LAMPIRAN 2 PENAWARAN</v>
          </cell>
        </row>
        <row r="593">
          <cell r="C593" t="str">
            <v>ANALISA HARGA SATUAN MATA PEMBAYARAN UTAMA</v>
          </cell>
        </row>
        <row r="596">
          <cell r="A596">
            <v>10110</v>
          </cell>
          <cell r="C596" t="str">
            <v>NAMA PESERTA LELANG</v>
          </cell>
          <cell r="F596" t="str">
            <v>:</v>
          </cell>
          <cell r="G596" t="str">
            <v>PT. BRANTAS ABIPRAYA (Persero)</v>
          </cell>
        </row>
        <row r="597">
          <cell r="A597">
            <v>10110</v>
          </cell>
          <cell r="C597" t="str">
            <v>NO. MATA PEMBAYARAN</v>
          </cell>
          <cell r="F597" t="str">
            <v>:</v>
          </cell>
          <cell r="G597" t="str">
            <v>4.2 (2)</v>
          </cell>
        </row>
        <row r="598">
          <cell r="A598">
            <v>10110</v>
          </cell>
          <cell r="C598" t="str">
            <v>JENIS PEKERJAAN</v>
          </cell>
          <cell r="F598" t="str">
            <v>:</v>
          </cell>
          <cell r="G598" t="str">
            <v xml:space="preserve">Lapis Pondasi Agregat Kelas B </v>
          </cell>
        </row>
        <row r="599">
          <cell r="A599">
            <v>10110</v>
          </cell>
          <cell r="C599" t="str">
            <v>SATUAN PENGUKURAN</v>
          </cell>
          <cell r="F599" t="str">
            <v>:</v>
          </cell>
          <cell r="G599" t="str">
            <v>M3</v>
          </cell>
        </row>
        <row r="600">
          <cell r="A600">
            <v>10110</v>
          </cell>
          <cell r="C600" t="str">
            <v>PERKIRAAN KUANTITAS</v>
          </cell>
          <cell r="F600" t="str">
            <v>:</v>
          </cell>
          <cell r="G600">
            <v>16918</v>
          </cell>
        </row>
        <row r="601">
          <cell r="C601" t="str">
            <v>PEKERJAAN</v>
          </cell>
        </row>
        <row r="602">
          <cell r="A602">
            <v>10110</v>
          </cell>
          <cell r="C602" t="str">
            <v>PRODUKSI HARIAN / JAM(*)</v>
          </cell>
          <cell r="F602" t="str">
            <v>:</v>
          </cell>
          <cell r="G602">
            <v>73.703225806451613</v>
          </cell>
          <cell r="H602" t="str">
            <v>/jam</v>
          </cell>
        </row>
        <row r="604">
          <cell r="C604" t="str">
            <v>No.</v>
          </cell>
          <cell r="D604" t="str">
            <v>Uraian</v>
          </cell>
          <cell r="H604" t="str">
            <v>Satuan</v>
          </cell>
          <cell r="I604" t="str">
            <v>Kuantitas</v>
          </cell>
          <cell r="J604" t="str">
            <v>Biaya Satuan</v>
          </cell>
          <cell r="L604" t="str">
            <v>Jumlah</v>
          </cell>
        </row>
        <row r="605">
          <cell r="J605" t="str">
            <v>(Rp.)</v>
          </cell>
          <cell r="L605" t="str">
            <v>(Rp./ Satuan)</v>
          </cell>
        </row>
        <row r="607">
          <cell r="C607" t="str">
            <v>A.</v>
          </cell>
          <cell r="E607" t="str">
            <v>Tenaga Kerja</v>
          </cell>
        </row>
        <row r="608">
          <cell r="A608">
            <v>10111</v>
          </cell>
          <cell r="C608">
            <v>1</v>
          </cell>
          <cell r="E608" t="str">
            <v>Mandor</v>
          </cell>
          <cell r="H608" t="str">
            <v>hour</v>
          </cell>
          <cell r="I608">
            <v>1.35E-2</v>
          </cell>
          <cell r="J608">
            <v>7100</v>
          </cell>
          <cell r="L608">
            <v>95</v>
          </cell>
        </row>
        <row r="609">
          <cell r="A609">
            <v>10112</v>
          </cell>
          <cell r="C609">
            <v>2</v>
          </cell>
          <cell r="E609" t="str">
            <v>Pekerja biasa</v>
          </cell>
          <cell r="H609" t="str">
            <v>hour</v>
          </cell>
          <cell r="I609">
            <v>9.4899999999999998E-2</v>
          </cell>
          <cell r="J609">
            <v>4000</v>
          </cell>
          <cell r="L609">
            <v>379</v>
          </cell>
        </row>
        <row r="610">
          <cell r="A610">
            <v>10113</v>
          </cell>
          <cell r="C610">
            <v>3</v>
          </cell>
          <cell r="E610">
            <v>0</v>
          </cell>
          <cell r="H610">
            <v>0</v>
          </cell>
          <cell r="I610">
            <v>0</v>
          </cell>
          <cell r="J610">
            <v>0</v>
          </cell>
          <cell r="L610">
            <v>0</v>
          </cell>
        </row>
        <row r="611">
          <cell r="A611">
            <v>10114</v>
          </cell>
          <cell r="C611">
            <v>4</v>
          </cell>
          <cell r="E611">
            <v>0</v>
          </cell>
          <cell r="H611">
            <v>0</v>
          </cell>
          <cell r="I611">
            <v>0</v>
          </cell>
          <cell r="J611">
            <v>0</v>
          </cell>
          <cell r="L611">
            <v>0</v>
          </cell>
        </row>
        <row r="612">
          <cell r="A612">
            <v>10115</v>
          </cell>
          <cell r="C612">
            <v>5</v>
          </cell>
          <cell r="E612">
            <v>0</v>
          </cell>
          <cell r="H612">
            <v>0</v>
          </cell>
          <cell r="I612">
            <v>0</v>
          </cell>
          <cell r="J612">
            <v>0</v>
          </cell>
          <cell r="L612">
            <v>0</v>
          </cell>
        </row>
        <row r="613">
          <cell r="A613">
            <v>10116</v>
          </cell>
          <cell r="C613">
            <v>6</v>
          </cell>
          <cell r="E613">
            <v>0</v>
          </cell>
          <cell r="H613">
            <v>0</v>
          </cell>
          <cell r="I613">
            <v>0</v>
          </cell>
          <cell r="J613">
            <v>0</v>
          </cell>
          <cell r="L613">
            <v>0</v>
          </cell>
        </row>
        <row r="614">
          <cell r="A614">
            <v>10117</v>
          </cell>
          <cell r="C614">
            <v>7</v>
          </cell>
          <cell r="E614">
            <v>0</v>
          </cell>
          <cell r="H614">
            <v>0</v>
          </cell>
          <cell r="I614">
            <v>0</v>
          </cell>
          <cell r="J614">
            <v>0</v>
          </cell>
          <cell r="L614">
            <v>0</v>
          </cell>
        </row>
        <row r="615">
          <cell r="L615">
            <v>474</v>
          </cell>
        </row>
        <row r="616">
          <cell r="C616" t="str">
            <v>B.</v>
          </cell>
          <cell r="E616" t="str">
            <v>Bahan-bahan</v>
          </cell>
        </row>
        <row r="617">
          <cell r="A617">
            <v>10111</v>
          </cell>
          <cell r="C617">
            <v>1</v>
          </cell>
          <cell r="E617" t="str">
            <v>Aggegat kasar</v>
          </cell>
          <cell r="H617" t="str">
            <v>m3</v>
          </cell>
          <cell r="I617">
            <v>0.72</v>
          </cell>
          <cell r="J617">
            <v>81300</v>
          </cell>
          <cell r="L617">
            <v>58536</v>
          </cell>
        </row>
        <row r="618">
          <cell r="A618">
            <v>10112</v>
          </cell>
          <cell r="C618">
            <v>2</v>
          </cell>
          <cell r="E618" t="str">
            <v>Aggregat halus</v>
          </cell>
          <cell r="H618" t="str">
            <v>m3</v>
          </cell>
          <cell r="I618">
            <v>0.48</v>
          </cell>
          <cell r="J618">
            <v>81300</v>
          </cell>
          <cell r="L618">
            <v>39024</v>
          </cell>
        </row>
        <row r="619">
          <cell r="A619">
            <v>10113</v>
          </cell>
          <cell r="C619">
            <v>3</v>
          </cell>
          <cell r="E619">
            <v>0</v>
          </cell>
          <cell r="H619">
            <v>0</v>
          </cell>
          <cell r="I619">
            <v>0</v>
          </cell>
          <cell r="J619">
            <v>0</v>
          </cell>
          <cell r="L619">
            <v>0</v>
          </cell>
        </row>
        <row r="620">
          <cell r="A620">
            <v>10114</v>
          </cell>
          <cell r="C620">
            <v>4</v>
          </cell>
          <cell r="E620">
            <v>0</v>
          </cell>
          <cell r="H620">
            <v>0</v>
          </cell>
          <cell r="I620">
            <v>0</v>
          </cell>
          <cell r="J620">
            <v>0</v>
          </cell>
          <cell r="L620">
            <v>0</v>
          </cell>
        </row>
        <row r="621">
          <cell r="A621">
            <v>10115</v>
          </cell>
          <cell r="C621">
            <v>5</v>
          </cell>
          <cell r="E621">
            <v>0</v>
          </cell>
          <cell r="H621">
            <v>0</v>
          </cell>
          <cell r="I621">
            <v>0</v>
          </cell>
          <cell r="J621">
            <v>0</v>
          </cell>
          <cell r="L621">
            <v>0</v>
          </cell>
        </row>
        <row r="622">
          <cell r="A622">
            <v>10116</v>
          </cell>
          <cell r="C622">
            <v>6</v>
          </cell>
          <cell r="E622">
            <v>0</v>
          </cell>
          <cell r="H622">
            <v>0</v>
          </cell>
          <cell r="I622">
            <v>0</v>
          </cell>
          <cell r="J622">
            <v>0</v>
          </cell>
          <cell r="L622">
            <v>0</v>
          </cell>
        </row>
        <row r="623">
          <cell r="A623">
            <v>10117</v>
          </cell>
          <cell r="C623">
            <v>7</v>
          </cell>
          <cell r="E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</row>
        <row r="624">
          <cell r="L624">
            <v>97560</v>
          </cell>
        </row>
        <row r="625">
          <cell r="C625" t="str">
            <v>C.</v>
          </cell>
          <cell r="E625" t="str">
            <v>Peralatan + Bahan Bakar</v>
          </cell>
        </row>
        <row r="626">
          <cell r="A626">
            <v>10111</v>
          </cell>
          <cell r="C626">
            <v>1</v>
          </cell>
          <cell r="E626" t="str">
            <v>Wheel Loader 1.7 m3</v>
          </cell>
          <cell r="H626" t="str">
            <v>Hr</v>
          </cell>
          <cell r="I626">
            <v>1.35E-2</v>
          </cell>
          <cell r="J626">
            <v>190110</v>
          </cell>
          <cell r="L626">
            <v>2566</v>
          </cell>
        </row>
        <row r="627">
          <cell r="A627">
            <v>10112</v>
          </cell>
          <cell r="C627">
            <v>2</v>
          </cell>
          <cell r="E627" t="str">
            <v>Dump Truck, 12 t</v>
          </cell>
          <cell r="H627" t="str">
            <v>Hr</v>
          </cell>
          <cell r="I627">
            <v>0.55289999999999995</v>
          </cell>
          <cell r="J627">
            <v>89600</v>
          </cell>
          <cell r="L627">
            <v>49539</v>
          </cell>
        </row>
        <row r="628">
          <cell r="A628">
            <v>10113</v>
          </cell>
          <cell r="C628">
            <v>3</v>
          </cell>
          <cell r="E628" t="str">
            <v>Motor Grader 10t</v>
          </cell>
          <cell r="H628" t="str">
            <v>Hr</v>
          </cell>
          <cell r="I628">
            <v>1.3599999999999999E-2</v>
          </cell>
          <cell r="J628">
            <v>195910</v>
          </cell>
          <cell r="L628">
            <v>2664</v>
          </cell>
        </row>
        <row r="629">
          <cell r="A629">
            <v>10114</v>
          </cell>
          <cell r="C629">
            <v>4</v>
          </cell>
          <cell r="E629" t="str">
            <v>Vibration Roller, 10 t</v>
          </cell>
          <cell r="H629" t="str">
            <v>Hr</v>
          </cell>
          <cell r="I629">
            <v>1.52E-2</v>
          </cell>
          <cell r="J629">
            <v>148530</v>
          </cell>
          <cell r="L629">
            <v>2257</v>
          </cell>
        </row>
        <row r="630">
          <cell r="A630">
            <v>10115</v>
          </cell>
          <cell r="C630">
            <v>5</v>
          </cell>
          <cell r="E630" t="str">
            <v>Water Tanker 5000 ltr</v>
          </cell>
          <cell r="H630" t="str">
            <v>Hr</v>
          </cell>
          <cell r="I630">
            <v>4.1999999999999997E-3</v>
          </cell>
          <cell r="J630">
            <v>87180</v>
          </cell>
          <cell r="L630">
            <v>366</v>
          </cell>
        </row>
        <row r="631">
          <cell r="A631">
            <v>10116</v>
          </cell>
          <cell r="C631">
            <v>6</v>
          </cell>
          <cell r="E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</row>
        <row r="632">
          <cell r="A632">
            <v>10117</v>
          </cell>
          <cell r="C632">
            <v>7</v>
          </cell>
          <cell r="E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</row>
        <row r="633">
          <cell r="L633">
            <v>57392</v>
          </cell>
        </row>
        <row r="635">
          <cell r="C635" t="str">
            <v>D.</v>
          </cell>
          <cell r="E635" t="str">
            <v>Jumlah ( A + B + C )</v>
          </cell>
          <cell r="L635">
            <v>155426</v>
          </cell>
        </row>
        <row r="636">
          <cell r="C636" t="str">
            <v>E.</v>
          </cell>
          <cell r="E636" t="str">
            <v>Biaya Umum dan Keuntungan (</v>
          </cell>
          <cell r="H636">
            <v>0</v>
          </cell>
          <cell r="I636" t="str">
            <v>% x D )</v>
          </cell>
          <cell r="L636">
            <v>0</v>
          </cell>
        </row>
        <row r="637">
          <cell r="A637" t="str">
            <v>4.2 (2)</v>
          </cell>
          <cell r="C637" t="str">
            <v>F.</v>
          </cell>
          <cell r="E637" t="str">
            <v>Harga Satuan</v>
          </cell>
          <cell r="G637" t="str">
            <v>( D + E )</v>
          </cell>
          <cell r="L637">
            <v>155426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J641" t="str">
            <v>Jakarta, 18 September 2003</v>
          </cell>
        </row>
        <row r="642">
          <cell r="J642" t="str">
            <v>PT. BRANTAS ABIPRAYA (Persero)</v>
          </cell>
        </row>
        <row r="649">
          <cell r="J649" t="str">
            <v>H. SOETRISNO ARIFIN ME,MM</v>
          </cell>
        </row>
        <row r="650">
          <cell r="J650" t="str">
            <v>Direktur Operasi Wilayah II</v>
          </cell>
        </row>
        <row r="651">
          <cell r="A651">
            <v>12</v>
          </cell>
          <cell r="C651" t="str">
            <v>LAMPIRAN 2 PENAWARAN</v>
          </cell>
        </row>
        <row r="652">
          <cell r="C652" t="str">
            <v>ANALISA HARGA SATUAN MATA PEMBAYARAN UTAMA</v>
          </cell>
        </row>
        <row r="655">
          <cell r="A655">
            <v>10120</v>
          </cell>
          <cell r="C655" t="str">
            <v>NAMA PESERTA LELANG</v>
          </cell>
          <cell r="F655" t="str">
            <v>:</v>
          </cell>
          <cell r="G655" t="str">
            <v>PT. BRANTAS ABIPRAYA (Persero)</v>
          </cell>
        </row>
        <row r="656">
          <cell r="A656">
            <v>10120</v>
          </cell>
          <cell r="C656" t="str">
            <v>NO. MATA PEMBAYARAN</v>
          </cell>
          <cell r="F656" t="str">
            <v>:</v>
          </cell>
          <cell r="G656" t="str">
            <v>5.1 (1)</v>
          </cell>
        </row>
        <row r="657">
          <cell r="A657">
            <v>10120</v>
          </cell>
          <cell r="C657" t="str">
            <v>JENIS PEKERJAAN</v>
          </cell>
          <cell r="F657" t="str">
            <v>:</v>
          </cell>
          <cell r="G657" t="str">
            <v>Lapis Pondasi Agregat Kelas A</v>
          </cell>
        </row>
        <row r="658">
          <cell r="A658">
            <v>10120</v>
          </cell>
          <cell r="C658" t="str">
            <v>SATUAN PENGUKURAN</v>
          </cell>
          <cell r="F658" t="str">
            <v>:</v>
          </cell>
          <cell r="G658" t="str">
            <v>M3</v>
          </cell>
        </row>
        <row r="659">
          <cell r="A659">
            <v>10120</v>
          </cell>
          <cell r="C659" t="str">
            <v>PERKIRAAN KUANTITAS</v>
          </cell>
          <cell r="F659" t="str">
            <v>:</v>
          </cell>
          <cell r="G659">
            <v>16239</v>
          </cell>
        </row>
        <row r="660">
          <cell r="C660" t="str">
            <v>PEKERJAAN</v>
          </cell>
        </row>
        <row r="661">
          <cell r="A661">
            <v>10120</v>
          </cell>
          <cell r="C661" t="str">
            <v>PRODUKSI HARIAN / JAM(*)</v>
          </cell>
          <cell r="F661" t="str">
            <v>:</v>
          </cell>
          <cell r="G661">
            <v>73.703225806451613</v>
          </cell>
          <cell r="H661" t="str">
            <v>/jam</v>
          </cell>
        </row>
        <row r="663">
          <cell r="C663" t="str">
            <v>No.</v>
          </cell>
          <cell r="D663" t="str">
            <v>Uraian</v>
          </cell>
          <cell r="H663" t="str">
            <v>Satuan</v>
          </cell>
          <cell r="I663" t="str">
            <v>Kuantitas</v>
          </cell>
          <cell r="J663" t="str">
            <v>Biaya Satuan</v>
          </cell>
          <cell r="L663" t="str">
            <v>Jumlah</v>
          </cell>
        </row>
        <row r="664">
          <cell r="J664" t="str">
            <v>(Rp.)</v>
          </cell>
          <cell r="L664" t="str">
            <v>(Rp./ Satuan)</v>
          </cell>
        </row>
        <row r="666">
          <cell r="C666" t="str">
            <v>A.</v>
          </cell>
          <cell r="E666" t="str">
            <v>Tenaga Kerja</v>
          </cell>
        </row>
        <row r="667">
          <cell r="A667">
            <v>10121</v>
          </cell>
          <cell r="C667">
            <v>1</v>
          </cell>
          <cell r="E667" t="str">
            <v>Mandor</v>
          </cell>
          <cell r="H667" t="str">
            <v>hour</v>
          </cell>
          <cell r="I667">
            <v>1.35E-2</v>
          </cell>
          <cell r="J667">
            <v>7100</v>
          </cell>
          <cell r="L667">
            <v>95</v>
          </cell>
        </row>
        <row r="668">
          <cell r="A668">
            <v>10122</v>
          </cell>
          <cell r="C668">
            <v>2</v>
          </cell>
          <cell r="E668" t="str">
            <v>Pekerja biasa</v>
          </cell>
          <cell r="H668" t="str">
            <v>hour</v>
          </cell>
          <cell r="I668">
            <v>9.4899999999999998E-2</v>
          </cell>
          <cell r="J668">
            <v>4000</v>
          </cell>
          <cell r="L668">
            <v>379</v>
          </cell>
        </row>
        <row r="669">
          <cell r="A669">
            <v>10123</v>
          </cell>
          <cell r="C669">
            <v>3</v>
          </cell>
          <cell r="E669">
            <v>0</v>
          </cell>
          <cell r="H669">
            <v>0</v>
          </cell>
          <cell r="I669">
            <v>0</v>
          </cell>
          <cell r="J669">
            <v>0</v>
          </cell>
          <cell r="L669">
            <v>0</v>
          </cell>
        </row>
        <row r="670">
          <cell r="A670">
            <v>10124</v>
          </cell>
          <cell r="C670">
            <v>4</v>
          </cell>
          <cell r="E670">
            <v>0</v>
          </cell>
          <cell r="H670">
            <v>0</v>
          </cell>
          <cell r="I670">
            <v>0</v>
          </cell>
          <cell r="J670">
            <v>0</v>
          </cell>
          <cell r="L670">
            <v>0</v>
          </cell>
        </row>
        <row r="671">
          <cell r="A671">
            <v>10125</v>
          </cell>
          <cell r="C671">
            <v>5</v>
          </cell>
          <cell r="E671">
            <v>0</v>
          </cell>
          <cell r="H671">
            <v>0</v>
          </cell>
          <cell r="I671">
            <v>0</v>
          </cell>
          <cell r="J671">
            <v>0</v>
          </cell>
          <cell r="L671">
            <v>0</v>
          </cell>
        </row>
        <row r="672">
          <cell r="A672">
            <v>10126</v>
          </cell>
          <cell r="C672">
            <v>6</v>
          </cell>
          <cell r="E672">
            <v>0</v>
          </cell>
          <cell r="H672">
            <v>0</v>
          </cell>
          <cell r="I672">
            <v>0</v>
          </cell>
          <cell r="J672">
            <v>0</v>
          </cell>
          <cell r="L672">
            <v>0</v>
          </cell>
        </row>
        <row r="673">
          <cell r="A673">
            <v>10127</v>
          </cell>
          <cell r="C673">
            <v>7</v>
          </cell>
          <cell r="E673">
            <v>0</v>
          </cell>
          <cell r="H673">
            <v>0</v>
          </cell>
          <cell r="I673">
            <v>0</v>
          </cell>
          <cell r="J673">
            <v>0</v>
          </cell>
          <cell r="L673">
            <v>0</v>
          </cell>
        </row>
        <row r="674">
          <cell r="L674">
            <v>474</v>
          </cell>
        </row>
        <row r="675">
          <cell r="C675" t="str">
            <v>B.</v>
          </cell>
          <cell r="E675" t="str">
            <v>Bahan-bahan</v>
          </cell>
        </row>
        <row r="676">
          <cell r="A676">
            <v>10121</v>
          </cell>
          <cell r="C676">
            <v>1</v>
          </cell>
          <cell r="E676" t="str">
            <v>Aggegat kasar</v>
          </cell>
          <cell r="H676" t="str">
            <v>m3</v>
          </cell>
          <cell r="I676">
            <v>0.76800000000000002</v>
          </cell>
          <cell r="J676">
            <v>81300</v>
          </cell>
          <cell r="L676">
            <v>62438</v>
          </cell>
        </row>
        <row r="677">
          <cell r="A677">
            <v>10122</v>
          </cell>
          <cell r="C677">
            <v>2</v>
          </cell>
          <cell r="E677" t="str">
            <v>Aggregat halus</v>
          </cell>
          <cell r="H677" t="str">
            <v>m3</v>
          </cell>
          <cell r="I677">
            <v>0.432</v>
          </cell>
          <cell r="J677">
            <v>81300</v>
          </cell>
          <cell r="L677">
            <v>35121</v>
          </cell>
        </row>
        <row r="678">
          <cell r="A678">
            <v>10123</v>
          </cell>
          <cell r="C678">
            <v>3</v>
          </cell>
          <cell r="E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</row>
        <row r="679">
          <cell r="A679">
            <v>10124</v>
          </cell>
          <cell r="C679">
            <v>4</v>
          </cell>
          <cell r="E679">
            <v>0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</row>
        <row r="680">
          <cell r="A680">
            <v>10125</v>
          </cell>
          <cell r="C680">
            <v>5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</row>
        <row r="681">
          <cell r="A681">
            <v>10126</v>
          </cell>
          <cell r="C681">
            <v>6</v>
          </cell>
          <cell r="E681">
            <v>0</v>
          </cell>
          <cell r="H681">
            <v>0</v>
          </cell>
          <cell r="I681">
            <v>0</v>
          </cell>
          <cell r="J681">
            <v>0</v>
          </cell>
          <cell r="L681">
            <v>0</v>
          </cell>
        </row>
        <row r="682">
          <cell r="A682">
            <v>10127</v>
          </cell>
          <cell r="C682">
            <v>7</v>
          </cell>
          <cell r="E682">
            <v>0</v>
          </cell>
          <cell r="H682">
            <v>0</v>
          </cell>
          <cell r="I682">
            <v>0</v>
          </cell>
          <cell r="J682">
            <v>0</v>
          </cell>
          <cell r="L682">
            <v>0</v>
          </cell>
        </row>
        <row r="683">
          <cell r="L683">
            <v>97559</v>
          </cell>
        </row>
        <row r="684">
          <cell r="C684" t="str">
            <v>C.</v>
          </cell>
          <cell r="E684" t="str">
            <v>Peralatan + Bahan Bakar</v>
          </cell>
        </row>
        <row r="685">
          <cell r="A685">
            <v>10121</v>
          </cell>
          <cell r="C685">
            <v>1</v>
          </cell>
          <cell r="E685" t="str">
            <v>Wheel Loader 1.7 m3</v>
          </cell>
          <cell r="H685" t="str">
            <v>Hr</v>
          </cell>
          <cell r="I685">
            <v>1.35E-2</v>
          </cell>
          <cell r="J685">
            <v>190110</v>
          </cell>
          <cell r="L685">
            <v>2566</v>
          </cell>
        </row>
        <row r="686">
          <cell r="A686">
            <v>10122</v>
          </cell>
          <cell r="C686">
            <v>2</v>
          </cell>
          <cell r="E686" t="str">
            <v>Dump Truck, 12 t</v>
          </cell>
          <cell r="H686" t="str">
            <v>Hr</v>
          </cell>
          <cell r="I686">
            <v>0.55289999999999995</v>
          </cell>
          <cell r="J686">
            <v>89600</v>
          </cell>
          <cell r="L686">
            <v>49539</v>
          </cell>
        </row>
        <row r="687">
          <cell r="A687">
            <v>10123</v>
          </cell>
          <cell r="C687">
            <v>3</v>
          </cell>
          <cell r="E687" t="str">
            <v>Motor Grader 10t</v>
          </cell>
          <cell r="H687" t="str">
            <v>Hr</v>
          </cell>
          <cell r="I687">
            <v>1.3599999999999999E-2</v>
          </cell>
          <cell r="J687">
            <v>195910</v>
          </cell>
          <cell r="L687">
            <v>2664</v>
          </cell>
        </row>
        <row r="688">
          <cell r="A688">
            <v>10124</v>
          </cell>
          <cell r="C688">
            <v>4</v>
          </cell>
          <cell r="E688" t="str">
            <v>Vibration Roller, 10 t</v>
          </cell>
          <cell r="H688" t="str">
            <v>Hr</v>
          </cell>
          <cell r="I688">
            <v>1.52E-2</v>
          </cell>
          <cell r="J688">
            <v>148530</v>
          </cell>
          <cell r="L688">
            <v>2257</v>
          </cell>
        </row>
        <row r="689">
          <cell r="A689">
            <v>10125</v>
          </cell>
          <cell r="C689">
            <v>5</v>
          </cell>
          <cell r="E689" t="str">
            <v>Water Tanker 5000 ltr</v>
          </cell>
          <cell r="H689" t="str">
            <v>Hr</v>
          </cell>
          <cell r="I689">
            <v>4.1999999999999997E-3</v>
          </cell>
          <cell r="J689">
            <v>87180</v>
          </cell>
          <cell r="L689">
            <v>366</v>
          </cell>
        </row>
        <row r="690">
          <cell r="A690">
            <v>10126</v>
          </cell>
          <cell r="C690">
            <v>6</v>
          </cell>
          <cell r="E690">
            <v>0</v>
          </cell>
          <cell r="H690">
            <v>0</v>
          </cell>
          <cell r="I690">
            <v>0</v>
          </cell>
          <cell r="J690">
            <v>0</v>
          </cell>
          <cell r="L690">
            <v>0</v>
          </cell>
        </row>
        <row r="691">
          <cell r="A691">
            <v>10127</v>
          </cell>
          <cell r="C691">
            <v>7</v>
          </cell>
          <cell r="E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</row>
        <row r="692">
          <cell r="L692">
            <v>57392</v>
          </cell>
        </row>
        <row r="694">
          <cell r="C694" t="str">
            <v>D.</v>
          </cell>
          <cell r="E694" t="str">
            <v>Jumlah ( A + B + C )</v>
          </cell>
          <cell r="L694">
            <v>155425</v>
          </cell>
        </row>
        <row r="695">
          <cell r="C695" t="str">
            <v>E.</v>
          </cell>
          <cell r="E695" t="str">
            <v>Biaya Umum dan Keuntungan (</v>
          </cell>
          <cell r="H695">
            <v>0</v>
          </cell>
          <cell r="I695" t="str">
            <v>% x D )</v>
          </cell>
          <cell r="L695">
            <v>0</v>
          </cell>
        </row>
        <row r="696">
          <cell r="A696" t="str">
            <v>5.1 (1)</v>
          </cell>
          <cell r="C696" t="str">
            <v>F.</v>
          </cell>
          <cell r="E696" t="str">
            <v>Harga Satuan</v>
          </cell>
          <cell r="G696" t="str">
            <v>( D + E )</v>
          </cell>
          <cell r="L696">
            <v>155425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J700" t="str">
            <v>Jakarta, 18 September 2003</v>
          </cell>
        </row>
        <row r="701">
          <cell r="J701" t="str">
            <v>PT. BRANTAS ABIPRAYA (Persero)</v>
          </cell>
        </row>
        <row r="708">
          <cell r="J708" t="str">
            <v>H. SOETRISNO ARIFIN ME,MM</v>
          </cell>
        </row>
        <row r="709">
          <cell r="J709" t="str">
            <v>Direktur Operasi Wilayah II</v>
          </cell>
        </row>
        <row r="710">
          <cell r="A710">
            <v>13</v>
          </cell>
          <cell r="C710" t="str">
            <v>LAMPIRAN 2 PENAWARAN</v>
          </cell>
        </row>
        <row r="711">
          <cell r="C711" t="str">
            <v>ANALISA HARGA SATUAN MATA PEMBAYARAN UTAMA</v>
          </cell>
        </row>
        <row r="714">
          <cell r="A714">
            <v>10130</v>
          </cell>
          <cell r="C714" t="str">
            <v>NAMA PESERTA LELANG</v>
          </cell>
          <cell r="F714" t="str">
            <v>:</v>
          </cell>
          <cell r="G714" t="str">
            <v>PT. BRANTAS ABIPRAYA (Persero)</v>
          </cell>
        </row>
        <row r="715">
          <cell r="A715">
            <v>10130</v>
          </cell>
          <cell r="C715" t="str">
            <v>NO. MATA PEMBAYARAN</v>
          </cell>
          <cell r="F715" t="str">
            <v>:</v>
          </cell>
          <cell r="G715" t="str">
            <v>5.1 (2)</v>
          </cell>
        </row>
        <row r="716">
          <cell r="A716">
            <v>10130</v>
          </cell>
          <cell r="C716" t="str">
            <v>JENIS PEKERJAAN</v>
          </cell>
          <cell r="F716" t="str">
            <v>:</v>
          </cell>
          <cell r="G716" t="str">
            <v>Lapis Pondasi Agregat Kelas B</v>
          </cell>
        </row>
        <row r="717">
          <cell r="A717">
            <v>10130</v>
          </cell>
          <cell r="C717" t="str">
            <v>SATUAN PENGUKURAN</v>
          </cell>
          <cell r="F717" t="str">
            <v>:</v>
          </cell>
          <cell r="G717" t="str">
            <v>M3</v>
          </cell>
        </row>
        <row r="718">
          <cell r="A718">
            <v>10130</v>
          </cell>
          <cell r="C718" t="str">
            <v>PERKIRAAN KUANTITAS</v>
          </cell>
          <cell r="F718" t="str">
            <v>:</v>
          </cell>
          <cell r="G718">
            <v>15789</v>
          </cell>
        </row>
        <row r="719">
          <cell r="C719" t="str">
            <v>PEKERJAAN</v>
          </cell>
        </row>
        <row r="720">
          <cell r="A720">
            <v>10130</v>
          </cell>
          <cell r="C720" t="str">
            <v>PRODUKSI HARIAN / JAM(*)</v>
          </cell>
          <cell r="F720" t="str">
            <v>:</v>
          </cell>
          <cell r="G720">
            <v>73.703225806451613</v>
          </cell>
          <cell r="H720" t="str">
            <v>/jam</v>
          </cell>
        </row>
        <row r="722">
          <cell r="C722" t="str">
            <v>No.</v>
          </cell>
          <cell r="D722" t="str">
            <v>Uraian</v>
          </cell>
          <cell r="H722" t="str">
            <v>Satuan</v>
          </cell>
          <cell r="I722" t="str">
            <v>Kuantitas</v>
          </cell>
          <cell r="J722" t="str">
            <v>Biaya Satuan</v>
          </cell>
          <cell r="L722" t="str">
            <v>Jumlah</v>
          </cell>
        </row>
        <row r="723">
          <cell r="J723" t="str">
            <v>(Rp.)</v>
          </cell>
          <cell r="L723" t="str">
            <v>(Rp./ Satuan)</v>
          </cell>
        </row>
        <row r="725">
          <cell r="C725" t="str">
            <v>A.</v>
          </cell>
          <cell r="E725" t="str">
            <v>Tenaga Kerja</v>
          </cell>
        </row>
        <row r="726">
          <cell r="A726">
            <v>10131</v>
          </cell>
          <cell r="C726">
            <v>1</v>
          </cell>
          <cell r="E726" t="str">
            <v>Mandor</v>
          </cell>
          <cell r="H726" t="str">
            <v>hour</v>
          </cell>
          <cell r="I726">
            <v>1.35E-2</v>
          </cell>
          <cell r="J726">
            <v>7100</v>
          </cell>
          <cell r="L726">
            <v>95</v>
          </cell>
        </row>
        <row r="727">
          <cell r="A727">
            <v>10132</v>
          </cell>
          <cell r="C727">
            <v>2</v>
          </cell>
          <cell r="E727" t="str">
            <v>Pekerja biasa</v>
          </cell>
          <cell r="H727" t="str">
            <v>hour</v>
          </cell>
          <cell r="I727">
            <v>9.4899999999999998E-2</v>
          </cell>
          <cell r="J727">
            <v>4000</v>
          </cell>
          <cell r="L727">
            <v>379</v>
          </cell>
        </row>
        <row r="728">
          <cell r="A728">
            <v>10133</v>
          </cell>
          <cell r="C728">
            <v>3</v>
          </cell>
          <cell r="E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</row>
        <row r="729">
          <cell r="A729">
            <v>10134</v>
          </cell>
          <cell r="C729">
            <v>4</v>
          </cell>
          <cell r="E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</row>
        <row r="730">
          <cell r="A730">
            <v>10135</v>
          </cell>
          <cell r="C730">
            <v>5</v>
          </cell>
          <cell r="E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</row>
        <row r="731">
          <cell r="A731">
            <v>10136</v>
          </cell>
          <cell r="C731">
            <v>6</v>
          </cell>
          <cell r="E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</row>
        <row r="732">
          <cell r="A732">
            <v>10137</v>
          </cell>
          <cell r="C732">
            <v>7</v>
          </cell>
          <cell r="E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</row>
        <row r="733">
          <cell r="L733">
            <v>474</v>
          </cell>
        </row>
        <row r="734">
          <cell r="C734" t="str">
            <v>B.</v>
          </cell>
          <cell r="E734" t="str">
            <v>Bahan-bahan</v>
          </cell>
        </row>
        <row r="735">
          <cell r="A735">
            <v>10131</v>
          </cell>
          <cell r="C735">
            <v>1</v>
          </cell>
          <cell r="E735" t="str">
            <v>Aggegat kasar</v>
          </cell>
          <cell r="H735" t="str">
            <v>m3</v>
          </cell>
          <cell r="I735">
            <v>0.72</v>
          </cell>
          <cell r="J735">
            <v>81300</v>
          </cell>
          <cell r="L735">
            <v>58536</v>
          </cell>
        </row>
        <row r="736">
          <cell r="A736">
            <v>10132</v>
          </cell>
          <cell r="C736">
            <v>2</v>
          </cell>
          <cell r="E736" t="str">
            <v>Aggregat halus</v>
          </cell>
          <cell r="H736" t="str">
            <v>m3</v>
          </cell>
          <cell r="I736">
            <v>0.48</v>
          </cell>
          <cell r="J736">
            <v>81300</v>
          </cell>
          <cell r="L736">
            <v>39024</v>
          </cell>
        </row>
        <row r="737">
          <cell r="A737">
            <v>10133</v>
          </cell>
          <cell r="C737">
            <v>3</v>
          </cell>
          <cell r="E737">
            <v>0</v>
          </cell>
          <cell r="H737">
            <v>0</v>
          </cell>
          <cell r="I737">
            <v>0</v>
          </cell>
          <cell r="J737">
            <v>0</v>
          </cell>
          <cell r="L737">
            <v>0</v>
          </cell>
        </row>
        <row r="738">
          <cell r="A738">
            <v>10134</v>
          </cell>
          <cell r="C738">
            <v>4</v>
          </cell>
          <cell r="E738">
            <v>0</v>
          </cell>
          <cell r="H738">
            <v>0</v>
          </cell>
          <cell r="I738">
            <v>0</v>
          </cell>
          <cell r="J738">
            <v>0</v>
          </cell>
          <cell r="L738">
            <v>0</v>
          </cell>
        </row>
        <row r="739">
          <cell r="A739">
            <v>10135</v>
          </cell>
          <cell r="C739">
            <v>5</v>
          </cell>
          <cell r="E739">
            <v>0</v>
          </cell>
          <cell r="H739">
            <v>0</v>
          </cell>
          <cell r="I739">
            <v>0</v>
          </cell>
          <cell r="J739">
            <v>0</v>
          </cell>
          <cell r="L739">
            <v>0</v>
          </cell>
        </row>
        <row r="740">
          <cell r="A740">
            <v>10136</v>
          </cell>
          <cell r="C740">
            <v>6</v>
          </cell>
          <cell r="E740">
            <v>0</v>
          </cell>
          <cell r="H740">
            <v>0</v>
          </cell>
          <cell r="I740">
            <v>0</v>
          </cell>
          <cell r="J740">
            <v>0</v>
          </cell>
          <cell r="L740">
            <v>0</v>
          </cell>
        </row>
        <row r="741">
          <cell r="A741">
            <v>10137</v>
          </cell>
          <cell r="C741">
            <v>7</v>
          </cell>
          <cell r="E741">
            <v>0</v>
          </cell>
          <cell r="H741">
            <v>0</v>
          </cell>
          <cell r="I741">
            <v>0</v>
          </cell>
          <cell r="J741">
            <v>0</v>
          </cell>
          <cell r="L741">
            <v>0</v>
          </cell>
        </row>
        <row r="742">
          <cell r="L742">
            <v>97560</v>
          </cell>
        </row>
        <row r="743">
          <cell r="C743" t="str">
            <v>C.</v>
          </cell>
          <cell r="E743" t="str">
            <v>Peralatan + Bahan Bakar</v>
          </cell>
        </row>
        <row r="744">
          <cell r="A744">
            <v>10131</v>
          </cell>
          <cell r="C744">
            <v>1</v>
          </cell>
          <cell r="E744" t="str">
            <v>Wheel Loader 1.7 m3</v>
          </cell>
          <cell r="H744" t="str">
            <v>Hr</v>
          </cell>
          <cell r="I744">
            <v>1.35E-2</v>
          </cell>
          <cell r="J744">
            <v>190110</v>
          </cell>
          <cell r="L744">
            <v>2566</v>
          </cell>
        </row>
        <row r="745">
          <cell r="A745">
            <v>10132</v>
          </cell>
          <cell r="C745">
            <v>2</v>
          </cell>
          <cell r="E745" t="str">
            <v>Dump Truck, 12 t</v>
          </cell>
          <cell r="H745" t="str">
            <v>Hr</v>
          </cell>
          <cell r="I745">
            <v>0.55289999999999995</v>
          </cell>
          <cell r="J745">
            <v>89600</v>
          </cell>
          <cell r="L745">
            <v>49539</v>
          </cell>
        </row>
        <row r="746">
          <cell r="A746">
            <v>10133</v>
          </cell>
          <cell r="C746">
            <v>3</v>
          </cell>
          <cell r="E746" t="str">
            <v>Motor Grader 10t</v>
          </cell>
          <cell r="H746" t="str">
            <v>Hr</v>
          </cell>
          <cell r="I746">
            <v>1.3599999999999999E-2</v>
          </cell>
          <cell r="J746">
            <v>195910</v>
          </cell>
          <cell r="L746">
            <v>2664</v>
          </cell>
        </row>
        <row r="747">
          <cell r="A747">
            <v>10134</v>
          </cell>
          <cell r="C747">
            <v>4</v>
          </cell>
          <cell r="E747" t="str">
            <v>Vibration Roller, 10 t</v>
          </cell>
          <cell r="H747" t="str">
            <v>Hr</v>
          </cell>
          <cell r="I747">
            <v>1.52E-2</v>
          </cell>
          <cell r="J747">
            <v>148530</v>
          </cell>
          <cell r="L747">
            <v>2257</v>
          </cell>
        </row>
        <row r="748">
          <cell r="A748">
            <v>10135</v>
          </cell>
          <cell r="C748">
            <v>5</v>
          </cell>
          <cell r="E748" t="str">
            <v>Water Tanker 5000 ltr</v>
          </cell>
          <cell r="H748" t="str">
            <v>Hr</v>
          </cell>
          <cell r="I748">
            <v>4.1999999999999997E-3</v>
          </cell>
          <cell r="J748">
            <v>87180</v>
          </cell>
          <cell r="L748">
            <v>366</v>
          </cell>
        </row>
        <row r="749">
          <cell r="A749">
            <v>10136</v>
          </cell>
          <cell r="C749">
            <v>6</v>
          </cell>
          <cell r="E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</row>
        <row r="750">
          <cell r="A750">
            <v>10137</v>
          </cell>
          <cell r="C750">
            <v>7</v>
          </cell>
          <cell r="E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</row>
        <row r="751">
          <cell r="L751">
            <v>57392</v>
          </cell>
        </row>
        <row r="753">
          <cell r="C753" t="str">
            <v>D.</v>
          </cell>
          <cell r="E753" t="str">
            <v>Jumlah ( A + B + C )</v>
          </cell>
          <cell r="L753">
            <v>155426</v>
          </cell>
        </row>
        <row r="754">
          <cell r="C754" t="str">
            <v>E.</v>
          </cell>
          <cell r="E754" t="str">
            <v>Biaya Umum dan Keuntungan (</v>
          </cell>
          <cell r="H754">
            <v>0</v>
          </cell>
          <cell r="I754" t="str">
            <v>% x D )</v>
          </cell>
          <cell r="L754">
            <v>0</v>
          </cell>
        </row>
        <row r="755">
          <cell r="A755" t="str">
            <v>5.1 (2)</v>
          </cell>
          <cell r="C755" t="str">
            <v>F.</v>
          </cell>
          <cell r="E755" t="str">
            <v>Harga Satuan</v>
          </cell>
          <cell r="G755" t="str">
            <v>( D + E )</v>
          </cell>
          <cell r="L755">
            <v>155426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J759" t="str">
            <v>Jakarta, 18 September 2003</v>
          </cell>
        </row>
        <row r="760">
          <cell r="J760" t="str">
            <v>PT. BRANTAS ABIPRAYA (Persero)</v>
          </cell>
        </row>
        <row r="767">
          <cell r="J767" t="str">
            <v>H. SOETRISNO ARIFIN ME,MM</v>
          </cell>
        </row>
        <row r="768">
          <cell r="J768" t="str">
            <v>Direktur Operasi Wilayah II</v>
          </cell>
        </row>
        <row r="769">
          <cell r="A769">
            <v>14</v>
          </cell>
          <cell r="C769" t="str">
            <v>LAMPIRAN 2 PENAWARAN</v>
          </cell>
        </row>
        <row r="770">
          <cell r="C770" t="str">
            <v>ANALISA HARGA SATUAN MATA PEMBAYARAN UTAMA</v>
          </cell>
        </row>
        <row r="773">
          <cell r="A773">
            <v>10140</v>
          </cell>
          <cell r="C773" t="str">
            <v>NAMA PESERTA LELANG</v>
          </cell>
          <cell r="F773" t="str">
            <v>:</v>
          </cell>
          <cell r="G773" t="str">
            <v>PT. BRANTAS ABIPRAYA (Persero)</v>
          </cell>
        </row>
        <row r="774">
          <cell r="A774">
            <v>10140</v>
          </cell>
          <cell r="C774" t="str">
            <v>NO. MATA PEMBAYARAN</v>
          </cell>
          <cell r="F774" t="str">
            <v>:</v>
          </cell>
          <cell r="G774" t="str">
            <v>6.1 (1)</v>
          </cell>
        </row>
        <row r="775">
          <cell r="A775">
            <v>10140</v>
          </cell>
          <cell r="C775" t="str">
            <v>JENIS PEKERJAAN</v>
          </cell>
          <cell r="F775" t="str">
            <v>:</v>
          </cell>
          <cell r="G775" t="str">
            <v>Lapis Resap Pengikat</v>
          </cell>
        </row>
        <row r="776">
          <cell r="A776">
            <v>10140</v>
          </cell>
          <cell r="C776" t="str">
            <v>SATUAN PENGUKURAN</v>
          </cell>
          <cell r="F776" t="str">
            <v>:</v>
          </cell>
          <cell r="G776" t="str">
            <v>Liter</v>
          </cell>
        </row>
        <row r="777">
          <cell r="A777">
            <v>10140</v>
          </cell>
          <cell r="C777" t="str">
            <v>PERKIRAAN KUANTITAS</v>
          </cell>
          <cell r="F777" t="str">
            <v>:</v>
          </cell>
          <cell r="G777">
            <v>99991</v>
          </cell>
        </row>
        <row r="778">
          <cell r="C778" t="str">
            <v>PEKERJAAN</v>
          </cell>
        </row>
        <row r="779">
          <cell r="A779">
            <v>10140</v>
          </cell>
          <cell r="C779" t="str">
            <v>PRODUKSI HARIAN / JAM(*)</v>
          </cell>
          <cell r="F779" t="str">
            <v>:</v>
          </cell>
          <cell r="G779">
            <v>223.99999999999997</v>
          </cell>
          <cell r="H779" t="str">
            <v>/jam</v>
          </cell>
        </row>
        <row r="781">
          <cell r="C781" t="str">
            <v>No.</v>
          </cell>
          <cell r="D781" t="str">
            <v>Uraian</v>
          </cell>
          <cell r="H781" t="str">
            <v>Satuan</v>
          </cell>
          <cell r="I781" t="str">
            <v>Kuantitas</v>
          </cell>
          <cell r="J781" t="str">
            <v>Biaya Satuan</v>
          </cell>
          <cell r="L781" t="str">
            <v>Jumlah</v>
          </cell>
        </row>
        <row r="782">
          <cell r="J782" t="str">
            <v>(Rp.)</v>
          </cell>
          <cell r="L782" t="str">
            <v>(Rp./ Satuan)</v>
          </cell>
        </row>
        <row r="784">
          <cell r="C784" t="str">
            <v>A.</v>
          </cell>
          <cell r="E784" t="str">
            <v>Tenaga Kerja</v>
          </cell>
        </row>
        <row r="785">
          <cell r="A785">
            <v>10141</v>
          </cell>
          <cell r="C785">
            <v>1</v>
          </cell>
          <cell r="E785" t="str">
            <v>Mandor</v>
          </cell>
          <cell r="H785" t="str">
            <v>hour</v>
          </cell>
          <cell r="I785">
            <v>8.8999999999999999E-3</v>
          </cell>
          <cell r="J785">
            <v>7100</v>
          </cell>
          <cell r="L785">
            <v>63</v>
          </cell>
        </row>
        <row r="786">
          <cell r="A786">
            <v>10142</v>
          </cell>
          <cell r="C786">
            <v>2</v>
          </cell>
          <cell r="E786" t="str">
            <v>Pekerja biasa</v>
          </cell>
          <cell r="H786" t="str">
            <v>hour</v>
          </cell>
          <cell r="I786">
            <v>4.4600000000000001E-2</v>
          </cell>
          <cell r="J786">
            <v>4000</v>
          </cell>
          <cell r="L786">
            <v>178</v>
          </cell>
        </row>
        <row r="787">
          <cell r="A787">
            <v>10143</v>
          </cell>
          <cell r="C787">
            <v>3</v>
          </cell>
          <cell r="E787">
            <v>0</v>
          </cell>
          <cell r="H787">
            <v>0</v>
          </cell>
          <cell r="I787">
            <v>0</v>
          </cell>
          <cell r="J787">
            <v>0</v>
          </cell>
          <cell r="L787">
            <v>0</v>
          </cell>
        </row>
        <row r="788">
          <cell r="A788">
            <v>10144</v>
          </cell>
          <cell r="C788">
            <v>4</v>
          </cell>
          <cell r="E788">
            <v>0</v>
          </cell>
          <cell r="H788">
            <v>0</v>
          </cell>
          <cell r="I788">
            <v>0</v>
          </cell>
          <cell r="J788">
            <v>0</v>
          </cell>
          <cell r="L788">
            <v>0</v>
          </cell>
        </row>
        <row r="789">
          <cell r="A789">
            <v>10145</v>
          </cell>
          <cell r="C789">
            <v>5</v>
          </cell>
          <cell r="E789">
            <v>0</v>
          </cell>
          <cell r="H789">
            <v>0</v>
          </cell>
          <cell r="I789">
            <v>0</v>
          </cell>
          <cell r="J789">
            <v>0</v>
          </cell>
          <cell r="L789">
            <v>0</v>
          </cell>
        </row>
        <row r="790">
          <cell r="A790">
            <v>10146</v>
          </cell>
          <cell r="C790">
            <v>6</v>
          </cell>
          <cell r="E790">
            <v>0</v>
          </cell>
          <cell r="H790">
            <v>0</v>
          </cell>
          <cell r="I790">
            <v>0</v>
          </cell>
          <cell r="J790">
            <v>0</v>
          </cell>
          <cell r="L790">
            <v>0</v>
          </cell>
        </row>
        <row r="791">
          <cell r="A791">
            <v>10147</v>
          </cell>
          <cell r="C791">
            <v>7</v>
          </cell>
          <cell r="E791">
            <v>0</v>
          </cell>
          <cell r="H791">
            <v>0</v>
          </cell>
          <cell r="I791">
            <v>0</v>
          </cell>
          <cell r="J791">
            <v>0</v>
          </cell>
          <cell r="L791">
            <v>0</v>
          </cell>
        </row>
        <row r="792">
          <cell r="L792">
            <v>241</v>
          </cell>
        </row>
        <row r="793">
          <cell r="C793" t="str">
            <v>B.</v>
          </cell>
          <cell r="E793" t="str">
            <v>Bahan-bahan</v>
          </cell>
        </row>
        <row r="794">
          <cell r="A794">
            <v>10141</v>
          </cell>
          <cell r="C794">
            <v>1</v>
          </cell>
          <cell r="E794" t="str">
            <v>Aspal</v>
          </cell>
          <cell r="H794" t="str">
            <v>kg</v>
          </cell>
          <cell r="I794">
            <v>0.67222222222222228</v>
          </cell>
          <cell r="J794">
            <v>3100</v>
          </cell>
          <cell r="L794">
            <v>2083</v>
          </cell>
        </row>
        <row r="795">
          <cell r="A795">
            <v>10142</v>
          </cell>
          <cell r="C795">
            <v>2</v>
          </cell>
          <cell r="E795" t="str">
            <v>Kerosene</v>
          </cell>
          <cell r="H795" t="str">
            <v>litre</v>
          </cell>
          <cell r="I795">
            <v>0.48888888888888887</v>
          </cell>
          <cell r="J795">
            <v>1200</v>
          </cell>
          <cell r="L795">
            <v>586</v>
          </cell>
        </row>
        <row r="796">
          <cell r="A796">
            <v>10143</v>
          </cell>
          <cell r="C796">
            <v>3</v>
          </cell>
          <cell r="E796">
            <v>0</v>
          </cell>
          <cell r="H796">
            <v>0</v>
          </cell>
          <cell r="I796">
            <v>0</v>
          </cell>
          <cell r="J796">
            <v>0</v>
          </cell>
          <cell r="L796">
            <v>0</v>
          </cell>
        </row>
        <row r="797">
          <cell r="A797">
            <v>10144</v>
          </cell>
          <cell r="C797">
            <v>4</v>
          </cell>
          <cell r="E797">
            <v>0</v>
          </cell>
          <cell r="H797">
            <v>0</v>
          </cell>
          <cell r="I797">
            <v>0</v>
          </cell>
          <cell r="J797">
            <v>0</v>
          </cell>
          <cell r="L797">
            <v>0</v>
          </cell>
        </row>
        <row r="798">
          <cell r="A798">
            <v>10145</v>
          </cell>
          <cell r="C798">
            <v>5</v>
          </cell>
          <cell r="E798">
            <v>0</v>
          </cell>
          <cell r="H798">
            <v>0</v>
          </cell>
          <cell r="I798">
            <v>0</v>
          </cell>
          <cell r="J798">
            <v>0</v>
          </cell>
          <cell r="L798">
            <v>0</v>
          </cell>
        </row>
        <row r="799">
          <cell r="A799">
            <v>10146</v>
          </cell>
          <cell r="C799">
            <v>6</v>
          </cell>
          <cell r="E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</row>
        <row r="800">
          <cell r="A800">
            <v>10147</v>
          </cell>
          <cell r="C800">
            <v>7</v>
          </cell>
          <cell r="E800">
            <v>0</v>
          </cell>
          <cell r="H800">
            <v>0</v>
          </cell>
          <cell r="I800">
            <v>0</v>
          </cell>
          <cell r="J800">
            <v>0</v>
          </cell>
          <cell r="L800">
            <v>0</v>
          </cell>
        </row>
        <row r="801">
          <cell r="L801">
            <v>2669</v>
          </cell>
        </row>
        <row r="802">
          <cell r="C802" t="str">
            <v>C.</v>
          </cell>
          <cell r="E802" t="str">
            <v>Peralatan + Bahan Bakar</v>
          </cell>
        </row>
        <row r="803">
          <cell r="A803">
            <v>10141</v>
          </cell>
          <cell r="C803">
            <v>1</v>
          </cell>
          <cell r="E803" t="str">
            <v>Asphalt Sprayer 400 lt</v>
          </cell>
          <cell r="H803" t="str">
            <v>Hr</v>
          </cell>
          <cell r="I803">
            <v>4.4000000000000003E-3</v>
          </cell>
          <cell r="J803">
            <v>50250</v>
          </cell>
          <cell r="L803">
            <v>221</v>
          </cell>
        </row>
        <row r="804">
          <cell r="A804">
            <v>10142</v>
          </cell>
          <cell r="C804">
            <v>2</v>
          </cell>
          <cell r="E804" t="str">
            <v>Air Compressor</v>
          </cell>
          <cell r="H804" t="str">
            <v>Hr</v>
          </cell>
          <cell r="I804">
            <v>3.0999999999999999E-3</v>
          </cell>
          <cell r="J804">
            <v>50990</v>
          </cell>
          <cell r="L804">
            <v>158</v>
          </cell>
        </row>
        <row r="805">
          <cell r="A805">
            <v>10143</v>
          </cell>
          <cell r="C805">
            <v>3</v>
          </cell>
          <cell r="E805" t="str">
            <v>Ordinary Truck</v>
          </cell>
          <cell r="H805" t="str">
            <v>Hr</v>
          </cell>
          <cell r="I805">
            <v>3.3E-3</v>
          </cell>
          <cell r="J805">
            <v>45800</v>
          </cell>
          <cell r="L805">
            <v>151</v>
          </cell>
        </row>
        <row r="806">
          <cell r="A806">
            <v>10144</v>
          </cell>
          <cell r="C806">
            <v>4</v>
          </cell>
          <cell r="E806">
            <v>0</v>
          </cell>
          <cell r="H806">
            <v>0</v>
          </cell>
          <cell r="I806">
            <v>0</v>
          </cell>
          <cell r="J806">
            <v>0</v>
          </cell>
          <cell r="L806">
            <v>0</v>
          </cell>
        </row>
        <row r="807">
          <cell r="A807">
            <v>10145</v>
          </cell>
          <cell r="C807">
            <v>5</v>
          </cell>
          <cell r="E807">
            <v>0</v>
          </cell>
          <cell r="H807">
            <v>0</v>
          </cell>
          <cell r="I807">
            <v>0</v>
          </cell>
          <cell r="J807">
            <v>0</v>
          </cell>
          <cell r="L807">
            <v>0</v>
          </cell>
        </row>
        <row r="808">
          <cell r="A808">
            <v>10146</v>
          </cell>
          <cell r="C808">
            <v>6</v>
          </cell>
          <cell r="E808">
            <v>0</v>
          </cell>
          <cell r="H808">
            <v>0</v>
          </cell>
          <cell r="I808">
            <v>0</v>
          </cell>
          <cell r="J808">
            <v>0</v>
          </cell>
          <cell r="L808">
            <v>0</v>
          </cell>
        </row>
        <row r="809">
          <cell r="A809">
            <v>10147</v>
          </cell>
          <cell r="C809">
            <v>7</v>
          </cell>
          <cell r="E809">
            <v>0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</row>
        <row r="810">
          <cell r="L810">
            <v>530</v>
          </cell>
        </row>
        <row r="812">
          <cell r="C812" t="str">
            <v>D.</v>
          </cell>
          <cell r="E812" t="str">
            <v>Jumlah ( A + B + C )</v>
          </cell>
          <cell r="L812">
            <v>3440</v>
          </cell>
        </row>
        <row r="813">
          <cell r="C813" t="str">
            <v>E.</v>
          </cell>
          <cell r="E813" t="str">
            <v>Biaya Umum dan Keuntungan (</v>
          </cell>
          <cell r="H813">
            <v>0</v>
          </cell>
          <cell r="I813" t="str">
            <v>% x D )</v>
          </cell>
          <cell r="L813">
            <v>0</v>
          </cell>
        </row>
        <row r="814">
          <cell r="A814" t="str">
            <v>6.1 (1)</v>
          </cell>
          <cell r="C814" t="str">
            <v>F.</v>
          </cell>
          <cell r="E814" t="str">
            <v>Harga Satuan</v>
          </cell>
          <cell r="G814" t="str">
            <v>( D + E )</v>
          </cell>
          <cell r="L814">
            <v>3440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J818" t="str">
            <v>Jakarta, 18 September 2003</v>
          </cell>
        </row>
        <row r="819">
          <cell r="J819" t="str">
            <v>PT. BRANTAS ABIPRAYA (Persero)</v>
          </cell>
        </row>
        <row r="826">
          <cell r="J826" t="str">
            <v>H. SOETRISNO ARIFIN ME,MM</v>
          </cell>
        </row>
        <row r="827">
          <cell r="J827" t="str">
            <v>Direktur Operasi Wilayah II</v>
          </cell>
        </row>
        <row r="828">
          <cell r="A828">
            <v>15</v>
          </cell>
          <cell r="C828" t="str">
            <v>LAMPIRAN 2 PENAWARAN</v>
          </cell>
        </row>
        <row r="829">
          <cell r="C829" t="str">
            <v>ANALISA HARGA SATUAN MATA PEMBAYARAN UTAMA</v>
          </cell>
        </row>
        <row r="832">
          <cell r="A832">
            <v>10150</v>
          </cell>
          <cell r="C832" t="str">
            <v>NAMA PESERTA LELANG</v>
          </cell>
          <cell r="F832" t="str">
            <v>:</v>
          </cell>
          <cell r="G832" t="str">
            <v>PT. BRANTAS ABIPRAYA (Persero)</v>
          </cell>
        </row>
        <row r="833">
          <cell r="A833">
            <v>10150</v>
          </cell>
          <cell r="C833" t="str">
            <v>NO. MATA PEMBAYARAN</v>
          </cell>
          <cell r="F833" t="str">
            <v>:</v>
          </cell>
          <cell r="G833" t="str">
            <v>6.1 (2)</v>
          </cell>
        </row>
        <row r="834">
          <cell r="A834">
            <v>10150</v>
          </cell>
          <cell r="C834" t="str">
            <v>JENIS PEKERJAAN</v>
          </cell>
          <cell r="F834" t="str">
            <v>:</v>
          </cell>
          <cell r="G834" t="str">
            <v>Lapis perekat</v>
          </cell>
        </row>
        <row r="835">
          <cell r="A835">
            <v>10150</v>
          </cell>
          <cell r="C835" t="str">
            <v>SATUAN PENGUKURAN</v>
          </cell>
          <cell r="F835" t="str">
            <v>:</v>
          </cell>
          <cell r="G835" t="str">
            <v>Liter</v>
          </cell>
        </row>
        <row r="836">
          <cell r="A836">
            <v>10150</v>
          </cell>
          <cell r="C836" t="str">
            <v>PERKIRAAN KUANTITAS</v>
          </cell>
          <cell r="F836" t="str">
            <v>:</v>
          </cell>
          <cell r="G836">
            <v>34640</v>
          </cell>
        </row>
        <row r="837">
          <cell r="C837" t="str">
            <v>PEKERJAAN</v>
          </cell>
        </row>
        <row r="838">
          <cell r="A838">
            <v>10150</v>
          </cell>
          <cell r="C838" t="str">
            <v>PRODUKSI HARIAN / JAM(*)</v>
          </cell>
          <cell r="F838" t="str">
            <v>:</v>
          </cell>
          <cell r="G838">
            <v>223.99999999999997</v>
          </cell>
          <cell r="H838" t="str">
            <v>/jam</v>
          </cell>
        </row>
        <row r="840">
          <cell r="C840" t="str">
            <v>No.</v>
          </cell>
          <cell r="D840" t="str">
            <v>Uraian</v>
          </cell>
          <cell r="H840" t="str">
            <v>Satuan</v>
          </cell>
          <cell r="I840" t="str">
            <v>Kuantitas</v>
          </cell>
          <cell r="J840" t="str">
            <v>Biaya Satuan</v>
          </cell>
          <cell r="L840" t="str">
            <v>Jumlah</v>
          </cell>
        </row>
        <row r="841">
          <cell r="J841" t="str">
            <v>(Rp.)</v>
          </cell>
          <cell r="L841" t="str">
            <v>(Rp./ Satuan)</v>
          </cell>
        </row>
        <row r="843">
          <cell r="C843" t="str">
            <v>A.</v>
          </cell>
          <cell r="E843" t="str">
            <v>Tenaga Kerja</v>
          </cell>
        </row>
        <row r="844">
          <cell r="A844">
            <v>10151</v>
          </cell>
          <cell r="C844">
            <v>1</v>
          </cell>
          <cell r="E844" t="str">
            <v>Mandor</v>
          </cell>
          <cell r="H844" t="str">
            <v>hour</v>
          </cell>
          <cell r="I844">
            <v>8.8999999999999999E-3</v>
          </cell>
          <cell r="J844">
            <v>7100</v>
          </cell>
          <cell r="L844">
            <v>63</v>
          </cell>
        </row>
        <row r="845">
          <cell r="A845">
            <v>10152</v>
          </cell>
          <cell r="C845">
            <v>2</v>
          </cell>
          <cell r="E845" t="str">
            <v>Pekerja biasa</v>
          </cell>
          <cell r="H845" t="str">
            <v>hour</v>
          </cell>
          <cell r="I845">
            <v>4.4600000000000001E-2</v>
          </cell>
          <cell r="J845">
            <v>4000</v>
          </cell>
          <cell r="L845">
            <v>178</v>
          </cell>
        </row>
        <row r="846">
          <cell r="A846">
            <v>10153</v>
          </cell>
          <cell r="C846">
            <v>3</v>
          </cell>
          <cell r="E846">
            <v>0</v>
          </cell>
          <cell r="H846">
            <v>0</v>
          </cell>
          <cell r="I846">
            <v>0</v>
          </cell>
          <cell r="J846">
            <v>0</v>
          </cell>
          <cell r="L846">
            <v>0</v>
          </cell>
        </row>
        <row r="847">
          <cell r="A847">
            <v>10154</v>
          </cell>
          <cell r="C847">
            <v>4</v>
          </cell>
          <cell r="E847">
            <v>0</v>
          </cell>
          <cell r="H847">
            <v>0</v>
          </cell>
          <cell r="I847">
            <v>0</v>
          </cell>
          <cell r="J847">
            <v>0</v>
          </cell>
          <cell r="L847">
            <v>0</v>
          </cell>
        </row>
        <row r="848">
          <cell r="A848">
            <v>10155</v>
          </cell>
          <cell r="C848">
            <v>5</v>
          </cell>
          <cell r="E848">
            <v>0</v>
          </cell>
          <cell r="H848">
            <v>0</v>
          </cell>
          <cell r="I848">
            <v>0</v>
          </cell>
          <cell r="J848">
            <v>0</v>
          </cell>
          <cell r="L848">
            <v>0</v>
          </cell>
        </row>
        <row r="849">
          <cell r="A849">
            <v>10156</v>
          </cell>
          <cell r="C849">
            <v>6</v>
          </cell>
          <cell r="E849">
            <v>0</v>
          </cell>
          <cell r="H849">
            <v>0</v>
          </cell>
          <cell r="I849">
            <v>0</v>
          </cell>
          <cell r="J849">
            <v>0</v>
          </cell>
          <cell r="L849">
            <v>0</v>
          </cell>
        </row>
        <row r="850">
          <cell r="A850">
            <v>10157</v>
          </cell>
          <cell r="C850">
            <v>7</v>
          </cell>
          <cell r="E850">
            <v>0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</row>
        <row r="851">
          <cell r="L851">
            <v>241</v>
          </cell>
        </row>
        <row r="852">
          <cell r="C852" t="str">
            <v>B.</v>
          </cell>
          <cell r="E852" t="str">
            <v>Bahan-bahan</v>
          </cell>
        </row>
        <row r="853">
          <cell r="A853">
            <v>10151</v>
          </cell>
          <cell r="C853">
            <v>1</v>
          </cell>
          <cell r="E853" t="str">
            <v>Aspal</v>
          </cell>
          <cell r="H853" t="str">
            <v>kg</v>
          </cell>
          <cell r="I853">
            <v>0.9307692307692309</v>
          </cell>
          <cell r="J853">
            <v>3100</v>
          </cell>
          <cell r="L853">
            <v>2885</v>
          </cell>
        </row>
        <row r="854">
          <cell r="A854">
            <v>10152</v>
          </cell>
          <cell r="C854">
            <v>2</v>
          </cell>
          <cell r="E854" t="str">
            <v>Kerosene</v>
          </cell>
          <cell r="H854" t="str">
            <v>litre</v>
          </cell>
          <cell r="I854">
            <v>0.25384615384615383</v>
          </cell>
          <cell r="J854">
            <v>1200</v>
          </cell>
          <cell r="L854">
            <v>304</v>
          </cell>
        </row>
        <row r="855">
          <cell r="A855">
            <v>10153</v>
          </cell>
          <cell r="C855">
            <v>3</v>
          </cell>
          <cell r="E855">
            <v>0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</row>
        <row r="856">
          <cell r="A856">
            <v>10154</v>
          </cell>
          <cell r="C856">
            <v>4</v>
          </cell>
          <cell r="E856">
            <v>0</v>
          </cell>
          <cell r="H856">
            <v>0</v>
          </cell>
          <cell r="I856">
            <v>0</v>
          </cell>
          <cell r="J856">
            <v>0</v>
          </cell>
          <cell r="L856">
            <v>0</v>
          </cell>
        </row>
        <row r="857">
          <cell r="A857">
            <v>10155</v>
          </cell>
          <cell r="C857">
            <v>5</v>
          </cell>
          <cell r="E857">
            <v>0</v>
          </cell>
          <cell r="H857">
            <v>0</v>
          </cell>
          <cell r="I857">
            <v>0</v>
          </cell>
          <cell r="J857">
            <v>0</v>
          </cell>
          <cell r="L857">
            <v>0</v>
          </cell>
        </row>
        <row r="858">
          <cell r="A858">
            <v>10156</v>
          </cell>
          <cell r="C858">
            <v>6</v>
          </cell>
          <cell r="E858">
            <v>0</v>
          </cell>
          <cell r="H858">
            <v>0</v>
          </cell>
          <cell r="I858">
            <v>0</v>
          </cell>
          <cell r="J858">
            <v>0</v>
          </cell>
          <cell r="L858">
            <v>0</v>
          </cell>
        </row>
        <row r="859">
          <cell r="A859">
            <v>10157</v>
          </cell>
          <cell r="C859">
            <v>7</v>
          </cell>
          <cell r="E859">
            <v>0</v>
          </cell>
          <cell r="H859">
            <v>0</v>
          </cell>
          <cell r="I859">
            <v>0</v>
          </cell>
          <cell r="J859">
            <v>0</v>
          </cell>
          <cell r="L859">
            <v>0</v>
          </cell>
        </row>
        <row r="860">
          <cell r="L860">
            <v>3189</v>
          </cell>
        </row>
        <row r="861">
          <cell r="C861" t="str">
            <v>C.</v>
          </cell>
          <cell r="E861" t="str">
            <v>Peralatan + Bahan Bakar</v>
          </cell>
        </row>
        <row r="862">
          <cell r="A862">
            <v>10151</v>
          </cell>
          <cell r="C862">
            <v>1</v>
          </cell>
          <cell r="E862" t="str">
            <v>Asphalt Sprayer 400 lt</v>
          </cell>
          <cell r="H862" t="str">
            <v>Hr</v>
          </cell>
          <cell r="I862">
            <v>4.4000000000000003E-3</v>
          </cell>
          <cell r="J862">
            <v>50250</v>
          </cell>
          <cell r="L862">
            <v>221</v>
          </cell>
        </row>
        <row r="863">
          <cell r="A863">
            <v>10152</v>
          </cell>
          <cell r="C863">
            <v>2</v>
          </cell>
          <cell r="E863" t="str">
            <v>Air Compressor</v>
          </cell>
          <cell r="H863" t="str">
            <v>Hr</v>
          </cell>
          <cell r="I863">
            <v>6.1999999999999998E-3</v>
          </cell>
          <cell r="J863">
            <v>50990</v>
          </cell>
          <cell r="L863">
            <v>316</v>
          </cell>
        </row>
        <row r="864">
          <cell r="A864">
            <v>10153</v>
          </cell>
          <cell r="C864">
            <v>3</v>
          </cell>
          <cell r="E864" t="str">
            <v>Ordinary Truck</v>
          </cell>
          <cell r="H864" t="str">
            <v>Hr</v>
          </cell>
          <cell r="I864">
            <v>3.3E-3</v>
          </cell>
          <cell r="J864">
            <v>45800</v>
          </cell>
          <cell r="L864">
            <v>151</v>
          </cell>
        </row>
        <row r="865">
          <cell r="A865">
            <v>10154</v>
          </cell>
          <cell r="C865">
            <v>4</v>
          </cell>
          <cell r="E865">
            <v>0</v>
          </cell>
          <cell r="H865">
            <v>0</v>
          </cell>
          <cell r="I865">
            <v>0</v>
          </cell>
          <cell r="J865">
            <v>0</v>
          </cell>
          <cell r="L865">
            <v>0</v>
          </cell>
        </row>
        <row r="866">
          <cell r="A866">
            <v>10155</v>
          </cell>
          <cell r="C866">
            <v>5</v>
          </cell>
          <cell r="E866">
            <v>0</v>
          </cell>
          <cell r="H866">
            <v>0</v>
          </cell>
          <cell r="I866">
            <v>0</v>
          </cell>
          <cell r="J866">
            <v>0</v>
          </cell>
          <cell r="L866">
            <v>0</v>
          </cell>
        </row>
        <row r="867">
          <cell r="A867">
            <v>10156</v>
          </cell>
          <cell r="C867">
            <v>6</v>
          </cell>
          <cell r="E867">
            <v>0</v>
          </cell>
          <cell r="H867">
            <v>0</v>
          </cell>
          <cell r="I867">
            <v>0</v>
          </cell>
          <cell r="J867">
            <v>0</v>
          </cell>
          <cell r="L867">
            <v>0</v>
          </cell>
        </row>
        <row r="868">
          <cell r="A868">
            <v>10157</v>
          </cell>
          <cell r="C868">
            <v>7</v>
          </cell>
          <cell r="E868">
            <v>0</v>
          </cell>
          <cell r="H868">
            <v>0</v>
          </cell>
          <cell r="I868">
            <v>0</v>
          </cell>
          <cell r="J868">
            <v>0</v>
          </cell>
          <cell r="L868">
            <v>0</v>
          </cell>
        </row>
        <row r="869">
          <cell r="L869">
            <v>688</v>
          </cell>
        </row>
        <row r="871">
          <cell r="C871" t="str">
            <v>D.</v>
          </cell>
          <cell r="E871" t="str">
            <v>Jumlah ( A + B + C )</v>
          </cell>
          <cell r="L871">
            <v>4118</v>
          </cell>
        </row>
        <row r="872">
          <cell r="C872" t="str">
            <v>E.</v>
          </cell>
          <cell r="E872" t="str">
            <v>Biaya Umum dan Keuntungan (</v>
          </cell>
          <cell r="H872">
            <v>0</v>
          </cell>
          <cell r="I872" t="str">
            <v>% x D )</v>
          </cell>
          <cell r="L872">
            <v>0</v>
          </cell>
        </row>
        <row r="873">
          <cell r="A873" t="str">
            <v>6.1 (2)</v>
          </cell>
          <cell r="C873" t="str">
            <v>F.</v>
          </cell>
          <cell r="E873" t="str">
            <v>Harga Satuan</v>
          </cell>
          <cell r="G873" t="str">
            <v>( D + E )</v>
          </cell>
          <cell r="L873">
            <v>4118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J877" t="str">
            <v>Jakarta, 18 September 2003</v>
          </cell>
        </row>
        <row r="878">
          <cell r="J878" t="str">
            <v>PT. BRANTAS ABIPRAYA (Persero)</v>
          </cell>
        </row>
        <row r="885">
          <cell r="J885" t="str">
            <v>H. SOETRISNO ARIFIN ME,MM</v>
          </cell>
        </row>
        <row r="886">
          <cell r="J886" t="str">
            <v>Direktur Operasi Wilayah II</v>
          </cell>
        </row>
        <row r="887">
          <cell r="A887">
            <v>16</v>
          </cell>
          <cell r="C887" t="str">
            <v>LAMPIRAN 2 PENAWARAN</v>
          </cell>
        </row>
        <row r="888">
          <cell r="C888" t="str">
            <v>ANALISA HARGA SATUAN MATA PEMBAYARAN UTAMA</v>
          </cell>
        </row>
        <row r="891">
          <cell r="A891">
            <v>10160</v>
          </cell>
          <cell r="C891" t="str">
            <v>NAMA PESERTA LELANG</v>
          </cell>
          <cell r="F891" t="str">
            <v>:</v>
          </cell>
          <cell r="G891" t="str">
            <v>PT. BRANTAS ABIPRAYA (Persero)</v>
          </cell>
        </row>
        <row r="892">
          <cell r="A892">
            <v>10160</v>
          </cell>
          <cell r="C892" t="str">
            <v>NO. MATA PEMBAYARAN</v>
          </cell>
          <cell r="F892" t="str">
            <v>:</v>
          </cell>
          <cell r="G892" t="str">
            <v>6.3 (3)</v>
          </cell>
        </row>
        <row r="893">
          <cell r="A893">
            <v>10160</v>
          </cell>
          <cell r="C893" t="str">
            <v>JENIS PEKERJAAN</v>
          </cell>
          <cell r="F893" t="str">
            <v>:</v>
          </cell>
          <cell r="G893" t="str">
            <v>Lataston  - Lapis Aus (HRS - WC)</v>
          </cell>
        </row>
        <row r="894">
          <cell r="A894">
            <v>10160</v>
          </cell>
          <cell r="C894" t="str">
            <v>SATUAN PENGUKURAN</v>
          </cell>
          <cell r="F894" t="str">
            <v>:</v>
          </cell>
          <cell r="G894" t="str">
            <v>M2</v>
          </cell>
        </row>
        <row r="895">
          <cell r="A895">
            <v>10160</v>
          </cell>
          <cell r="C895" t="str">
            <v>PERKIRAAN KUANTITAS</v>
          </cell>
          <cell r="F895" t="str">
            <v>:</v>
          </cell>
          <cell r="G895">
            <v>126600</v>
          </cell>
        </row>
        <row r="896">
          <cell r="C896" t="str">
            <v>PEKERJAAN</v>
          </cell>
        </row>
        <row r="897">
          <cell r="A897">
            <v>10160</v>
          </cell>
          <cell r="C897" t="str">
            <v>PRODUKSI HARIAN / JAM(*)</v>
          </cell>
          <cell r="F897" t="str">
            <v>:</v>
          </cell>
          <cell r="G897">
            <v>434.78260869565224</v>
          </cell>
          <cell r="H897" t="str">
            <v>/jam</v>
          </cell>
        </row>
        <row r="899">
          <cell r="C899" t="str">
            <v>No.</v>
          </cell>
          <cell r="D899" t="str">
            <v>Uraian</v>
          </cell>
          <cell r="H899" t="str">
            <v>Satuan</v>
          </cell>
          <cell r="I899" t="str">
            <v>Kuantitas</v>
          </cell>
          <cell r="J899" t="str">
            <v>Biaya Satuan</v>
          </cell>
          <cell r="L899" t="str">
            <v>Jumlah</v>
          </cell>
        </row>
        <row r="900">
          <cell r="J900" t="str">
            <v>(Rp.)</v>
          </cell>
          <cell r="L900" t="str">
            <v>(Rp./ Satuan)</v>
          </cell>
        </row>
        <row r="902">
          <cell r="C902" t="str">
            <v>A.</v>
          </cell>
          <cell r="E902" t="str">
            <v>Tenaga Kerja</v>
          </cell>
        </row>
        <row r="903">
          <cell r="A903">
            <v>10161</v>
          </cell>
          <cell r="C903">
            <v>1</v>
          </cell>
          <cell r="E903" t="str">
            <v>Mandor</v>
          </cell>
          <cell r="H903" t="str">
            <v>hour</v>
          </cell>
          <cell r="I903">
            <v>2.3E-3</v>
          </cell>
          <cell r="J903">
            <v>7100</v>
          </cell>
          <cell r="L903">
            <v>16</v>
          </cell>
        </row>
        <row r="904">
          <cell r="A904">
            <v>10162</v>
          </cell>
          <cell r="C904">
            <v>2</v>
          </cell>
          <cell r="E904" t="str">
            <v>Pekerja biasa</v>
          </cell>
          <cell r="H904" t="str">
            <v>hour</v>
          </cell>
          <cell r="I904">
            <v>1.61E-2</v>
          </cell>
          <cell r="J904">
            <v>4000</v>
          </cell>
          <cell r="L904">
            <v>64</v>
          </cell>
        </row>
        <row r="905">
          <cell r="A905">
            <v>10163</v>
          </cell>
          <cell r="C905">
            <v>3</v>
          </cell>
          <cell r="E905">
            <v>0</v>
          </cell>
          <cell r="H905">
            <v>0</v>
          </cell>
          <cell r="I905">
            <v>0</v>
          </cell>
          <cell r="J905">
            <v>0</v>
          </cell>
          <cell r="L905">
            <v>0</v>
          </cell>
        </row>
        <row r="906">
          <cell r="A906">
            <v>10164</v>
          </cell>
          <cell r="C906">
            <v>4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L906">
            <v>0</v>
          </cell>
        </row>
        <row r="907">
          <cell r="A907">
            <v>10165</v>
          </cell>
          <cell r="C907">
            <v>5</v>
          </cell>
          <cell r="E907">
            <v>0</v>
          </cell>
          <cell r="H907">
            <v>0</v>
          </cell>
          <cell r="I907">
            <v>0</v>
          </cell>
          <cell r="J907">
            <v>0</v>
          </cell>
          <cell r="L907">
            <v>0</v>
          </cell>
        </row>
        <row r="908">
          <cell r="A908">
            <v>10166</v>
          </cell>
          <cell r="C908">
            <v>6</v>
          </cell>
          <cell r="E908">
            <v>0</v>
          </cell>
          <cell r="H908">
            <v>0</v>
          </cell>
          <cell r="I908">
            <v>0</v>
          </cell>
          <cell r="J908">
            <v>0</v>
          </cell>
          <cell r="L908">
            <v>0</v>
          </cell>
        </row>
        <row r="909">
          <cell r="A909">
            <v>10167</v>
          </cell>
          <cell r="C909">
            <v>7</v>
          </cell>
          <cell r="E909">
            <v>0</v>
          </cell>
          <cell r="H909">
            <v>0</v>
          </cell>
          <cell r="I909">
            <v>0</v>
          </cell>
          <cell r="J909">
            <v>0</v>
          </cell>
          <cell r="L909">
            <v>0</v>
          </cell>
        </row>
        <row r="910">
          <cell r="L910">
            <v>80</v>
          </cell>
        </row>
        <row r="911">
          <cell r="C911" t="str">
            <v>B.</v>
          </cell>
          <cell r="E911" t="str">
            <v>Bahan-bahan</v>
          </cell>
        </row>
        <row r="912">
          <cell r="A912">
            <v>10161</v>
          </cell>
          <cell r="C912">
            <v>1</v>
          </cell>
          <cell r="E912" t="str">
            <v>Aggegat kasar</v>
          </cell>
          <cell r="H912" t="str">
            <v>m3</v>
          </cell>
          <cell r="I912">
            <v>1.615288888888889E-2</v>
          </cell>
          <cell r="J912">
            <v>81300</v>
          </cell>
          <cell r="L912">
            <v>1313</v>
          </cell>
        </row>
        <row r="913">
          <cell r="A913">
            <v>10162</v>
          </cell>
          <cell r="C913">
            <v>2</v>
          </cell>
          <cell r="E913" t="str">
            <v>Aggregat halus</v>
          </cell>
          <cell r="H913" t="str">
            <v>m3</v>
          </cell>
          <cell r="I913">
            <v>3.0936888888888889E-2</v>
          </cell>
          <cell r="J913">
            <v>81300</v>
          </cell>
          <cell r="L913">
            <v>2515</v>
          </cell>
        </row>
        <row r="914">
          <cell r="A914">
            <v>10163</v>
          </cell>
          <cell r="C914">
            <v>3</v>
          </cell>
          <cell r="E914" t="str">
            <v>Abu batu</v>
          </cell>
          <cell r="H914" t="str">
            <v>kg</v>
          </cell>
          <cell r="I914">
            <v>6.3965440000000013</v>
          </cell>
          <cell r="J914">
            <v>200</v>
          </cell>
          <cell r="L914">
            <v>1279</v>
          </cell>
        </row>
        <row r="915">
          <cell r="A915">
            <v>10164</v>
          </cell>
          <cell r="C915">
            <v>4</v>
          </cell>
          <cell r="E915" t="str">
            <v>Aspal</v>
          </cell>
          <cell r="H915" t="str">
            <v>kg</v>
          </cell>
          <cell r="I915">
            <v>7.0654080000000015</v>
          </cell>
          <cell r="J915">
            <v>3100</v>
          </cell>
          <cell r="L915">
            <v>21902</v>
          </cell>
        </row>
        <row r="916">
          <cell r="A916">
            <v>10165</v>
          </cell>
          <cell r="C916">
            <v>5</v>
          </cell>
          <cell r="E916">
            <v>0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</row>
        <row r="917">
          <cell r="A917">
            <v>10166</v>
          </cell>
          <cell r="C917">
            <v>6</v>
          </cell>
          <cell r="E917">
            <v>0</v>
          </cell>
          <cell r="H917">
            <v>0</v>
          </cell>
          <cell r="I917">
            <v>0</v>
          </cell>
          <cell r="J917">
            <v>0</v>
          </cell>
          <cell r="L917">
            <v>0</v>
          </cell>
        </row>
        <row r="918">
          <cell r="A918">
            <v>10167</v>
          </cell>
          <cell r="C918">
            <v>7</v>
          </cell>
          <cell r="E918">
            <v>0</v>
          </cell>
          <cell r="H918">
            <v>0</v>
          </cell>
          <cell r="I918">
            <v>0</v>
          </cell>
          <cell r="J918">
            <v>0</v>
          </cell>
          <cell r="L918">
            <v>0</v>
          </cell>
        </row>
        <row r="919">
          <cell r="L919">
            <v>27009</v>
          </cell>
        </row>
        <row r="920">
          <cell r="C920" t="str">
            <v>C.</v>
          </cell>
          <cell r="E920" t="str">
            <v>Peralatan + Bahan Bakar</v>
          </cell>
        </row>
        <row r="921">
          <cell r="A921">
            <v>10161</v>
          </cell>
          <cell r="C921">
            <v>1</v>
          </cell>
          <cell r="E921" t="str">
            <v>Wheel Loader 1.7 m3</v>
          </cell>
          <cell r="H921" t="str">
            <v>Hr</v>
          </cell>
          <cell r="I921">
            <v>2.3E-3</v>
          </cell>
          <cell r="J921">
            <v>190110</v>
          </cell>
          <cell r="L921">
            <v>437</v>
          </cell>
        </row>
        <row r="922">
          <cell r="A922">
            <v>10162</v>
          </cell>
          <cell r="C922">
            <v>2</v>
          </cell>
          <cell r="E922" t="str">
            <v>Asphalt Mixing Plant 40 t/h</v>
          </cell>
          <cell r="H922" t="str">
            <v>Hr</v>
          </cell>
          <cell r="I922">
            <v>2.3E-3</v>
          </cell>
          <cell r="J922">
            <v>1137000</v>
          </cell>
          <cell r="L922">
            <v>2615</v>
          </cell>
        </row>
        <row r="923">
          <cell r="A923">
            <v>10163</v>
          </cell>
          <cell r="C923">
            <v>3</v>
          </cell>
          <cell r="E923" t="str">
            <v>Generator Set</v>
          </cell>
          <cell r="H923" t="str">
            <v>Hr</v>
          </cell>
          <cell r="I923">
            <v>2.3E-3</v>
          </cell>
          <cell r="J923">
            <v>123240</v>
          </cell>
          <cell r="L923">
            <v>283</v>
          </cell>
        </row>
        <row r="924">
          <cell r="A924">
            <v>10164</v>
          </cell>
          <cell r="C924">
            <v>4</v>
          </cell>
          <cell r="E924" t="str">
            <v>Dump Truck, 12 t</v>
          </cell>
          <cell r="H924" t="str">
            <v>Hr</v>
          </cell>
          <cell r="I924">
            <v>1.2999999999999999E-3</v>
          </cell>
          <cell r="J924">
            <v>89600</v>
          </cell>
          <cell r="L924">
            <v>116</v>
          </cell>
        </row>
        <row r="925">
          <cell r="A925">
            <v>10165</v>
          </cell>
          <cell r="C925">
            <v>5</v>
          </cell>
          <cell r="E925" t="str">
            <v>Asphalt Finisher 3.5 m</v>
          </cell>
          <cell r="H925" t="str">
            <v>Hr</v>
          </cell>
          <cell r="I925">
            <v>2.3E-3</v>
          </cell>
          <cell r="J925">
            <v>226730</v>
          </cell>
          <cell r="L925">
            <v>521</v>
          </cell>
        </row>
        <row r="926">
          <cell r="A926">
            <v>10166</v>
          </cell>
          <cell r="C926">
            <v>6</v>
          </cell>
          <cell r="E926" t="str">
            <v>Tandem Roller 10t</v>
          </cell>
          <cell r="H926" t="str">
            <v>Hr</v>
          </cell>
          <cell r="I926">
            <v>2.3E-3</v>
          </cell>
          <cell r="J926">
            <v>138380</v>
          </cell>
          <cell r="L926">
            <v>318</v>
          </cell>
        </row>
        <row r="927">
          <cell r="A927">
            <v>10167</v>
          </cell>
          <cell r="C927">
            <v>7</v>
          </cell>
          <cell r="E927" t="str">
            <v>Tire Roller 10t</v>
          </cell>
          <cell r="H927" t="str">
            <v>Hr</v>
          </cell>
          <cell r="I927">
            <v>2.3E-3</v>
          </cell>
          <cell r="J927">
            <v>203030</v>
          </cell>
          <cell r="L927">
            <v>466</v>
          </cell>
        </row>
        <row r="928">
          <cell r="L928">
            <v>4756</v>
          </cell>
        </row>
        <row r="930">
          <cell r="C930" t="str">
            <v>D.</v>
          </cell>
          <cell r="E930" t="str">
            <v>Jumlah ( A + B + C )</v>
          </cell>
          <cell r="L930">
            <v>31845</v>
          </cell>
        </row>
        <row r="931">
          <cell r="C931" t="str">
            <v>E.</v>
          </cell>
          <cell r="E931" t="str">
            <v>Biaya Umum dan Keuntungan (</v>
          </cell>
          <cell r="H931">
            <v>0</v>
          </cell>
          <cell r="I931" t="str">
            <v>% x D )</v>
          </cell>
          <cell r="L931">
            <v>0</v>
          </cell>
        </row>
        <row r="932">
          <cell r="A932" t="str">
            <v>6.3 (3)</v>
          </cell>
          <cell r="C932" t="str">
            <v>F.</v>
          </cell>
          <cell r="E932" t="str">
            <v>Harga Satuan</v>
          </cell>
          <cell r="G932" t="str">
            <v>( D + E )</v>
          </cell>
          <cell r="L932">
            <v>31845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J936" t="str">
            <v>Jakarta, 18 September 2003</v>
          </cell>
        </row>
        <row r="937">
          <cell r="J937" t="str">
            <v>PT. BRANTAS ABIPRAYA (Persero)</v>
          </cell>
        </row>
        <row r="944">
          <cell r="J944" t="str">
            <v>H. SOETRISNO ARIFIN ME,MM</v>
          </cell>
        </row>
        <row r="945">
          <cell r="J945" t="str">
            <v>Direktur Operasi Wilayah II</v>
          </cell>
        </row>
        <row r="946">
          <cell r="A946">
            <v>17</v>
          </cell>
          <cell r="C946" t="str">
            <v>LAMPIRAN 2 PENAWARAN</v>
          </cell>
        </row>
        <row r="947">
          <cell r="C947" t="str">
            <v>ANALISA HARGA SATUAN MATA PEMBAYARAN UTAMA</v>
          </cell>
        </row>
        <row r="950">
          <cell r="A950">
            <v>10170</v>
          </cell>
          <cell r="C950" t="str">
            <v>NAMA PESERTA LELANG</v>
          </cell>
          <cell r="F950" t="str">
            <v>:</v>
          </cell>
          <cell r="G950" t="str">
            <v>PT. BRANTAS ABIPRAYA (Persero)</v>
          </cell>
        </row>
        <row r="951">
          <cell r="A951">
            <v>10170</v>
          </cell>
          <cell r="C951" t="str">
            <v>NO. MATA PEMBAYARAN</v>
          </cell>
          <cell r="F951" t="str">
            <v>:</v>
          </cell>
          <cell r="G951" t="str">
            <v>6.3 (4)</v>
          </cell>
        </row>
        <row r="952">
          <cell r="A952">
            <v>10170</v>
          </cell>
          <cell r="C952" t="str">
            <v>JENIS PEKERJAAN</v>
          </cell>
          <cell r="F952" t="str">
            <v>:</v>
          </cell>
          <cell r="G952" t="str">
            <v>Lataston  - Lapis Pondasi  (HRS - Base)</v>
          </cell>
        </row>
        <row r="953">
          <cell r="A953">
            <v>10170</v>
          </cell>
          <cell r="C953" t="str">
            <v>SATUAN PENGUKURAN</v>
          </cell>
          <cell r="F953" t="str">
            <v>:</v>
          </cell>
          <cell r="G953" t="str">
            <v>M3</v>
          </cell>
        </row>
        <row r="954">
          <cell r="A954">
            <v>10170</v>
          </cell>
          <cell r="C954" t="str">
            <v>PERKIRAAN KUANTITAS</v>
          </cell>
          <cell r="F954" t="str">
            <v>:</v>
          </cell>
          <cell r="G954">
            <v>4550</v>
          </cell>
        </row>
        <row r="955">
          <cell r="C955" t="str">
            <v>PEKERJAAN</v>
          </cell>
        </row>
        <row r="956">
          <cell r="A956">
            <v>10170</v>
          </cell>
          <cell r="C956" t="str">
            <v>PRODUKSI HARIAN / JAM(*)</v>
          </cell>
          <cell r="F956" t="str">
            <v>:</v>
          </cell>
          <cell r="G956">
            <v>17.39130434782609</v>
          </cell>
          <cell r="H956" t="str">
            <v>/jam</v>
          </cell>
        </row>
        <row r="958">
          <cell r="C958" t="str">
            <v>No.</v>
          </cell>
          <cell r="D958" t="str">
            <v>Uraian</v>
          </cell>
          <cell r="H958" t="str">
            <v>Satuan</v>
          </cell>
          <cell r="I958" t="str">
            <v>Kuantitas</v>
          </cell>
          <cell r="J958" t="str">
            <v>Biaya Satuan</v>
          </cell>
          <cell r="L958" t="str">
            <v>Jumlah</v>
          </cell>
        </row>
        <row r="959">
          <cell r="J959" t="str">
            <v>(Rp.)</v>
          </cell>
          <cell r="L959" t="str">
            <v>(Rp./ Satuan)</v>
          </cell>
        </row>
        <row r="961">
          <cell r="C961" t="str">
            <v>A.</v>
          </cell>
          <cell r="E961" t="str">
            <v>Tenaga Kerja</v>
          </cell>
        </row>
        <row r="962">
          <cell r="A962">
            <v>10171</v>
          </cell>
          <cell r="C962">
            <v>1</v>
          </cell>
          <cell r="E962" t="str">
            <v>Mandor</v>
          </cell>
          <cell r="H962" t="str">
            <v>hour</v>
          </cell>
          <cell r="I962">
            <v>5.7500000000000002E-2</v>
          </cell>
          <cell r="J962">
            <v>7100</v>
          </cell>
          <cell r="L962">
            <v>408</v>
          </cell>
        </row>
        <row r="963">
          <cell r="A963">
            <v>10172</v>
          </cell>
          <cell r="C963">
            <v>2</v>
          </cell>
          <cell r="E963" t="str">
            <v>Pekerja biasa</v>
          </cell>
          <cell r="H963" t="str">
            <v>hour</v>
          </cell>
          <cell r="I963">
            <v>0.40250000000000002</v>
          </cell>
          <cell r="J963">
            <v>4000</v>
          </cell>
          <cell r="L963">
            <v>1610</v>
          </cell>
        </row>
        <row r="964">
          <cell r="A964">
            <v>10173</v>
          </cell>
          <cell r="C964">
            <v>3</v>
          </cell>
          <cell r="E964">
            <v>0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</row>
        <row r="965">
          <cell r="A965">
            <v>10174</v>
          </cell>
          <cell r="C965">
            <v>4</v>
          </cell>
          <cell r="E965">
            <v>0</v>
          </cell>
          <cell r="H965">
            <v>0</v>
          </cell>
          <cell r="I965">
            <v>0</v>
          </cell>
          <cell r="J965">
            <v>0</v>
          </cell>
          <cell r="L965">
            <v>0</v>
          </cell>
        </row>
        <row r="966">
          <cell r="A966">
            <v>10175</v>
          </cell>
          <cell r="C966">
            <v>5</v>
          </cell>
          <cell r="E966">
            <v>0</v>
          </cell>
          <cell r="H966">
            <v>0</v>
          </cell>
          <cell r="I966">
            <v>0</v>
          </cell>
          <cell r="J966">
            <v>0</v>
          </cell>
          <cell r="L966">
            <v>0</v>
          </cell>
        </row>
        <row r="967">
          <cell r="A967">
            <v>10176</v>
          </cell>
          <cell r="C967">
            <v>6</v>
          </cell>
          <cell r="E967">
            <v>0</v>
          </cell>
          <cell r="H967">
            <v>0</v>
          </cell>
          <cell r="I967">
            <v>0</v>
          </cell>
          <cell r="J967">
            <v>0</v>
          </cell>
          <cell r="L967">
            <v>0</v>
          </cell>
        </row>
        <row r="968">
          <cell r="A968">
            <v>10177</v>
          </cell>
          <cell r="C968">
            <v>7</v>
          </cell>
          <cell r="E968">
            <v>0</v>
          </cell>
          <cell r="H968">
            <v>0</v>
          </cell>
          <cell r="I968">
            <v>0</v>
          </cell>
          <cell r="J968">
            <v>0</v>
          </cell>
          <cell r="L968">
            <v>0</v>
          </cell>
        </row>
        <row r="969">
          <cell r="L969">
            <v>2018</v>
          </cell>
        </row>
        <row r="970">
          <cell r="C970" t="str">
            <v>B.</v>
          </cell>
          <cell r="E970" t="str">
            <v>Bahan-bahan</v>
          </cell>
        </row>
        <row r="971">
          <cell r="A971">
            <v>10171</v>
          </cell>
          <cell r="C971">
            <v>1</v>
          </cell>
          <cell r="E971" t="str">
            <v>Aggegat kasar</v>
          </cell>
          <cell r="H971" t="str">
            <v>m3</v>
          </cell>
          <cell r="I971">
            <v>0.57835555555555562</v>
          </cell>
          <cell r="J971">
            <v>81300</v>
          </cell>
          <cell r="L971">
            <v>47020</v>
          </cell>
        </row>
        <row r="972">
          <cell r="A972">
            <v>10172</v>
          </cell>
          <cell r="C972">
            <v>2</v>
          </cell>
          <cell r="E972" t="str">
            <v>Aggregat halus</v>
          </cell>
          <cell r="H972" t="str">
            <v>m3</v>
          </cell>
          <cell r="I972">
            <v>0.6160000000000001</v>
          </cell>
          <cell r="J972">
            <v>81300</v>
          </cell>
          <cell r="L972">
            <v>50080</v>
          </cell>
        </row>
        <row r="973">
          <cell r="A973">
            <v>10173</v>
          </cell>
          <cell r="C973">
            <v>3</v>
          </cell>
          <cell r="E973" t="str">
            <v>Abu batu</v>
          </cell>
          <cell r="H973" t="str">
            <v>kg</v>
          </cell>
          <cell r="I973">
            <v>135.52000000000001</v>
          </cell>
          <cell r="J973">
            <v>200</v>
          </cell>
          <cell r="L973">
            <v>27104</v>
          </cell>
        </row>
        <row r="974">
          <cell r="A974">
            <v>10174</v>
          </cell>
          <cell r="C974">
            <v>4</v>
          </cell>
          <cell r="E974" t="str">
            <v>Aspal</v>
          </cell>
          <cell r="H974" t="str">
            <v>kg</v>
          </cell>
          <cell r="I974">
            <v>170.51999999999998</v>
          </cell>
          <cell r="J974">
            <v>3100</v>
          </cell>
          <cell r="L974">
            <v>528612</v>
          </cell>
        </row>
        <row r="975">
          <cell r="A975">
            <v>10175</v>
          </cell>
          <cell r="C975">
            <v>5</v>
          </cell>
          <cell r="E975">
            <v>0</v>
          </cell>
          <cell r="H975">
            <v>0</v>
          </cell>
          <cell r="I975">
            <v>0</v>
          </cell>
          <cell r="J975">
            <v>0</v>
          </cell>
          <cell r="L975">
            <v>0</v>
          </cell>
        </row>
        <row r="976">
          <cell r="A976">
            <v>10176</v>
          </cell>
          <cell r="C976">
            <v>6</v>
          </cell>
          <cell r="E976">
            <v>0</v>
          </cell>
          <cell r="H976">
            <v>0</v>
          </cell>
          <cell r="I976">
            <v>0</v>
          </cell>
          <cell r="J976">
            <v>0</v>
          </cell>
          <cell r="L976">
            <v>0</v>
          </cell>
        </row>
        <row r="977">
          <cell r="A977">
            <v>10177</v>
          </cell>
          <cell r="C977">
            <v>7</v>
          </cell>
          <cell r="E977">
            <v>0</v>
          </cell>
          <cell r="H977">
            <v>0</v>
          </cell>
          <cell r="I977">
            <v>0</v>
          </cell>
          <cell r="J977">
            <v>0</v>
          </cell>
          <cell r="L977">
            <v>0</v>
          </cell>
        </row>
        <row r="978">
          <cell r="L978">
            <v>652816</v>
          </cell>
        </row>
        <row r="979">
          <cell r="C979" t="str">
            <v>C.</v>
          </cell>
          <cell r="E979" t="str">
            <v>Peralatan + Bahan Bakar</v>
          </cell>
        </row>
        <row r="980">
          <cell r="A980">
            <v>10171</v>
          </cell>
          <cell r="C980">
            <v>1</v>
          </cell>
          <cell r="E980" t="str">
            <v>Wheel Loader 1.7 m3</v>
          </cell>
          <cell r="H980" t="str">
            <v>Hr</v>
          </cell>
          <cell r="I980">
            <v>5.7500000000000002E-2</v>
          </cell>
          <cell r="J980">
            <v>190110</v>
          </cell>
          <cell r="L980">
            <v>10931</v>
          </cell>
        </row>
        <row r="981">
          <cell r="A981">
            <v>10172</v>
          </cell>
          <cell r="C981">
            <v>2</v>
          </cell>
          <cell r="E981" t="str">
            <v>Asphalt Mixing Plant 40 t/h</v>
          </cell>
          <cell r="H981" t="str">
            <v>Hr</v>
          </cell>
          <cell r="I981">
            <v>5.7500000000000002E-2</v>
          </cell>
          <cell r="J981">
            <v>1137000</v>
          </cell>
          <cell r="L981">
            <v>65377</v>
          </cell>
        </row>
        <row r="982">
          <cell r="A982">
            <v>10173</v>
          </cell>
          <cell r="C982">
            <v>3</v>
          </cell>
          <cell r="E982" t="str">
            <v>Generator Set</v>
          </cell>
          <cell r="H982" t="str">
            <v>Hr</v>
          </cell>
          <cell r="I982">
            <v>5.7500000000000002E-2</v>
          </cell>
          <cell r="J982">
            <v>123240</v>
          </cell>
          <cell r="L982">
            <v>7086</v>
          </cell>
        </row>
        <row r="983">
          <cell r="A983">
            <v>10174</v>
          </cell>
          <cell r="C983">
            <v>4</v>
          </cell>
          <cell r="E983" t="str">
            <v>Dump Truck, 12 t</v>
          </cell>
          <cell r="H983" t="str">
            <v>Hr</v>
          </cell>
          <cell r="I983">
            <v>3.4599999999999999E-2</v>
          </cell>
          <cell r="J983">
            <v>89600</v>
          </cell>
          <cell r="L983">
            <v>3100</v>
          </cell>
        </row>
        <row r="984">
          <cell r="A984">
            <v>10175</v>
          </cell>
          <cell r="C984">
            <v>5</v>
          </cell>
          <cell r="E984" t="str">
            <v>Asphalt Finisher 3.5 m</v>
          </cell>
          <cell r="H984" t="str">
            <v>Hr</v>
          </cell>
          <cell r="I984">
            <v>5.7500000000000002E-2</v>
          </cell>
          <cell r="J984">
            <v>226730</v>
          </cell>
          <cell r="L984">
            <v>13036</v>
          </cell>
        </row>
        <row r="985">
          <cell r="A985">
            <v>10176</v>
          </cell>
          <cell r="C985">
            <v>6</v>
          </cell>
          <cell r="E985" t="str">
            <v>Tandem Roller 10t</v>
          </cell>
          <cell r="H985" t="str">
            <v>Hr</v>
          </cell>
          <cell r="I985">
            <v>5.7500000000000002E-2</v>
          </cell>
          <cell r="J985">
            <v>138380</v>
          </cell>
          <cell r="L985">
            <v>7956</v>
          </cell>
        </row>
        <row r="986">
          <cell r="A986">
            <v>10177</v>
          </cell>
          <cell r="C986">
            <v>7</v>
          </cell>
          <cell r="E986" t="str">
            <v>Tire Roller 10t</v>
          </cell>
          <cell r="H986" t="str">
            <v>Hr</v>
          </cell>
          <cell r="I986">
            <v>5.7500000000000002E-2</v>
          </cell>
          <cell r="J986">
            <v>203030</v>
          </cell>
          <cell r="L986">
            <v>11674</v>
          </cell>
        </row>
        <row r="987">
          <cell r="L987">
            <v>119160</v>
          </cell>
        </row>
        <row r="989">
          <cell r="C989" t="str">
            <v>D.</v>
          </cell>
          <cell r="E989" t="str">
            <v>Jumlah ( A + B + C )</v>
          </cell>
          <cell r="L989">
            <v>773994</v>
          </cell>
        </row>
        <row r="990">
          <cell r="C990" t="str">
            <v>E.</v>
          </cell>
          <cell r="E990" t="str">
            <v>Biaya Umum dan Keuntungan (</v>
          </cell>
          <cell r="H990">
            <v>0</v>
          </cell>
          <cell r="I990" t="str">
            <v>% x D )</v>
          </cell>
          <cell r="L990">
            <v>0</v>
          </cell>
        </row>
        <row r="991">
          <cell r="A991" t="str">
            <v>6.3 (4)</v>
          </cell>
          <cell r="C991" t="str">
            <v>F.</v>
          </cell>
          <cell r="E991" t="str">
            <v>Harga Satuan</v>
          </cell>
          <cell r="G991" t="str">
            <v>( D + E )</v>
          </cell>
          <cell r="L991">
            <v>773994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J995" t="str">
            <v>Jakarta, 18 September 2003</v>
          </cell>
        </row>
        <row r="996">
          <cell r="J996" t="str">
            <v>PT. BRANTAS ABIPRAYA (Persero)</v>
          </cell>
        </row>
        <row r="1003">
          <cell r="J1003" t="str">
            <v>H. SOETRISNO ARIFIN ME,MM</v>
          </cell>
        </row>
        <row r="1004">
          <cell r="J1004" t="str">
            <v>Direktur Operasi Wilayah II</v>
          </cell>
        </row>
        <row r="1005">
          <cell r="A1005">
            <v>18</v>
          </cell>
          <cell r="C1005" t="str">
            <v>LAMPIRAN 2 PENAWARAN</v>
          </cell>
        </row>
        <row r="1006">
          <cell r="C1006" t="str">
            <v>ANALISA HARGA SATUAN MATA PEMBAYARAN UTAMA</v>
          </cell>
        </row>
        <row r="1009">
          <cell r="A1009">
            <v>10180</v>
          </cell>
          <cell r="C1009" t="str">
            <v>NAMA PESERTA LELANG</v>
          </cell>
          <cell r="F1009" t="str">
            <v>:</v>
          </cell>
          <cell r="G1009" t="str">
            <v>PT. BRANTAS ABIPRAYA (Persero)</v>
          </cell>
        </row>
        <row r="1010">
          <cell r="A1010">
            <v>10180</v>
          </cell>
          <cell r="C1010" t="str">
            <v>NO. MATA PEMBAYARAN</v>
          </cell>
          <cell r="F1010" t="str">
            <v>:</v>
          </cell>
          <cell r="G1010" t="str">
            <v>7.1 (5)</v>
          </cell>
        </row>
        <row r="1011">
          <cell r="A1011">
            <v>10180</v>
          </cell>
          <cell r="C1011" t="str">
            <v>JENIS PEKERJAAN</v>
          </cell>
          <cell r="F1011" t="str">
            <v>:</v>
          </cell>
          <cell r="G1011" t="str">
            <v>Beton K250</v>
          </cell>
        </row>
        <row r="1012">
          <cell r="A1012">
            <v>10180</v>
          </cell>
          <cell r="C1012" t="str">
            <v>SATUAN PENGUKURAN</v>
          </cell>
          <cell r="F1012" t="str">
            <v>:</v>
          </cell>
          <cell r="G1012" t="str">
            <v>M3</v>
          </cell>
        </row>
        <row r="1013">
          <cell r="A1013">
            <v>10180</v>
          </cell>
          <cell r="C1013" t="str">
            <v>PERKIRAAN KUANTITAS</v>
          </cell>
          <cell r="F1013" t="str">
            <v>:</v>
          </cell>
          <cell r="G1013">
            <v>103</v>
          </cell>
        </row>
        <row r="1014">
          <cell r="C1014" t="str">
            <v>PEKERJAAN</v>
          </cell>
        </row>
        <row r="1015">
          <cell r="A1015">
            <v>10180</v>
          </cell>
          <cell r="C1015" t="str">
            <v>PRODUKSI HARIAN / JAM(*)</v>
          </cell>
          <cell r="F1015" t="str">
            <v>:</v>
          </cell>
          <cell r="G1015">
            <v>0.7</v>
          </cell>
          <cell r="H1015" t="str">
            <v>/jam</v>
          </cell>
        </row>
        <row r="1017">
          <cell r="C1017" t="str">
            <v>No.</v>
          </cell>
          <cell r="D1017" t="str">
            <v>Uraian</v>
          </cell>
          <cell r="H1017" t="str">
            <v>Satuan</v>
          </cell>
          <cell r="I1017" t="str">
            <v>Kuantitas</v>
          </cell>
          <cell r="J1017" t="str">
            <v>Biaya Satuan</v>
          </cell>
          <cell r="L1017" t="str">
            <v>Jumlah</v>
          </cell>
        </row>
        <row r="1018">
          <cell r="J1018" t="str">
            <v>(Rp.)</v>
          </cell>
          <cell r="L1018" t="str">
            <v>(Rp./ Satuan)</v>
          </cell>
        </row>
        <row r="1020">
          <cell r="C1020" t="str">
            <v>A.</v>
          </cell>
          <cell r="E1020" t="str">
            <v>Tenaga Kerja</v>
          </cell>
        </row>
        <row r="1021">
          <cell r="A1021">
            <v>10181</v>
          </cell>
          <cell r="C1021">
            <v>1</v>
          </cell>
          <cell r="E1021" t="str">
            <v>Mandor</v>
          </cell>
          <cell r="H1021" t="str">
            <v>hour</v>
          </cell>
          <cell r="I1021">
            <v>1.4285000000000001</v>
          </cell>
          <cell r="J1021">
            <v>7100</v>
          </cell>
          <cell r="L1021">
            <v>10142</v>
          </cell>
        </row>
        <row r="1022">
          <cell r="A1022">
            <v>10182</v>
          </cell>
          <cell r="C1022">
            <v>2</v>
          </cell>
          <cell r="E1022" t="str">
            <v>Tukang</v>
          </cell>
          <cell r="H1022" t="str">
            <v>hour</v>
          </cell>
          <cell r="I1022">
            <v>5.7141999999999999</v>
          </cell>
          <cell r="J1022">
            <v>5000</v>
          </cell>
          <cell r="L1022">
            <v>28571</v>
          </cell>
        </row>
        <row r="1023">
          <cell r="A1023">
            <v>10183</v>
          </cell>
          <cell r="C1023">
            <v>3</v>
          </cell>
          <cell r="E1023" t="str">
            <v>Pekerja biasa</v>
          </cell>
          <cell r="H1023" t="str">
            <v>hour</v>
          </cell>
          <cell r="I1023">
            <v>17.142800000000001</v>
          </cell>
          <cell r="J1023">
            <v>4000</v>
          </cell>
          <cell r="L1023">
            <v>68571</v>
          </cell>
        </row>
        <row r="1024">
          <cell r="A1024">
            <v>10184</v>
          </cell>
          <cell r="C1024">
            <v>4</v>
          </cell>
          <cell r="E1024">
            <v>0</v>
          </cell>
          <cell r="H1024">
            <v>0</v>
          </cell>
          <cell r="I1024">
            <v>0</v>
          </cell>
          <cell r="J1024">
            <v>0</v>
          </cell>
          <cell r="L1024">
            <v>0</v>
          </cell>
        </row>
        <row r="1025">
          <cell r="A1025">
            <v>10185</v>
          </cell>
          <cell r="C1025">
            <v>5</v>
          </cell>
          <cell r="E1025">
            <v>0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</row>
        <row r="1026">
          <cell r="A1026">
            <v>10186</v>
          </cell>
          <cell r="C1026">
            <v>6</v>
          </cell>
          <cell r="E1026">
            <v>0</v>
          </cell>
          <cell r="H1026">
            <v>0</v>
          </cell>
          <cell r="I1026">
            <v>0</v>
          </cell>
          <cell r="J1026">
            <v>0</v>
          </cell>
          <cell r="L1026">
            <v>0</v>
          </cell>
        </row>
        <row r="1027">
          <cell r="A1027">
            <v>10187</v>
          </cell>
          <cell r="C1027">
            <v>7</v>
          </cell>
          <cell r="E1027">
            <v>0</v>
          </cell>
          <cell r="H1027">
            <v>0</v>
          </cell>
          <cell r="I1027">
            <v>0</v>
          </cell>
          <cell r="J1027">
            <v>0</v>
          </cell>
          <cell r="L1027">
            <v>0</v>
          </cell>
        </row>
        <row r="1028">
          <cell r="L1028">
            <v>107284</v>
          </cell>
        </row>
        <row r="1029">
          <cell r="C1029" t="str">
            <v>B.</v>
          </cell>
          <cell r="E1029" t="str">
            <v>Bahan-bahan</v>
          </cell>
        </row>
        <row r="1030">
          <cell r="A1030">
            <v>10181</v>
          </cell>
          <cell r="C1030">
            <v>1</v>
          </cell>
          <cell r="E1030" t="str">
            <v>Semen</v>
          </cell>
          <cell r="H1030" t="str">
            <v>kg</v>
          </cell>
          <cell r="I1030">
            <v>340</v>
          </cell>
          <cell r="J1030">
            <v>700</v>
          </cell>
          <cell r="L1030">
            <v>238000</v>
          </cell>
        </row>
        <row r="1031">
          <cell r="A1031">
            <v>10182</v>
          </cell>
          <cell r="C1031">
            <v>2</v>
          </cell>
          <cell r="E1031" t="str">
            <v>Batu Pecah / Split</v>
          </cell>
          <cell r="H1031" t="str">
            <v>m3</v>
          </cell>
          <cell r="I1031">
            <v>0.69300000000000006</v>
          </cell>
          <cell r="J1031">
            <v>90000</v>
          </cell>
          <cell r="L1031">
            <v>62370</v>
          </cell>
        </row>
        <row r="1032">
          <cell r="A1032">
            <v>10183</v>
          </cell>
          <cell r="C1032">
            <v>3</v>
          </cell>
          <cell r="E1032" t="str">
            <v>Pasir</v>
          </cell>
          <cell r="H1032" t="str">
            <v>m3</v>
          </cell>
          <cell r="I1032">
            <v>0.46200000000000008</v>
          </cell>
          <cell r="J1032">
            <v>80000</v>
          </cell>
          <cell r="L1032">
            <v>36960</v>
          </cell>
        </row>
        <row r="1033">
          <cell r="A1033">
            <v>10184</v>
          </cell>
          <cell r="C1033">
            <v>4</v>
          </cell>
          <cell r="E1033" t="str">
            <v>Admixture</v>
          </cell>
          <cell r="H1033" t="str">
            <v>lit</v>
          </cell>
          <cell r="I1033">
            <v>1</v>
          </cell>
          <cell r="J1033">
            <v>20000</v>
          </cell>
          <cell r="L1033">
            <v>20000</v>
          </cell>
        </row>
        <row r="1034">
          <cell r="A1034">
            <v>10185</v>
          </cell>
          <cell r="C1034">
            <v>5</v>
          </cell>
          <cell r="E1034" t="str">
            <v>Bekisting</v>
          </cell>
          <cell r="H1034" t="str">
            <v>m2</v>
          </cell>
          <cell r="I1034">
            <v>4</v>
          </cell>
          <cell r="J1034">
            <v>30000</v>
          </cell>
          <cell r="L1034">
            <v>120000</v>
          </cell>
        </row>
        <row r="1035">
          <cell r="A1035">
            <v>10186</v>
          </cell>
          <cell r="C1035">
            <v>6</v>
          </cell>
          <cell r="E1035">
            <v>0</v>
          </cell>
          <cell r="H1035">
            <v>0</v>
          </cell>
          <cell r="I1035">
            <v>0</v>
          </cell>
          <cell r="J1035">
            <v>0</v>
          </cell>
          <cell r="L1035">
            <v>0</v>
          </cell>
        </row>
        <row r="1036">
          <cell r="A1036">
            <v>10187</v>
          </cell>
          <cell r="C1036">
            <v>7</v>
          </cell>
          <cell r="E1036">
            <v>0</v>
          </cell>
          <cell r="H1036">
            <v>0</v>
          </cell>
          <cell r="I1036">
            <v>0</v>
          </cell>
          <cell r="J1036">
            <v>0</v>
          </cell>
          <cell r="L1036">
            <v>0</v>
          </cell>
        </row>
        <row r="1037">
          <cell r="L1037">
            <v>477330</v>
          </cell>
        </row>
        <row r="1038">
          <cell r="C1038" t="str">
            <v>C.</v>
          </cell>
          <cell r="E1038" t="str">
            <v>Peralatan + Bahan Bakar</v>
          </cell>
        </row>
        <row r="1039">
          <cell r="A1039">
            <v>10181</v>
          </cell>
          <cell r="C1039">
            <v>1</v>
          </cell>
          <cell r="E1039" t="str">
            <v>Concrete Mixer, 0.25 m3</v>
          </cell>
          <cell r="H1039" t="str">
            <v>Hr</v>
          </cell>
          <cell r="I1039">
            <v>1.4285000000000001</v>
          </cell>
          <cell r="J1039">
            <v>9700</v>
          </cell>
          <cell r="L1039">
            <v>13856</v>
          </cell>
        </row>
        <row r="1040">
          <cell r="A1040">
            <v>10182</v>
          </cell>
          <cell r="C1040">
            <v>2</v>
          </cell>
          <cell r="E1040" t="str">
            <v>Concrete Vibrator, d2"</v>
          </cell>
          <cell r="H1040" t="str">
            <v>Hr</v>
          </cell>
          <cell r="I1040">
            <v>2.2321</v>
          </cell>
          <cell r="J1040">
            <v>12350</v>
          </cell>
          <cell r="L1040">
            <v>27566</v>
          </cell>
        </row>
        <row r="1041">
          <cell r="A1041">
            <v>10183</v>
          </cell>
          <cell r="C1041">
            <v>3</v>
          </cell>
          <cell r="E1041">
            <v>0</v>
          </cell>
          <cell r="H1041">
            <v>0</v>
          </cell>
          <cell r="I1041">
            <v>0</v>
          </cell>
          <cell r="J1041">
            <v>0</v>
          </cell>
          <cell r="L1041">
            <v>0</v>
          </cell>
        </row>
        <row r="1042">
          <cell r="A1042">
            <v>10184</v>
          </cell>
          <cell r="C1042">
            <v>4</v>
          </cell>
          <cell r="E1042">
            <v>0</v>
          </cell>
          <cell r="H1042">
            <v>0</v>
          </cell>
          <cell r="I1042">
            <v>0</v>
          </cell>
          <cell r="J1042">
            <v>0</v>
          </cell>
          <cell r="L1042">
            <v>0</v>
          </cell>
        </row>
        <row r="1043">
          <cell r="A1043">
            <v>10185</v>
          </cell>
          <cell r="C1043">
            <v>5</v>
          </cell>
          <cell r="E1043">
            <v>0</v>
          </cell>
          <cell r="H1043">
            <v>0</v>
          </cell>
          <cell r="I1043">
            <v>0</v>
          </cell>
          <cell r="J1043">
            <v>0</v>
          </cell>
          <cell r="L1043">
            <v>0</v>
          </cell>
        </row>
        <row r="1044">
          <cell r="A1044">
            <v>10186</v>
          </cell>
          <cell r="C1044">
            <v>6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L1044">
            <v>0</v>
          </cell>
        </row>
        <row r="1045">
          <cell r="A1045">
            <v>10187</v>
          </cell>
          <cell r="C1045">
            <v>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L1045">
            <v>0</v>
          </cell>
        </row>
        <row r="1046">
          <cell r="L1046">
            <v>41422</v>
          </cell>
        </row>
        <row r="1048">
          <cell r="C1048" t="str">
            <v>D.</v>
          </cell>
          <cell r="E1048" t="str">
            <v>Jumlah ( A + B + C )</v>
          </cell>
          <cell r="L1048">
            <v>626036</v>
          </cell>
        </row>
        <row r="1049">
          <cell r="C1049" t="str">
            <v>E.</v>
          </cell>
          <cell r="E1049" t="str">
            <v>Biaya Umum dan Keuntungan (</v>
          </cell>
          <cell r="H1049">
            <v>0</v>
          </cell>
          <cell r="I1049" t="str">
            <v>% x D )</v>
          </cell>
          <cell r="L1049">
            <v>0</v>
          </cell>
        </row>
        <row r="1050">
          <cell r="A1050" t="str">
            <v>7.1 (5)</v>
          </cell>
          <cell r="C1050" t="str">
            <v>F.</v>
          </cell>
          <cell r="E1050" t="str">
            <v>Harga Satuan</v>
          </cell>
          <cell r="G1050" t="str">
            <v>( D + E )</v>
          </cell>
          <cell r="L1050">
            <v>626036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J1054" t="str">
            <v>Jakarta, 18 September 2003</v>
          </cell>
        </row>
        <row r="1055">
          <cell r="J1055" t="str">
            <v>PT. BRANTAS ABIPRAYA (Persero)</v>
          </cell>
        </row>
        <row r="1062">
          <cell r="J1062" t="str">
            <v>H. SOETRISNO ARIFIN ME,MM</v>
          </cell>
        </row>
        <row r="1063">
          <cell r="J1063" t="str">
            <v>Direktur Operasi Wilayah II</v>
          </cell>
        </row>
        <row r="1064">
          <cell r="A1064">
            <v>19</v>
          </cell>
          <cell r="C1064" t="str">
            <v>LAMPIRAN 2 PENAWARAN</v>
          </cell>
        </row>
        <row r="1065">
          <cell r="C1065" t="str">
            <v>ANALISA HARGA SATUAN MATA PEMBAYARAN UTAMA</v>
          </cell>
        </row>
        <row r="1068">
          <cell r="A1068">
            <v>10190</v>
          </cell>
          <cell r="C1068" t="str">
            <v>NAMA PESERTA LELANG</v>
          </cell>
          <cell r="F1068" t="str">
            <v>:</v>
          </cell>
          <cell r="G1068" t="str">
            <v>PT. BRANTAS ABIPRAYA (Persero)</v>
          </cell>
        </row>
        <row r="1069">
          <cell r="A1069">
            <v>10190</v>
          </cell>
          <cell r="C1069" t="str">
            <v>NO. MATA PEMBAYARAN</v>
          </cell>
          <cell r="F1069" t="str">
            <v>:</v>
          </cell>
          <cell r="G1069" t="str">
            <v>7.3 (1)</v>
          </cell>
        </row>
        <row r="1070">
          <cell r="A1070">
            <v>10190</v>
          </cell>
          <cell r="C1070" t="str">
            <v>JENIS PEKERJAAN</v>
          </cell>
          <cell r="F1070" t="str">
            <v>:</v>
          </cell>
          <cell r="G1070" t="str">
            <v>Baja Tulangan U24 Polos</v>
          </cell>
        </row>
        <row r="1071">
          <cell r="A1071">
            <v>10190</v>
          </cell>
          <cell r="C1071" t="str">
            <v>SATUAN PENGUKURAN</v>
          </cell>
          <cell r="F1071" t="str">
            <v>:</v>
          </cell>
          <cell r="G1071" t="str">
            <v>Kg</v>
          </cell>
        </row>
        <row r="1072">
          <cell r="A1072">
            <v>10190</v>
          </cell>
          <cell r="C1072" t="str">
            <v>PERKIRAAN KUANTITAS</v>
          </cell>
          <cell r="F1072" t="str">
            <v>:</v>
          </cell>
          <cell r="G1072">
            <v>8505</v>
          </cell>
        </row>
        <row r="1073">
          <cell r="C1073" t="str">
            <v>PEKERJAAN</v>
          </cell>
        </row>
        <row r="1074">
          <cell r="A1074">
            <v>10190</v>
          </cell>
          <cell r="C1074" t="str">
            <v>PRODUKSI HARIAN / JAM(*)</v>
          </cell>
          <cell r="F1074" t="str">
            <v>:</v>
          </cell>
          <cell r="G1074">
            <v>150</v>
          </cell>
          <cell r="H1074" t="str">
            <v>/jam</v>
          </cell>
        </row>
        <row r="1076">
          <cell r="C1076" t="str">
            <v>No.</v>
          </cell>
          <cell r="D1076" t="str">
            <v>Uraian</v>
          </cell>
          <cell r="H1076" t="str">
            <v>Satuan</v>
          </cell>
          <cell r="I1076" t="str">
            <v>Kuantitas</v>
          </cell>
          <cell r="J1076" t="str">
            <v>Biaya Satuan</v>
          </cell>
          <cell r="L1076" t="str">
            <v>Jumlah</v>
          </cell>
        </row>
        <row r="1077">
          <cell r="J1077" t="str">
            <v>(Rp.)</v>
          </cell>
          <cell r="L1077" t="str">
            <v>(Rp./ Satuan)</v>
          </cell>
        </row>
        <row r="1079">
          <cell r="C1079" t="str">
            <v>A.</v>
          </cell>
          <cell r="E1079" t="str">
            <v>Tenaga Kerja</v>
          </cell>
        </row>
        <row r="1080">
          <cell r="A1080">
            <v>10191</v>
          </cell>
          <cell r="C1080">
            <v>1</v>
          </cell>
          <cell r="E1080" t="str">
            <v>Mandor</v>
          </cell>
          <cell r="H1080" t="str">
            <v>hour</v>
          </cell>
          <cell r="I1080">
            <v>3.3E-3</v>
          </cell>
          <cell r="J1080">
            <v>7100</v>
          </cell>
          <cell r="L1080">
            <v>23</v>
          </cell>
        </row>
        <row r="1081">
          <cell r="A1081">
            <v>10192</v>
          </cell>
          <cell r="C1081">
            <v>2</v>
          </cell>
          <cell r="E1081" t="str">
            <v>Tukang</v>
          </cell>
          <cell r="H1081" t="str">
            <v>hour</v>
          </cell>
          <cell r="I1081">
            <v>6.6E-3</v>
          </cell>
          <cell r="J1081">
            <v>5000</v>
          </cell>
          <cell r="L1081">
            <v>33</v>
          </cell>
        </row>
        <row r="1082">
          <cell r="A1082">
            <v>10193</v>
          </cell>
          <cell r="C1082">
            <v>3</v>
          </cell>
          <cell r="E1082" t="str">
            <v>Pekerja biasa</v>
          </cell>
          <cell r="H1082" t="str">
            <v>hour</v>
          </cell>
          <cell r="I1082">
            <v>0.02</v>
          </cell>
          <cell r="J1082">
            <v>4000</v>
          </cell>
          <cell r="L1082">
            <v>80</v>
          </cell>
        </row>
        <row r="1083">
          <cell r="A1083">
            <v>10194</v>
          </cell>
          <cell r="C1083">
            <v>4</v>
          </cell>
          <cell r="E1083">
            <v>0</v>
          </cell>
          <cell r="H1083">
            <v>0</v>
          </cell>
          <cell r="I1083">
            <v>0</v>
          </cell>
          <cell r="J1083">
            <v>0</v>
          </cell>
          <cell r="L1083">
            <v>0</v>
          </cell>
        </row>
        <row r="1084">
          <cell r="A1084">
            <v>10195</v>
          </cell>
          <cell r="C1084">
            <v>5</v>
          </cell>
          <cell r="E1084">
            <v>0</v>
          </cell>
          <cell r="H1084">
            <v>0</v>
          </cell>
          <cell r="I1084">
            <v>0</v>
          </cell>
          <cell r="J1084">
            <v>0</v>
          </cell>
          <cell r="L1084">
            <v>0</v>
          </cell>
        </row>
        <row r="1085">
          <cell r="A1085">
            <v>10196</v>
          </cell>
          <cell r="C1085">
            <v>6</v>
          </cell>
          <cell r="E1085">
            <v>0</v>
          </cell>
          <cell r="H1085">
            <v>0</v>
          </cell>
          <cell r="I1085">
            <v>0</v>
          </cell>
          <cell r="J1085">
            <v>0</v>
          </cell>
          <cell r="L1085">
            <v>0</v>
          </cell>
        </row>
        <row r="1086">
          <cell r="A1086">
            <v>10197</v>
          </cell>
          <cell r="C1086">
            <v>7</v>
          </cell>
          <cell r="E1086">
            <v>0</v>
          </cell>
          <cell r="H1086">
            <v>0</v>
          </cell>
          <cell r="I1086">
            <v>0</v>
          </cell>
          <cell r="J1086">
            <v>0</v>
          </cell>
          <cell r="L1086">
            <v>0</v>
          </cell>
        </row>
        <row r="1087">
          <cell r="L1087">
            <v>136</v>
          </cell>
        </row>
        <row r="1088">
          <cell r="C1088" t="str">
            <v>B.</v>
          </cell>
          <cell r="E1088" t="str">
            <v>Bahan-bahan</v>
          </cell>
        </row>
        <row r="1089">
          <cell r="A1089">
            <v>10191</v>
          </cell>
          <cell r="C1089">
            <v>1</v>
          </cell>
          <cell r="E1089" t="str">
            <v>Baja Tulangan polos U24</v>
          </cell>
          <cell r="H1089" t="str">
            <v>kg</v>
          </cell>
          <cell r="I1089">
            <v>1.0249999999999999</v>
          </cell>
          <cell r="J1089">
            <v>3400</v>
          </cell>
          <cell r="L1089">
            <v>3485</v>
          </cell>
        </row>
        <row r="1090">
          <cell r="A1090">
            <v>10192</v>
          </cell>
          <cell r="C1090">
            <v>2</v>
          </cell>
          <cell r="E1090" t="str">
            <v>Kawat</v>
          </cell>
          <cell r="H1090" t="str">
            <v>kg</v>
          </cell>
          <cell r="I1090">
            <v>0.20499999999999999</v>
          </cell>
          <cell r="J1090">
            <v>8500</v>
          </cell>
          <cell r="L1090">
            <v>1742</v>
          </cell>
        </row>
        <row r="1091">
          <cell r="A1091">
            <v>10193</v>
          </cell>
          <cell r="C1091">
            <v>3</v>
          </cell>
          <cell r="E1091">
            <v>0</v>
          </cell>
          <cell r="H1091">
            <v>0</v>
          </cell>
          <cell r="I1091">
            <v>0</v>
          </cell>
          <cell r="J1091">
            <v>0</v>
          </cell>
          <cell r="L1091">
            <v>0</v>
          </cell>
        </row>
        <row r="1092">
          <cell r="A1092">
            <v>10194</v>
          </cell>
          <cell r="C1092">
            <v>4</v>
          </cell>
          <cell r="E1092">
            <v>0</v>
          </cell>
          <cell r="H1092">
            <v>0</v>
          </cell>
          <cell r="I1092">
            <v>0</v>
          </cell>
          <cell r="J1092">
            <v>0</v>
          </cell>
          <cell r="L1092">
            <v>0</v>
          </cell>
        </row>
        <row r="1093">
          <cell r="A1093">
            <v>10195</v>
          </cell>
          <cell r="C1093">
            <v>5</v>
          </cell>
          <cell r="E1093">
            <v>0</v>
          </cell>
          <cell r="H1093">
            <v>0</v>
          </cell>
          <cell r="I1093">
            <v>0</v>
          </cell>
          <cell r="J1093">
            <v>0</v>
          </cell>
          <cell r="L1093">
            <v>0</v>
          </cell>
        </row>
        <row r="1094">
          <cell r="A1094">
            <v>10196</v>
          </cell>
          <cell r="C1094">
            <v>6</v>
          </cell>
          <cell r="E1094">
            <v>0</v>
          </cell>
          <cell r="H1094">
            <v>0</v>
          </cell>
          <cell r="I1094">
            <v>0</v>
          </cell>
          <cell r="J1094">
            <v>0</v>
          </cell>
          <cell r="L1094">
            <v>0</v>
          </cell>
        </row>
        <row r="1095">
          <cell r="A1095">
            <v>10197</v>
          </cell>
          <cell r="C1095">
            <v>7</v>
          </cell>
          <cell r="E1095">
            <v>0</v>
          </cell>
          <cell r="H1095">
            <v>0</v>
          </cell>
          <cell r="I1095">
            <v>0</v>
          </cell>
          <cell r="J1095">
            <v>0</v>
          </cell>
          <cell r="L1095">
            <v>0</v>
          </cell>
        </row>
        <row r="1096">
          <cell r="L1096">
            <v>5227</v>
          </cell>
        </row>
        <row r="1097">
          <cell r="C1097" t="str">
            <v>C.</v>
          </cell>
          <cell r="E1097" t="str">
            <v>Peralatan + Bahan Bakar</v>
          </cell>
        </row>
        <row r="1098">
          <cell r="A1098">
            <v>10191</v>
          </cell>
          <cell r="C1098">
            <v>1</v>
          </cell>
          <cell r="E1098" t="str">
            <v>Bar Bender</v>
          </cell>
          <cell r="H1098" t="str">
            <v>Hr</v>
          </cell>
          <cell r="I1098">
            <v>6.6E-3</v>
          </cell>
          <cell r="J1098">
            <v>7786</v>
          </cell>
          <cell r="L1098">
            <v>51</v>
          </cell>
        </row>
        <row r="1099">
          <cell r="A1099">
            <v>10192</v>
          </cell>
          <cell r="C1099">
            <v>2</v>
          </cell>
          <cell r="E1099" t="str">
            <v>Bar Cutter</v>
          </cell>
          <cell r="H1099" t="str">
            <v>Hr</v>
          </cell>
          <cell r="I1099">
            <v>6.6E-3</v>
          </cell>
          <cell r="J1099">
            <v>7786</v>
          </cell>
          <cell r="L1099">
            <v>51</v>
          </cell>
        </row>
        <row r="1100">
          <cell r="A1100">
            <v>10193</v>
          </cell>
          <cell r="C1100">
            <v>3</v>
          </cell>
          <cell r="E1100">
            <v>0</v>
          </cell>
          <cell r="H1100">
            <v>0</v>
          </cell>
          <cell r="I1100">
            <v>0</v>
          </cell>
          <cell r="J1100">
            <v>0</v>
          </cell>
          <cell r="L1100">
            <v>0</v>
          </cell>
        </row>
        <row r="1101">
          <cell r="A1101">
            <v>10194</v>
          </cell>
          <cell r="C1101">
            <v>4</v>
          </cell>
          <cell r="E1101">
            <v>0</v>
          </cell>
          <cell r="H1101">
            <v>0</v>
          </cell>
          <cell r="I1101">
            <v>0</v>
          </cell>
          <cell r="J1101">
            <v>0</v>
          </cell>
          <cell r="L1101">
            <v>0</v>
          </cell>
        </row>
        <row r="1102">
          <cell r="A1102">
            <v>10195</v>
          </cell>
          <cell r="C1102">
            <v>5</v>
          </cell>
          <cell r="E1102">
            <v>0</v>
          </cell>
          <cell r="H1102">
            <v>0</v>
          </cell>
          <cell r="I1102">
            <v>0</v>
          </cell>
          <cell r="J1102">
            <v>0</v>
          </cell>
          <cell r="L1102">
            <v>0</v>
          </cell>
        </row>
        <row r="1103">
          <cell r="A1103">
            <v>10196</v>
          </cell>
          <cell r="C1103">
            <v>6</v>
          </cell>
          <cell r="E1103">
            <v>0</v>
          </cell>
          <cell r="H1103">
            <v>0</v>
          </cell>
          <cell r="I1103">
            <v>0</v>
          </cell>
          <cell r="J1103">
            <v>0</v>
          </cell>
          <cell r="L1103">
            <v>0</v>
          </cell>
        </row>
        <row r="1104">
          <cell r="A1104">
            <v>10197</v>
          </cell>
          <cell r="C1104">
            <v>7</v>
          </cell>
          <cell r="E1104">
            <v>0</v>
          </cell>
          <cell r="H1104">
            <v>0</v>
          </cell>
          <cell r="I1104">
            <v>0</v>
          </cell>
          <cell r="J1104">
            <v>0</v>
          </cell>
          <cell r="L1104">
            <v>0</v>
          </cell>
        </row>
        <row r="1105">
          <cell r="L1105">
            <v>102</v>
          </cell>
        </row>
        <row r="1107">
          <cell r="C1107" t="str">
            <v>D.</v>
          </cell>
          <cell r="E1107" t="str">
            <v>Jumlah ( A + B + C )</v>
          </cell>
          <cell r="L1107">
            <v>5465</v>
          </cell>
        </row>
        <row r="1108">
          <cell r="C1108" t="str">
            <v>E.</v>
          </cell>
          <cell r="E1108" t="str">
            <v>Biaya Umum dan Keuntungan (</v>
          </cell>
          <cell r="H1108">
            <v>0</v>
          </cell>
          <cell r="I1108" t="str">
            <v>% x D )</v>
          </cell>
          <cell r="L1108">
            <v>0</v>
          </cell>
        </row>
        <row r="1109">
          <cell r="A1109" t="str">
            <v>7.3 (1)</v>
          </cell>
          <cell r="C1109" t="str">
            <v>F.</v>
          </cell>
          <cell r="E1109" t="str">
            <v>Harga Satuan</v>
          </cell>
          <cell r="G1109" t="str">
            <v>( D + E )</v>
          </cell>
          <cell r="L1109">
            <v>5465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J1113" t="str">
            <v>Jakarta, 18 September 2003</v>
          </cell>
        </row>
        <row r="1114">
          <cell r="J1114" t="str">
            <v>PT. BRANTAS ABIPRAYA (Persero)</v>
          </cell>
        </row>
        <row r="1121">
          <cell r="J1121" t="str">
            <v>H. SOETRISNO ARIFIN ME,MM</v>
          </cell>
        </row>
        <row r="1122">
          <cell r="J1122" t="str">
            <v>Direktur Operasi Wilayah II</v>
          </cell>
        </row>
        <row r="1123">
          <cell r="A1123">
            <v>20</v>
          </cell>
          <cell r="C1123" t="str">
            <v>LAMPIRAN 2 PENAWARAN</v>
          </cell>
        </row>
        <row r="1124">
          <cell r="C1124" t="str">
            <v>ANALISA HARGA SATUAN MATA PEMBAYARAN UTAMA</v>
          </cell>
        </row>
        <row r="1127">
          <cell r="A1127">
            <v>10200</v>
          </cell>
          <cell r="C1127" t="str">
            <v>NAMA PESERTA LELANG</v>
          </cell>
          <cell r="F1127" t="str">
            <v>:</v>
          </cell>
          <cell r="G1127" t="str">
            <v>PT. BRANTAS ABIPRAYA (Persero)</v>
          </cell>
        </row>
        <row r="1128">
          <cell r="A1128">
            <v>10200</v>
          </cell>
          <cell r="C1128" t="str">
            <v>NO. MATA PEMBAYARAN</v>
          </cell>
          <cell r="F1128" t="str">
            <v>:</v>
          </cell>
          <cell r="G1128">
            <v>7.9</v>
          </cell>
        </row>
        <row r="1129">
          <cell r="A1129">
            <v>10200</v>
          </cell>
          <cell r="C1129" t="str">
            <v>JENIS PEKERJAAN</v>
          </cell>
          <cell r="F1129" t="str">
            <v>:</v>
          </cell>
          <cell r="G1129" t="str">
            <v>Pasangan Batu</v>
          </cell>
        </row>
        <row r="1130">
          <cell r="A1130">
            <v>10200</v>
          </cell>
          <cell r="C1130" t="str">
            <v>SATUAN PENGUKURAN</v>
          </cell>
          <cell r="F1130" t="str">
            <v>:</v>
          </cell>
          <cell r="G1130" t="str">
            <v>M3</v>
          </cell>
        </row>
        <row r="1131">
          <cell r="A1131">
            <v>10200</v>
          </cell>
          <cell r="C1131" t="str">
            <v>PERKIRAAN KUANTITAS</v>
          </cell>
          <cell r="F1131" t="str">
            <v>:</v>
          </cell>
          <cell r="G1131">
            <v>1131</v>
          </cell>
        </row>
        <row r="1132">
          <cell r="C1132" t="str">
            <v>PEKERJAAN</v>
          </cell>
        </row>
        <row r="1133">
          <cell r="A1133">
            <v>10200</v>
          </cell>
          <cell r="C1133" t="str">
            <v>PRODUKSI HARIAN / JAM(*)</v>
          </cell>
          <cell r="F1133" t="str">
            <v>:</v>
          </cell>
          <cell r="G1133">
            <v>0.67199999999999993</v>
          </cell>
          <cell r="H1133" t="str">
            <v>/jam</v>
          </cell>
        </row>
        <row r="1135">
          <cell r="C1135" t="str">
            <v>No.</v>
          </cell>
          <cell r="D1135" t="str">
            <v>Uraian</v>
          </cell>
          <cell r="H1135" t="str">
            <v>Satuan</v>
          </cell>
          <cell r="I1135" t="str">
            <v>Kuantitas</v>
          </cell>
          <cell r="J1135" t="str">
            <v>Biaya Satuan</v>
          </cell>
          <cell r="L1135" t="str">
            <v>Jumlah</v>
          </cell>
        </row>
        <row r="1136">
          <cell r="J1136" t="str">
            <v>(Rp.)</v>
          </cell>
          <cell r="L1136" t="str">
            <v>(Rp./ Satuan)</v>
          </cell>
        </row>
        <row r="1138">
          <cell r="C1138" t="str">
            <v>A.</v>
          </cell>
          <cell r="E1138" t="str">
            <v>Tenaga Kerja</v>
          </cell>
        </row>
        <row r="1139">
          <cell r="A1139">
            <v>10201</v>
          </cell>
          <cell r="C1139">
            <v>1</v>
          </cell>
          <cell r="E1139" t="str">
            <v>Mandor</v>
          </cell>
          <cell r="H1139" t="str">
            <v>hour</v>
          </cell>
          <cell r="I1139">
            <v>0.74399999999999999</v>
          </cell>
          <cell r="J1139">
            <v>7100</v>
          </cell>
          <cell r="L1139">
            <v>5282</v>
          </cell>
        </row>
        <row r="1140">
          <cell r="A1140">
            <v>10202</v>
          </cell>
          <cell r="C1140">
            <v>2</v>
          </cell>
          <cell r="E1140" t="str">
            <v>Tukang</v>
          </cell>
          <cell r="H1140" t="str">
            <v>hour</v>
          </cell>
          <cell r="I1140">
            <v>1.488</v>
          </cell>
          <cell r="J1140">
            <v>5000</v>
          </cell>
          <cell r="L1140">
            <v>7440</v>
          </cell>
        </row>
        <row r="1141">
          <cell r="A1141">
            <v>10203</v>
          </cell>
          <cell r="C1141">
            <v>3</v>
          </cell>
          <cell r="E1141" t="str">
            <v>Pekerja biasa</v>
          </cell>
          <cell r="H1141" t="str">
            <v>hour</v>
          </cell>
          <cell r="I1141">
            <v>2.9761000000000002</v>
          </cell>
          <cell r="J1141">
            <v>4000</v>
          </cell>
          <cell r="L1141">
            <v>11904</v>
          </cell>
        </row>
        <row r="1142">
          <cell r="A1142">
            <v>10204</v>
          </cell>
          <cell r="C1142">
            <v>4</v>
          </cell>
          <cell r="E1142">
            <v>0</v>
          </cell>
          <cell r="H1142">
            <v>0</v>
          </cell>
          <cell r="I1142">
            <v>0</v>
          </cell>
          <cell r="J1142">
            <v>0</v>
          </cell>
          <cell r="L1142">
            <v>0</v>
          </cell>
        </row>
        <row r="1143">
          <cell r="A1143">
            <v>10205</v>
          </cell>
          <cell r="C1143">
            <v>5</v>
          </cell>
          <cell r="E1143">
            <v>0</v>
          </cell>
          <cell r="H1143">
            <v>0</v>
          </cell>
          <cell r="I1143">
            <v>0</v>
          </cell>
          <cell r="J1143">
            <v>0</v>
          </cell>
          <cell r="L1143">
            <v>0</v>
          </cell>
        </row>
        <row r="1144">
          <cell r="A1144">
            <v>10206</v>
          </cell>
          <cell r="C1144">
            <v>6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</row>
        <row r="1145">
          <cell r="A1145">
            <v>10207</v>
          </cell>
          <cell r="C1145">
            <v>7</v>
          </cell>
          <cell r="E1145">
            <v>0</v>
          </cell>
          <cell r="H1145">
            <v>0</v>
          </cell>
          <cell r="I1145">
            <v>0</v>
          </cell>
          <cell r="J1145">
            <v>0</v>
          </cell>
          <cell r="L1145">
            <v>0</v>
          </cell>
        </row>
        <row r="1146">
          <cell r="L1146">
            <v>24626</v>
          </cell>
        </row>
        <row r="1147">
          <cell r="C1147" t="str">
            <v>B.</v>
          </cell>
          <cell r="E1147" t="str">
            <v>Bahan-bahan</v>
          </cell>
        </row>
        <row r="1148">
          <cell r="A1148">
            <v>10201</v>
          </cell>
          <cell r="C1148">
            <v>1</v>
          </cell>
          <cell r="E1148" t="str">
            <v>Semen</v>
          </cell>
          <cell r="H1148" t="str">
            <v>kg</v>
          </cell>
          <cell r="I1148">
            <v>161.00000000000003</v>
          </cell>
          <cell r="J1148">
            <v>700</v>
          </cell>
          <cell r="L1148">
            <v>112700</v>
          </cell>
        </row>
        <row r="1149">
          <cell r="A1149">
            <v>10202</v>
          </cell>
          <cell r="C1149">
            <v>2</v>
          </cell>
          <cell r="E1149" t="str">
            <v>Pasir</v>
          </cell>
          <cell r="H1149" t="str">
            <v>m3</v>
          </cell>
          <cell r="I1149">
            <v>0.45908183632734534</v>
          </cell>
          <cell r="J1149">
            <v>80000</v>
          </cell>
          <cell r="L1149">
            <v>36726</v>
          </cell>
        </row>
        <row r="1150">
          <cell r="A1150">
            <v>10203</v>
          </cell>
          <cell r="C1150">
            <v>3</v>
          </cell>
          <cell r="E1150" t="str">
            <v>Batu Kali</v>
          </cell>
          <cell r="H1150" t="str">
            <v>m3</v>
          </cell>
          <cell r="I1150">
            <v>1.2</v>
          </cell>
          <cell r="J1150">
            <v>95000</v>
          </cell>
          <cell r="L1150">
            <v>114000</v>
          </cell>
        </row>
        <row r="1151">
          <cell r="A1151">
            <v>10204</v>
          </cell>
          <cell r="C1151">
            <v>4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L1151">
            <v>0</v>
          </cell>
        </row>
        <row r="1152">
          <cell r="A1152">
            <v>10205</v>
          </cell>
          <cell r="C1152">
            <v>5</v>
          </cell>
          <cell r="E1152">
            <v>0</v>
          </cell>
          <cell r="H1152">
            <v>0</v>
          </cell>
          <cell r="I1152">
            <v>0</v>
          </cell>
          <cell r="J1152">
            <v>0</v>
          </cell>
          <cell r="L1152">
            <v>0</v>
          </cell>
        </row>
        <row r="1153">
          <cell r="A1153">
            <v>10206</v>
          </cell>
          <cell r="C1153">
            <v>6</v>
          </cell>
          <cell r="E1153">
            <v>0</v>
          </cell>
          <cell r="H1153">
            <v>0</v>
          </cell>
          <cell r="I1153">
            <v>0</v>
          </cell>
          <cell r="J1153">
            <v>0</v>
          </cell>
          <cell r="L1153">
            <v>0</v>
          </cell>
        </row>
        <row r="1154">
          <cell r="A1154">
            <v>10207</v>
          </cell>
          <cell r="C1154">
            <v>7</v>
          </cell>
          <cell r="E1154">
            <v>0</v>
          </cell>
          <cell r="H1154">
            <v>0</v>
          </cell>
          <cell r="I1154">
            <v>0</v>
          </cell>
          <cell r="J1154">
            <v>0</v>
          </cell>
          <cell r="L1154">
            <v>0</v>
          </cell>
        </row>
        <row r="1155">
          <cell r="L1155">
            <v>263426</v>
          </cell>
        </row>
        <row r="1156">
          <cell r="C1156" t="str">
            <v>C.</v>
          </cell>
          <cell r="E1156" t="str">
            <v>Peralatan + Bahan Bakar</v>
          </cell>
        </row>
        <row r="1157">
          <cell r="A1157">
            <v>10201</v>
          </cell>
          <cell r="C1157">
            <v>1</v>
          </cell>
          <cell r="E1157" t="str">
            <v>Concrete Mixer, 0.25 m3</v>
          </cell>
          <cell r="H1157" t="str">
            <v>Hr</v>
          </cell>
          <cell r="I1157">
            <v>1.488</v>
          </cell>
          <cell r="J1157">
            <v>9700</v>
          </cell>
          <cell r="L1157">
            <v>14433</v>
          </cell>
        </row>
        <row r="1158">
          <cell r="A1158">
            <v>10202</v>
          </cell>
          <cell r="C1158">
            <v>2</v>
          </cell>
          <cell r="E1158">
            <v>0</v>
          </cell>
          <cell r="H1158">
            <v>0</v>
          </cell>
          <cell r="I1158">
            <v>0</v>
          </cell>
          <cell r="J1158">
            <v>0</v>
          </cell>
          <cell r="L1158">
            <v>0</v>
          </cell>
        </row>
        <row r="1159">
          <cell r="A1159">
            <v>10203</v>
          </cell>
          <cell r="C1159">
            <v>3</v>
          </cell>
          <cell r="E1159">
            <v>0</v>
          </cell>
          <cell r="H1159">
            <v>0</v>
          </cell>
          <cell r="I1159">
            <v>0</v>
          </cell>
          <cell r="J1159">
            <v>0</v>
          </cell>
          <cell r="L1159">
            <v>0</v>
          </cell>
        </row>
        <row r="1160">
          <cell r="A1160">
            <v>10204</v>
          </cell>
          <cell r="C1160">
            <v>4</v>
          </cell>
          <cell r="E1160">
            <v>0</v>
          </cell>
          <cell r="H1160">
            <v>0</v>
          </cell>
          <cell r="I1160">
            <v>0</v>
          </cell>
          <cell r="J1160">
            <v>0</v>
          </cell>
          <cell r="L1160">
            <v>0</v>
          </cell>
        </row>
        <row r="1161">
          <cell r="A1161">
            <v>10205</v>
          </cell>
          <cell r="C1161">
            <v>5</v>
          </cell>
          <cell r="E1161">
            <v>0</v>
          </cell>
          <cell r="H1161">
            <v>0</v>
          </cell>
          <cell r="I1161">
            <v>0</v>
          </cell>
          <cell r="J1161">
            <v>0</v>
          </cell>
          <cell r="L1161">
            <v>0</v>
          </cell>
        </row>
        <row r="1162">
          <cell r="A1162">
            <v>10206</v>
          </cell>
          <cell r="C1162">
            <v>6</v>
          </cell>
          <cell r="E1162">
            <v>0</v>
          </cell>
          <cell r="H1162">
            <v>0</v>
          </cell>
          <cell r="I1162">
            <v>0</v>
          </cell>
          <cell r="J1162">
            <v>0</v>
          </cell>
          <cell r="L1162">
            <v>0</v>
          </cell>
        </row>
        <row r="1163">
          <cell r="A1163">
            <v>10207</v>
          </cell>
          <cell r="C1163">
            <v>7</v>
          </cell>
          <cell r="E1163">
            <v>0</v>
          </cell>
          <cell r="H1163">
            <v>0</v>
          </cell>
          <cell r="I1163">
            <v>0</v>
          </cell>
          <cell r="J1163">
            <v>0</v>
          </cell>
          <cell r="L1163">
            <v>0</v>
          </cell>
        </row>
        <row r="1164">
          <cell r="L1164">
            <v>14433</v>
          </cell>
        </row>
        <row r="1166">
          <cell r="C1166" t="str">
            <v>D.</v>
          </cell>
          <cell r="E1166" t="str">
            <v>Jumlah ( A + B + C )</v>
          </cell>
          <cell r="L1166">
            <v>302485</v>
          </cell>
        </row>
        <row r="1167">
          <cell r="C1167" t="str">
            <v>E.</v>
          </cell>
          <cell r="E1167" t="str">
            <v>Biaya Umum dan Keuntungan (</v>
          </cell>
          <cell r="H1167">
            <v>0</v>
          </cell>
          <cell r="I1167" t="str">
            <v>% x D )</v>
          </cell>
          <cell r="L1167">
            <v>0</v>
          </cell>
        </row>
        <row r="1168">
          <cell r="A1168">
            <v>7.9</v>
          </cell>
          <cell r="C1168" t="str">
            <v>F.</v>
          </cell>
          <cell r="E1168" t="str">
            <v>Harga Satuan</v>
          </cell>
          <cell r="G1168" t="str">
            <v>( D + E )</v>
          </cell>
          <cell r="L1168">
            <v>302485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J1172" t="str">
            <v>Jakarta, 18 September 2003</v>
          </cell>
        </row>
        <row r="1173">
          <cell r="J1173" t="str">
            <v>PT. BRANTAS ABIPRAYA (Persero)</v>
          </cell>
        </row>
        <row r="1180">
          <cell r="J1180" t="str">
            <v>H. SOETRISNO ARIFIN ME,MM</v>
          </cell>
        </row>
        <row r="1181">
          <cell r="J1181" t="str">
            <v>Direktur Operasi Wilayah II</v>
          </cell>
        </row>
        <row r="1182">
          <cell r="A1182">
            <v>21</v>
          </cell>
          <cell r="C1182" t="str">
            <v>LAMPIRAN 2 PENAWARAN</v>
          </cell>
        </row>
        <row r="1183">
          <cell r="C1183" t="str">
            <v>ANALISA HARGA SATUAN MATA PEMBAYARAN UTAMA</v>
          </cell>
        </row>
        <row r="1186">
          <cell r="A1186">
            <v>10210</v>
          </cell>
          <cell r="C1186" t="str">
            <v>NAMA PESERTA LELANG</v>
          </cell>
          <cell r="F1186" t="str">
            <v>:</v>
          </cell>
          <cell r="G1186" t="str">
            <v>PT. BRANTAS ABIPRAYA (Persero)</v>
          </cell>
        </row>
        <row r="1187">
          <cell r="A1187">
            <v>10210</v>
          </cell>
          <cell r="C1187" t="str">
            <v>NO. MATA PEMBAYARAN</v>
          </cell>
          <cell r="F1187" t="str">
            <v>:</v>
          </cell>
          <cell r="G1187" t="str">
            <v>8.1 (1)</v>
          </cell>
        </row>
        <row r="1188">
          <cell r="A1188">
            <v>10210</v>
          </cell>
          <cell r="C1188" t="str">
            <v>JENIS PEKERJAAN</v>
          </cell>
          <cell r="F1188" t="str">
            <v>:</v>
          </cell>
          <cell r="G1188" t="str">
            <v>Lapis Pondasi agregat Kelas A untuk Pekerjaan Minor</v>
          </cell>
        </row>
        <row r="1189">
          <cell r="A1189">
            <v>10210</v>
          </cell>
          <cell r="C1189" t="str">
            <v>SATUAN PENGUKURAN</v>
          </cell>
          <cell r="F1189" t="str">
            <v>:</v>
          </cell>
          <cell r="G1189" t="str">
            <v>M3</v>
          </cell>
        </row>
        <row r="1190">
          <cell r="A1190">
            <v>10210</v>
          </cell>
          <cell r="C1190" t="str">
            <v>PERKIRAAN KUANTITAS</v>
          </cell>
          <cell r="F1190" t="str">
            <v>:</v>
          </cell>
          <cell r="G1190">
            <v>0</v>
          </cell>
        </row>
        <row r="1191">
          <cell r="C1191" t="str">
            <v>PEKERJAAN</v>
          </cell>
        </row>
        <row r="1192">
          <cell r="A1192">
            <v>10210</v>
          </cell>
          <cell r="C1192" t="str">
            <v>PRODUKSI HARIAN / JAM(*)</v>
          </cell>
          <cell r="F1192" t="str">
            <v>:</v>
          </cell>
          <cell r="G1192">
            <v>73.703225806451613</v>
          </cell>
          <cell r="H1192" t="str">
            <v>/jam</v>
          </cell>
        </row>
        <row r="1194">
          <cell r="C1194" t="str">
            <v>No.</v>
          </cell>
          <cell r="D1194" t="str">
            <v>Uraian</v>
          </cell>
          <cell r="H1194" t="str">
            <v>Satuan</v>
          </cell>
          <cell r="I1194" t="str">
            <v>Kuantitas</v>
          </cell>
          <cell r="J1194" t="str">
            <v>Biaya Satuan</v>
          </cell>
          <cell r="L1194" t="str">
            <v>Jumlah</v>
          </cell>
        </row>
        <row r="1195">
          <cell r="J1195" t="str">
            <v>(Rp.)</v>
          </cell>
          <cell r="L1195" t="str">
            <v>(Rp./ Satuan)</v>
          </cell>
        </row>
        <row r="1197">
          <cell r="C1197" t="str">
            <v>A.</v>
          </cell>
          <cell r="E1197" t="str">
            <v>Tenaga Kerja</v>
          </cell>
        </row>
        <row r="1198">
          <cell r="A1198">
            <v>10211</v>
          </cell>
          <cell r="C1198">
            <v>1</v>
          </cell>
          <cell r="E1198" t="str">
            <v>Mandor</v>
          </cell>
          <cell r="H1198" t="str">
            <v>hour</v>
          </cell>
          <cell r="I1198">
            <v>1.35E-2</v>
          </cell>
          <cell r="J1198">
            <v>7100</v>
          </cell>
          <cell r="L1198">
            <v>95</v>
          </cell>
        </row>
        <row r="1199">
          <cell r="A1199">
            <v>10212</v>
          </cell>
          <cell r="C1199">
            <v>2</v>
          </cell>
          <cell r="E1199" t="str">
            <v>Pekerja biasa</v>
          </cell>
          <cell r="H1199" t="str">
            <v>hour</v>
          </cell>
          <cell r="I1199">
            <v>9.4899999999999998E-2</v>
          </cell>
          <cell r="J1199">
            <v>4000</v>
          </cell>
          <cell r="L1199">
            <v>379</v>
          </cell>
        </row>
        <row r="1200">
          <cell r="A1200">
            <v>10213</v>
          </cell>
          <cell r="C1200">
            <v>3</v>
          </cell>
          <cell r="E1200">
            <v>0</v>
          </cell>
          <cell r="H1200">
            <v>0</v>
          </cell>
          <cell r="I1200">
            <v>0</v>
          </cell>
          <cell r="J1200">
            <v>0</v>
          </cell>
          <cell r="L1200">
            <v>0</v>
          </cell>
        </row>
        <row r="1201">
          <cell r="A1201">
            <v>10214</v>
          </cell>
          <cell r="C1201">
            <v>4</v>
          </cell>
          <cell r="E1201">
            <v>0</v>
          </cell>
          <cell r="H1201">
            <v>0</v>
          </cell>
          <cell r="I1201">
            <v>0</v>
          </cell>
          <cell r="J1201">
            <v>0</v>
          </cell>
          <cell r="L1201">
            <v>0</v>
          </cell>
        </row>
        <row r="1202">
          <cell r="A1202">
            <v>10215</v>
          </cell>
          <cell r="C1202">
            <v>5</v>
          </cell>
          <cell r="E1202">
            <v>0</v>
          </cell>
          <cell r="H1202">
            <v>0</v>
          </cell>
          <cell r="I1202">
            <v>0</v>
          </cell>
          <cell r="J1202">
            <v>0</v>
          </cell>
          <cell r="L1202">
            <v>0</v>
          </cell>
        </row>
        <row r="1203">
          <cell r="A1203">
            <v>10216</v>
          </cell>
          <cell r="C1203">
            <v>6</v>
          </cell>
          <cell r="E1203">
            <v>0</v>
          </cell>
          <cell r="H1203">
            <v>0</v>
          </cell>
          <cell r="I1203">
            <v>0</v>
          </cell>
          <cell r="J1203">
            <v>0</v>
          </cell>
          <cell r="L1203">
            <v>0</v>
          </cell>
        </row>
        <row r="1204">
          <cell r="A1204">
            <v>10217</v>
          </cell>
          <cell r="C1204">
            <v>7</v>
          </cell>
          <cell r="E1204">
            <v>0</v>
          </cell>
          <cell r="H1204">
            <v>0</v>
          </cell>
          <cell r="I1204">
            <v>0</v>
          </cell>
          <cell r="J1204">
            <v>0</v>
          </cell>
          <cell r="L1204">
            <v>0</v>
          </cell>
        </row>
        <row r="1205">
          <cell r="L1205">
            <v>474</v>
          </cell>
        </row>
        <row r="1206">
          <cell r="C1206" t="str">
            <v>B.</v>
          </cell>
          <cell r="E1206" t="str">
            <v>Bahan-bahan</v>
          </cell>
        </row>
        <row r="1207">
          <cell r="A1207">
            <v>10211</v>
          </cell>
          <cell r="C1207">
            <v>1</v>
          </cell>
          <cell r="E1207" t="str">
            <v>Aggegat kasar</v>
          </cell>
          <cell r="H1207" t="str">
            <v>m3</v>
          </cell>
          <cell r="I1207">
            <v>0.76800000000000002</v>
          </cell>
          <cell r="J1207">
            <v>81300</v>
          </cell>
          <cell r="L1207">
            <v>62438</v>
          </cell>
        </row>
        <row r="1208">
          <cell r="A1208">
            <v>10212</v>
          </cell>
          <cell r="C1208">
            <v>2</v>
          </cell>
          <cell r="E1208" t="str">
            <v>Aggregat halus</v>
          </cell>
          <cell r="H1208" t="str">
            <v>m3</v>
          </cell>
          <cell r="I1208">
            <v>0.432</v>
          </cell>
          <cell r="J1208">
            <v>81300</v>
          </cell>
          <cell r="L1208">
            <v>35121</v>
          </cell>
        </row>
        <row r="1209">
          <cell r="A1209">
            <v>10213</v>
          </cell>
          <cell r="C1209">
            <v>3</v>
          </cell>
          <cell r="E1209">
            <v>0</v>
          </cell>
          <cell r="H1209">
            <v>0</v>
          </cell>
          <cell r="I1209">
            <v>0</v>
          </cell>
          <cell r="J1209">
            <v>0</v>
          </cell>
          <cell r="L1209">
            <v>0</v>
          </cell>
        </row>
        <row r="1210">
          <cell r="A1210">
            <v>10214</v>
          </cell>
          <cell r="C1210">
            <v>4</v>
          </cell>
          <cell r="E1210">
            <v>0</v>
          </cell>
          <cell r="H1210">
            <v>0</v>
          </cell>
          <cell r="I1210">
            <v>0</v>
          </cell>
          <cell r="J1210">
            <v>0</v>
          </cell>
          <cell r="L1210">
            <v>0</v>
          </cell>
        </row>
        <row r="1211">
          <cell r="A1211">
            <v>10215</v>
          </cell>
          <cell r="C1211">
            <v>5</v>
          </cell>
          <cell r="E1211">
            <v>0</v>
          </cell>
          <cell r="H1211">
            <v>0</v>
          </cell>
          <cell r="I1211">
            <v>0</v>
          </cell>
          <cell r="J1211">
            <v>0</v>
          </cell>
          <cell r="L1211">
            <v>0</v>
          </cell>
        </row>
        <row r="1212">
          <cell r="A1212">
            <v>10216</v>
          </cell>
          <cell r="C1212">
            <v>6</v>
          </cell>
          <cell r="E1212">
            <v>0</v>
          </cell>
          <cell r="H1212">
            <v>0</v>
          </cell>
          <cell r="I1212">
            <v>0</v>
          </cell>
          <cell r="J1212">
            <v>0</v>
          </cell>
          <cell r="L1212">
            <v>0</v>
          </cell>
        </row>
        <row r="1213">
          <cell r="A1213">
            <v>10217</v>
          </cell>
          <cell r="C1213">
            <v>7</v>
          </cell>
          <cell r="E1213">
            <v>0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</row>
        <row r="1214">
          <cell r="L1214">
            <v>97559</v>
          </cell>
        </row>
        <row r="1215">
          <cell r="C1215" t="str">
            <v>C.</v>
          </cell>
          <cell r="E1215" t="str">
            <v>Peralatan + Bahan Bakar</v>
          </cell>
        </row>
        <row r="1216">
          <cell r="A1216">
            <v>10211</v>
          </cell>
          <cell r="C1216">
            <v>1</v>
          </cell>
          <cell r="E1216" t="str">
            <v>Wheel Loader 1.7 m3</v>
          </cell>
          <cell r="H1216" t="str">
            <v>Hr</v>
          </cell>
          <cell r="I1216">
            <v>1.35E-2</v>
          </cell>
          <cell r="J1216">
            <v>190110</v>
          </cell>
          <cell r="L1216">
            <v>2566</v>
          </cell>
        </row>
        <row r="1217">
          <cell r="A1217">
            <v>10212</v>
          </cell>
          <cell r="C1217">
            <v>2</v>
          </cell>
          <cell r="E1217" t="str">
            <v>Dump Truck, 12 t</v>
          </cell>
          <cell r="H1217" t="str">
            <v>Hr</v>
          </cell>
          <cell r="I1217">
            <v>0.55289999999999995</v>
          </cell>
          <cell r="J1217">
            <v>89600</v>
          </cell>
          <cell r="L1217">
            <v>49539</v>
          </cell>
        </row>
        <row r="1218">
          <cell r="A1218">
            <v>10213</v>
          </cell>
          <cell r="C1218">
            <v>3</v>
          </cell>
          <cell r="E1218" t="str">
            <v>Motor Grader 10t</v>
          </cell>
          <cell r="H1218" t="str">
            <v>Hr</v>
          </cell>
          <cell r="I1218">
            <v>1.3599999999999999E-2</v>
          </cell>
          <cell r="J1218">
            <v>195910</v>
          </cell>
          <cell r="L1218">
            <v>2664</v>
          </cell>
        </row>
        <row r="1219">
          <cell r="A1219">
            <v>10214</v>
          </cell>
          <cell r="C1219">
            <v>4</v>
          </cell>
          <cell r="E1219" t="str">
            <v>Vibration Roller, 10 t</v>
          </cell>
          <cell r="H1219" t="str">
            <v>Hr</v>
          </cell>
          <cell r="I1219">
            <v>1.52E-2</v>
          </cell>
          <cell r="J1219">
            <v>148530</v>
          </cell>
          <cell r="L1219">
            <v>2257</v>
          </cell>
        </row>
        <row r="1220">
          <cell r="A1220">
            <v>10215</v>
          </cell>
          <cell r="C1220">
            <v>5</v>
          </cell>
          <cell r="E1220" t="str">
            <v>Water Tanker 5000 ltr</v>
          </cell>
          <cell r="H1220" t="str">
            <v>Hr</v>
          </cell>
          <cell r="I1220">
            <v>4.1999999999999997E-3</v>
          </cell>
          <cell r="J1220">
            <v>87180</v>
          </cell>
          <cell r="L1220">
            <v>366</v>
          </cell>
        </row>
        <row r="1221">
          <cell r="A1221">
            <v>10216</v>
          </cell>
          <cell r="C1221">
            <v>6</v>
          </cell>
          <cell r="E1221">
            <v>0</v>
          </cell>
          <cell r="H1221">
            <v>0</v>
          </cell>
          <cell r="I1221">
            <v>0</v>
          </cell>
          <cell r="J1221">
            <v>0</v>
          </cell>
          <cell r="L1221">
            <v>0</v>
          </cell>
        </row>
        <row r="1222">
          <cell r="A1222">
            <v>10217</v>
          </cell>
          <cell r="C1222">
            <v>7</v>
          </cell>
          <cell r="E1222">
            <v>0</v>
          </cell>
          <cell r="H1222">
            <v>0</v>
          </cell>
          <cell r="I1222">
            <v>0</v>
          </cell>
          <cell r="J1222">
            <v>0</v>
          </cell>
          <cell r="L1222">
            <v>0</v>
          </cell>
        </row>
        <row r="1223">
          <cell r="L1223">
            <v>57392</v>
          </cell>
        </row>
        <row r="1225">
          <cell r="C1225" t="str">
            <v>D.</v>
          </cell>
          <cell r="E1225" t="str">
            <v>Jumlah ( A + B + C )</v>
          </cell>
          <cell r="L1225">
            <v>155425</v>
          </cell>
        </row>
        <row r="1226">
          <cell r="C1226" t="str">
            <v>E.</v>
          </cell>
          <cell r="E1226" t="str">
            <v>Biaya Umum dan Keuntungan (</v>
          </cell>
          <cell r="H1226">
            <v>0</v>
          </cell>
          <cell r="I1226" t="str">
            <v>% x D )</v>
          </cell>
          <cell r="L1226">
            <v>0</v>
          </cell>
        </row>
        <row r="1227">
          <cell r="A1227" t="str">
            <v>8.1 (1)</v>
          </cell>
          <cell r="C1227" t="str">
            <v>F.</v>
          </cell>
          <cell r="E1227" t="str">
            <v>Harga Satuan</v>
          </cell>
          <cell r="G1227" t="str">
            <v>( D + E )</v>
          </cell>
          <cell r="L1227">
            <v>155425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J1231" t="str">
            <v>Jakarta, 18 September 2003</v>
          </cell>
        </row>
        <row r="1232">
          <cell r="J1232" t="str">
            <v>PT. BRANTAS ABIPRAYA (Persero)</v>
          </cell>
        </row>
        <row r="1239">
          <cell r="J1239" t="str">
            <v>H. SOETRISNO ARIFIN ME,MM</v>
          </cell>
        </row>
        <row r="1240">
          <cell r="J1240" t="str">
            <v>Direktur Operasi Wilayah II</v>
          </cell>
        </row>
        <row r="1241">
          <cell r="A1241">
            <v>22</v>
          </cell>
          <cell r="C1241" t="str">
            <v>LAMPIRAN 2 PENAWARAN</v>
          </cell>
        </row>
        <row r="1242">
          <cell r="C1242" t="str">
            <v>ANALISA HARGA SATUAN MATA PEMBAYARAN UTAMA</v>
          </cell>
        </row>
        <row r="1245">
          <cell r="A1245">
            <v>10220</v>
          </cell>
          <cell r="C1245" t="str">
            <v>NAMA PESERTA LELANG</v>
          </cell>
          <cell r="F1245" t="str">
            <v>:</v>
          </cell>
          <cell r="G1245" t="str">
            <v>PT. BRANTAS ABIPRAYA (Persero)</v>
          </cell>
        </row>
        <row r="1246">
          <cell r="A1246">
            <v>10220</v>
          </cell>
          <cell r="C1246" t="str">
            <v>NO. MATA PEMBAYARAN</v>
          </cell>
          <cell r="F1246" t="str">
            <v>:</v>
          </cell>
          <cell r="G1246" t="str">
            <v>8.1 (5)</v>
          </cell>
        </row>
        <row r="1247">
          <cell r="A1247">
            <v>10220</v>
          </cell>
          <cell r="C1247" t="str">
            <v>JENIS PEKERJAAN</v>
          </cell>
          <cell r="F1247" t="str">
            <v>:</v>
          </cell>
          <cell r="G1247" t="str">
            <v>Campuran Aspal panas untuk Pekerjaan Minor</v>
          </cell>
        </row>
        <row r="1248">
          <cell r="A1248">
            <v>10220</v>
          </cell>
          <cell r="C1248" t="str">
            <v>SATUAN PENGUKURAN</v>
          </cell>
          <cell r="F1248" t="str">
            <v>:</v>
          </cell>
          <cell r="G1248" t="str">
            <v>M3</v>
          </cell>
        </row>
        <row r="1249">
          <cell r="A1249">
            <v>10220</v>
          </cell>
          <cell r="C1249" t="str">
            <v>PERKIRAAN KUANTITAS</v>
          </cell>
          <cell r="F1249" t="str">
            <v>:</v>
          </cell>
          <cell r="G1249">
            <v>0</v>
          </cell>
        </row>
        <row r="1250">
          <cell r="C1250" t="str">
            <v>PEKERJAAN</v>
          </cell>
        </row>
        <row r="1251">
          <cell r="A1251">
            <v>10220</v>
          </cell>
          <cell r="C1251" t="str">
            <v>PRODUKSI HARIAN / JAM(*)</v>
          </cell>
          <cell r="F1251" t="str">
            <v>:</v>
          </cell>
          <cell r="G1251">
            <v>17.39130434782609</v>
          </cell>
          <cell r="H1251" t="str">
            <v>/jam</v>
          </cell>
        </row>
        <row r="1253">
          <cell r="C1253" t="str">
            <v>No.</v>
          </cell>
          <cell r="D1253" t="str">
            <v>Uraian</v>
          </cell>
          <cell r="H1253" t="str">
            <v>Satuan</v>
          </cell>
          <cell r="I1253" t="str">
            <v>Kuantitas</v>
          </cell>
          <cell r="J1253" t="str">
            <v>Biaya Satuan</v>
          </cell>
          <cell r="L1253" t="str">
            <v>Jumlah</v>
          </cell>
        </row>
        <row r="1254">
          <cell r="J1254" t="str">
            <v>(Rp.)</v>
          </cell>
          <cell r="L1254" t="str">
            <v>(Rp./ Satuan)</v>
          </cell>
        </row>
        <row r="1256">
          <cell r="C1256" t="str">
            <v>A.</v>
          </cell>
          <cell r="E1256" t="str">
            <v>Tenaga Kerja</v>
          </cell>
        </row>
        <row r="1257">
          <cell r="A1257">
            <v>10221</v>
          </cell>
          <cell r="C1257">
            <v>1</v>
          </cell>
          <cell r="E1257" t="str">
            <v>Mandor</v>
          </cell>
          <cell r="H1257" t="str">
            <v>hour</v>
          </cell>
          <cell r="I1257">
            <v>0.115</v>
          </cell>
          <cell r="J1257">
            <v>7100</v>
          </cell>
          <cell r="L1257">
            <v>816</v>
          </cell>
        </row>
        <row r="1258">
          <cell r="A1258">
            <v>10222</v>
          </cell>
          <cell r="C1258">
            <v>2</v>
          </cell>
          <cell r="E1258" t="str">
            <v>Pekerja biasa</v>
          </cell>
          <cell r="H1258" t="str">
            <v>hour</v>
          </cell>
          <cell r="I1258">
            <v>0.40250000000000002</v>
          </cell>
          <cell r="J1258">
            <v>4000</v>
          </cell>
          <cell r="L1258">
            <v>1610</v>
          </cell>
        </row>
        <row r="1259">
          <cell r="A1259">
            <v>10223</v>
          </cell>
          <cell r="C1259">
            <v>3</v>
          </cell>
          <cell r="E1259">
            <v>0</v>
          </cell>
          <cell r="H1259">
            <v>0</v>
          </cell>
          <cell r="I1259">
            <v>0</v>
          </cell>
          <cell r="J1259">
            <v>0</v>
          </cell>
          <cell r="L1259">
            <v>0</v>
          </cell>
        </row>
        <row r="1260">
          <cell r="A1260">
            <v>10224</v>
          </cell>
          <cell r="C1260">
            <v>4</v>
          </cell>
          <cell r="E1260">
            <v>0</v>
          </cell>
          <cell r="H1260">
            <v>0</v>
          </cell>
          <cell r="I1260">
            <v>0</v>
          </cell>
          <cell r="J1260">
            <v>0</v>
          </cell>
          <cell r="L1260">
            <v>0</v>
          </cell>
        </row>
        <row r="1261">
          <cell r="A1261">
            <v>10225</v>
          </cell>
          <cell r="C1261">
            <v>5</v>
          </cell>
          <cell r="E1261">
            <v>0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</row>
        <row r="1262">
          <cell r="A1262">
            <v>10226</v>
          </cell>
          <cell r="C1262">
            <v>6</v>
          </cell>
          <cell r="E1262">
            <v>0</v>
          </cell>
          <cell r="H1262">
            <v>0</v>
          </cell>
          <cell r="I1262">
            <v>0</v>
          </cell>
          <cell r="J1262">
            <v>0</v>
          </cell>
          <cell r="L1262">
            <v>0</v>
          </cell>
        </row>
        <row r="1263">
          <cell r="A1263">
            <v>10227</v>
          </cell>
          <cell r="C1263">
            <v>7</v>
          </cell>
          <cell r="E1263">
            <v>0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</row>
        <row r="1264">
          <cell r="L1264">
            <v>2426</v>
          </cell>
        </row>
        <row r="1265">
          <cell r="C1265" t="str">
            <v>B.</v>
          </cell>
          <cell r="E1265" t="str">
            <v>Bahan-bahan</v>
          </cell>
        </row>
        <row r="1266">
          <cell r="A1266">
            <v>10221</v>
          </cell>
          <cell r="C1266">
            <v>1</v>
          </cell>
          <cell r="E1266" t="str">
            <v>Aggegat kasar</v>
          </cell>
          <cell r="H1266" t="str">
            <v>m3</v>
          </cell>
          <cell r="I1266">
            <v>0.56222222222222218</v>
          </cell>
          <cell r="J1266">
            <v>81300</v>
          </cell>
          <cell r="L1266">
            <v>45708</v>
          </cell>
        </row>
        <row r="1267">
          <cell r="A1267">
            <v>10222</v>
          </cell>
          <cell r="C1267">
            <v>2</v>
          </cell>
          <cell r="E1267" t="str">
            <v>Aggregat halus</v>
          </cell>
          <cell r="H1267" t="str">
            <v>m3</v>
          </cell>
          <cell r="I1267">
            <v>0.68872222222222224</v>
          </cell>
          <cell r="J1267">
            <v>81300</v>
          </cell>
          <cell r="L1267">
            <v>55993</v>
          </cell>
        </row>
        <row r="1268">
          <cell r="A1268">
            <v>10223</v>
          </cell>
          <cell r="C1268">
            <v>3</v>
          </cell>
          <cell r="E1268" t="str">
            <v>Abu batu</v>
          </cell>
          <cell r="H1268" t="str">
            <v>kg</v>
          </cell>
          <cell r="I1268">
            <v>5.4394999999999999E-2</v>
          </cell>
          <cell r="J1268">
            <v>200</v>
          </cell>
          <cell r="L1268">
            <v>10</v>
          </cell>
        </row>
        <row r="1269">
          <cell r="A1269">
            <v>10224</v>
          </cell>
          <cell r="C1269">
            <v>4</v>
          </cell>
          <cell r="E1269" t="str">
            <v>Aspal</v>
          </cell>
          <cell r="H1269" t="str">
            <v>kg</v>
          </cell>
          <cell r="I1269">
            <v>161.80500000000001</v>
          </cell>
          <cell r="J1269">
            <v>3100</v>
          </cell>
          <cell r="L1269">
            <v>501595</v>
          </cell>
        </row>
        <row r="1270">
          <cell r="A1270">
            <v>10225</v>
          </cell>
          <cell r="C1270">
            <v>5</v>
          </cell>
          <cell r="E1270">
            <v>0</v>
          </cell>
          <cell r="H1270">
            <v>0</v>
          </cell>
          <cell r="I1270">
            <v>0</v>
          </cell>
          <cell r="J1270">
            <v>0</v>
          </cell>
          <cell r="L1270">
            <v>0</v>
          </cell>
        </row>
        <row r="1271">
          <cell r="A1271">
            <v>10226</v>
          </cell>
          <cell r="C1271">
            <v>6</v>
          </cell>
          <cell r="E1271">
            <v>0</v>
          </cell>
          <cell r="H1271">
            <v>0</v>
          </cell>
          <cell r="I1271">
            <v>0</v>
          </cell>
          <cell r="J1271">
            <v>0</v>
          </cell>
          <cell r="L1271">
            <v>0</v>
          </cell>
        </row>
        <row r="1272">
          <cell r="A1272">
            <v>10227</v>
          </cell>
          <cell r="C1272">
            <v>7</v>
          </cell>
          <cell r="E1272">
            <v>0</v>
          </cell>
          <cell r="H1272">
            <v>0</v>
          </cell>
          <cell r="I1272">
            <v>0</v>
          </cell>
          <cell r="J1272">
            <v>0</v>
          </cell>
          <cell r="L1272">
            <v>0</v>
          </cell>
        </row>
        <row r="1273">
          <cell r="L1273">
            <v>603306</v>
          </cell>
        </row>
        <row r="1274">
          <cell r="C1274" t="str">
            <v>C.</v>
          </cell>
          <cell r="E1274" t="str">
            <v>Peralatan + Bahan Bakar</v>
          </cell>
        </row>
        <row r="1275">
          <cell r="A1275">
            <v>10221</v>
          </cell>
          <cell r="C1275">
            <v>1</v>
          </cell>
          <cell r="E1275" t="str">
            <v>Wheel Loader 1.7 m3</v>
          </cell>
          <cell r="H1275" t="str">
            <v>Hr</v>
          </cell>
          <cell r="I1275">
            <v>5.7500000000000002E-2</v>
          </cell>
          <cell r="J1275">
            <v>190110</v>
          </cell>
          <cell r="L1275">
            <v>10931</v>
          </cell>
        </row>
        <row r="1276">
          <cell r="A1276">
            <v>10222</v>
          </cell>
          <cell r="C1276">
            <v>2</v>
          </cell>
          <cell r="E1276" t="str">
            <v>Asphalt Mixing Plant 40 t/h</v>
          </cell>
          <cell r="H1276" t="str">
            <v>Hr</v>
          </cell>
          <cell r="I1276">
            <v>5.7500000000000002E-2</v>
          </cell>
          <cell r="J1276">
            <v>1137000</v>
          </cell>
          <cell r="L1276">
            <v>65377</v>
          </cell>
        </row>
        <row r="1277">
          <cell r="A1277">
            <v>10223</v>
          </cell>
          <cell r="C1277">
            <v>3</v>
          </cell>
          <cell r="E1277" t="str">
            <v>Generator Set</v>
          </cell>
          <cell r="H1277" t="str">
            <v>Hr</v>
          </cell>
          <cell r="I1277">
            <v>5.7500000000000002E-2</v>
          </cell>
          <cell r="J1277">
            <v>123240</v>
          </cell>
          <cell r="L1277">
            <v>7086</v>
          </cell>
        </row>
        <row r="1278">
          <cell r="A1278">
            <v>10224</v>
          </cell>
          <cell r="C1278">
            <v>4</v>
          </cell>
          <cell r="E1278" t="str">
            <v>Dump Truck, 12 t</v>
          </cell>
          <cell r="H1278" t="str">
            <v>Hr</v>
          </cell>
          <cell r="I1278">
            <v>3.4599999999999999E-2</v>
          </cell>
          <cell r="J1278">
            <v>89600</v>
          </cell>
          <cell r="L1278">
            <v>3100</v>
          </cell>
        </row>
        <row r="1279">
          <cell r="A1279">
            <v>10225</v>
          </cell>
          <cell r="C1279">
            <v>5</v>
          </cell>
          <cell r="E1279" t="str">
            <v>Asphalt Finisher 3.5 m</v>
          </cell>
          <cell r="H1279" t="str">
            <v>Hr</v>
          </cell>
          <cell r="I1279">
            <v>5.7500000000000002E-2</v>
          </cell>
          <cell r="J1279">
            <v>226730</v>
          </cell>
          <cell r="L1279">
            <v>13036</v>
          </cell>
        </row>
        <row r="1280">
          <cell r="A1280">
            <v>10226</v>
          </cell>
          <cell r="C1280">
            <v>6</v>
          </cell>
          <cell r="E1280" t="str">
            <v>Tandem Roller 10t</v>
          </cell>
          <cell r="H1280" t="str">
            <v>Hr</v>
          </cell>
          <cell r="I1280">
            <v>5.7500000000000002E-2</v>
          </cell>
          <cell r="J1280">
            <v>138380</v>
          </cell>
          <cell r="L1280">
            <v>7956</v>
          </cell>
        </row>
        <row r="1281">
          <cell r="A1281">
            <v>10227</v>
          </cell>
          <cell r="C1281">
            <v>7</v>
          </cell>
          <cell r="E1281" t="str">
            <v>Tire Roller 10t</v>
          </cell>
          <cell r="H1281" t="str">
            <v>Hr</v>
          </cell>
          <cell r="I1281">
            <v>5.7500000000000002E-2</v>
          </cell>
          <cell r="J1281">
            <v>203030</v>
          </cell>
          <cell r="L1281">
            <v>11674</v>
          </cell>
        </row>
        <row r="1282">
          <cell r="L1282">
            <v>119160</v>
          </cell>
        </row>
        <row r="1284">
          <cell r="C1284" t="str">
            <v>D.</v>
          </cell>
          <cell r="E1284" t="str">
            <v>Jumlah ( A + B + C )</v>
          </cell>
          <cell r="L1284">
            <v>724892</v>
          </cell>
        </row>
        <row r="1285">
          <cell r="C1285" t="str">
            <v>E.</v>
          </cell>
          <cell r="E1285" t="str">
            <v>Biaya Umum dan Keuntungan (</v>
          </cell>
          <cell r="H1285">
            <v>0</v>
          </cell>
          <cell r="I1285" t="str">
            <v>% x D )</v>
          </cell>
          <cell r="L1285">
            <v>0</v>
          </cell>
        </row>
        <row r="1286">
          <cell r="A1286" t="str">
            <v>8.1 (5)</v>
          </cell>
          <cell r="C1286" t="str">
            <v>F.</v>
          </cell>
          <cell r="E1286" t="str">
            <v>Harga Satuan</v>
          </cell>
          <cell r="G1286" t="str">
            <v>( D + E )</v>
          </cell>
          <cell r="L1286">
            <v>724892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J1290" t="str">
            <v>Jakarta, 18 September 2003</v>
          </cell>
        </row>
        <row r="1291">
          <cell r="J1291" t="str">
            <v>PT. BRANTAS ABIPRAYA (Persero)</v>
          </cell>
        </row>
        <row r="1298">
          <cell r="J1298" t="str">
            <v>H. SOETRISNO ARIFIN ME,MM</v>
          </cell>
        </row>
        <row r="1299">
          <cell r="J1299" t="str">
            <v>Direktur Operasi Wilayah II</v>
          </cell>
        </row>
        <row r="1300">
          <cell r="A1300">
            <v>23</v>
          </cell>
          <cell r="C1300" t="str">
            <v>LAMPIRAN 2 PENAWARAN</v>
          </cell>
        </row>
        <row r="1301">
          <cell r="C1301" t="str">
            <v>ANALISA HARGA SATUAN MATA PEMBAYARAN UTAMA</v>
          </cell>
        </row>
        <row r="1304">
          <cell r="A1304">
            <v>10230</v>
          </cell>
          <cell r="C1304" t="str">
            <v>NAMA PESERTA LELANG</v>
          </cell>
          <cell r="F1304" t="str">
            <v>:</v>
          </cell>
          <cell r="G1304" t="str">
            <v>PT. BRANTAS ABIPRAYA (Persero)</v>
          </cell>
        </row>
        <row r="1305">
          <cell r="A1305">
            <v>10230</v>
          </cell>
          <cell r="C1305" t="str">
            <v>NO. MATA PEMBAYARAN</v>
          </cell>
          <cell r="F1305" t="str">
            <v>:</v>
          </cell>
          <cell r="G1305" t="str">
            <v>8.4 (2)</v>
          </cell>
        </row>
        <row r="1306">
          <cell r="A1306">
            <v>10230</v>
          </cell>
          <cell r="C1306" t="str">
            <v>JENIS PEKERJAAN</v>
          </cell>
          <cell r="F1306" t="str">
            <v>:</v>
          </cell>
          <cell r="G1306" t="str">
            <v>Marka Jalan Termoplastic</v>
          </cell>
        </row>
        <row r="1307">
          <cell r="A1307">
            <v>10230</v>
          </cell>
          <cell r="C1307" t="str">
            <v>SATUAN PENGUKURAN</v>
          </cell>
          <cell r="F1307" t="str">
            <v>:</v>
          </cell>
          <cell r="G1307" t="str">
            <v>M2</v>
          </cell>
        </row>
        <row r="1308">
          <cell r="A1308">
            <v>10230</v>
          </cell>
          <cell r="C1308" t="str">
            <v>PERKIRAAN KUANTITAS</v>
          </cell>
          <cell r="F1308" t="str">
            <v>:</v>
          </cell>
          <cell r="G1308">
            <v>1290</v>
          </cell>
        </row>
        <row r="1309">
          <cell r="C1309" t="str">
            <v>PEKERJAAN</v>
          </cell>
        </row>
        <row r="1310">
          <cell r="A1310">
            <v>10230</v>
          </cell>
          <cell r="C1310" t="str">
            <v>PRODUKSI HARIAN / JAM(*)</v>
          </cell>
          <cell r="F1310" t="str">
            <v>:</v>
          </cell>
          <cell r="G1310">
            <v>13.33</v>
          </cell>
          <cell r="H1310" t="str">
            <v>/jam</v>
          </cell>
        </row>
        <row r="1312">
          <cell r="C1312" t="str">
            <v>No.</v>
          </cell>
          <cell r="D1312" t="str">
            <v>Uraian</v>
          </cell>
          <cell r="H1312" t="str">
            <v>Satuan</v>
          </cell>
          <cell r="I1312" t="str">
            <v>Kuantitas</v>
          </cell>
          <cell r="J1312" t="str">
            <v>Biaya Satuan</v>
          </cell>
          <cell r="L1312" t="str">
            <v>Jumlah</v>
          </cell>
        </row>
        <row r="1313">
          <cell r="J1313" t="str">
            <v>(Rp.)</v>
          </cell>
          <cell r="L1313" t="str">
            <v>(Rp./ Satuan)</v>
          </cell>
        </row>
        <row r="1315">
          <cell r="C1315" t="str">
            <v>A.</v>
          </cell>
          <cell r="E1315" t="str">
            <v>Tenaga Kerja</v>
          </cell>
        </row>
        <row r="1316">
          <cell r="A1316">
            <v>10231</v>
          </cell>
          <cell r="C1316">
            <v>1</v>
          </cell>
          <cell r="E1316" t="str">
            <v>Mandor</v>
          </cell>
          <cell r="H1316" t="str">
            <v>hour</v>
          </cell>
          <cell r="I1316">
            <v>7.4999999999999997E-2</v>
          </cell>
          <cell r="J1316">
            <v>7100</v>
          </cell>
          <cell r="L1316">
            <v>532</v>
          </cell>
        </row>
        <row r="1317">
          <cell r="A1317">
            <v>10232</v>
          </cell>
          <cell r="C1317">
            <v>2</v>
          </cell>
          <cell r="E1317" t="str">
            <v>Tukang</v>
          </cell>
          <cell r="H1317" t="str">
            <v>hour</v>
          </cell>
          <cell r="I1317">
            <v>0.22500000000000001</v>
          </cell>
          <cell r="J1317">
            <v>5000</v>
          </cell>
          <cell r="L1317">
            <v>1125</v>
          </cell>
        </row>
        <row r="1318">
          <cell r="A1318">
            <v>10233</v>
          </cell>
          <cell r="C1318">
            <v>3</v>
          </cell>
          <cell r="E1318" t="str">
            <v>Pekerja biasa</v>
          </cell>
          <cell r="H1318" t="str">
            <v>hour</v>
          </cell>
          <cell r="I1318">
            <v>0.60009999999999997</v>
          </cell>
          <cell r="J1318">
            <v>4000</v>
          </cell>
          <cell r="L1318">
            <v>2400</v>
          </cell>
        </row>
        <row r="1319">
          <cell r="A1319">
            <v>10234</v>
          </cell>
          <cell r="C1319">
            <v>4</v>
          </cell>
          <cell r="E1319">
            <v>0</v>
          </cell>
          <cell r="H1319">
            <v>0</v>
          </cell>
          <cell r="I1319">
            <v>0</v>
          </cell>
          <cell r="J1319">
            <v>0</v>
          </cell>
          <cell r="L1319">
            <v>0</v>
          </cell>
        </row>
        <row r="1320">
          <cell r="A1320">
            <v>10235</v>
          </cell>
          <cell r="C1320">
            <v>5</v>
          </cell>
          <cell r="E1320">
            <v>0</v>
          </cell>
          <cell r="H1320">
            <v>0</v>
          </cell>
          <cell r="I1320">
            <v>0</v>
          </cell>
          <cell r="J1320">
            <v>0</v>
          </cell>
          <cell r="L1320">
            <v>0</v>
          </cell>
        </row>
        <row r="1321">
          <cell r="A1321">
            <v>10236</v>
          </cell>
          <cell r="C1321">
            <v>6</v>
          </cell>
          <cell r="E1321">
            <v>0</v>
          </cell>
          <cell r="H1321">
            <v>0</v>
          </cell>
          <cell r="I1321">
            <v>0</v>
          </cell>
          <cell r="J1321">
            <v>0</v>
          </cell>
          <cell r="L1321">
            <v>0</v>
          </cell>
        </row>
        <row r="1322">
          <cell r="A1322">
            <v>10237</v>
          </cell>
          <cell r="C1322">
            <v>7</v>
          </cell>
          <cell r="E1322">
            <v>0</v>
          </cell>
          <cell r="H1322">
            <v>0</v>
          </cell>
          <cell r="I1322">
            <v>0</v>
          </cell>
          <cell r="J1322">
            <v>0</v>
          </cell>
          <cell r="L1322">
            <v>0</v>
          </cell>
        </row>
        <row r="1323">
          <cell r="L1323">
            <v>4057</v>
          </cell>
        </row>
        <row r="1324">
          <cell r="C1324" t="str">
            <v>B.</v>
          </cell>
          <cell r="E1324" t="str">
            <v>Bahan-bahan</v>
          </cell>
        </row>
        <row r="1325">
          <cell r="A1325">
            <v>10231</v>
          </cell>
          <cell r="C1325">
            <v>1</v>
          </cell>
          <cell r="E1325" t="str">
            <v>Cat</v>
          </cell>
          <cell r="H1325" t="str">
            <v>Kg</v>
          </cell>
          <cell r="I1325">
            <v>1.6575</v>
          </cell>
          <cell r="J1325">
            <v>20000</v>
          </cell>
          <cell r="L1325">
            <v>33150</v>
          </cell>
        </row>
        <row r="1326">
          <cell r="A1326">
            <v>10232</v>
          </cell>
          <cell r="C1326">
            <v>2</v>
          </cell>
          <cell r="E1326" t="str">
            <v>Thinner</v>
          </cell>
          <cell r="H1326" t="str">
            <v>litre</v>
          </cell>
          <cell r="I1326">
            <v>1.05</v>
          </cell>
          <cell r="J1326">
            <v>8000</v>
          </cell>
          <cell r="L1326">
            <v>8400</v>
          </cell>
        </row>
        <row r="1327">
          <cell r="A1327">
            <v>10233</v>
          </cell>
          <cell r="C1327">
            <v>3</v>
          </cell>
          <cell r="E1327" t="str">
            <v>Glass Bit</v>
          </cell>
          <cell r="H1327" t="str">
            <v>Kg</v>
          </cell>
          <cell r="I1327">
            <v>0.45</v>
          </cell>
          <cell r="J1327">
            <v>8000</v>
          </cell>
          <cell r="L1327">
            <v>3600</v>
          </cell>
        </row>
        <row r="1328">
          <cell r="A1328">
            <v>10234</v>
          </cell>
          <cell r="C1328">
            <v>4</v>
          </cell>
          <cell r="E1328">
            <v>0</v>
          </cell>
          <cell r="H1328">
            <v>0</v>
          </cell>
          <cell r="I1328">
            <v>0</v>
          </cell>
          <cell r="J1328">
            <v>0</v>
          </cell>
          <cell r="L1328">
            <v>0</v>
          </cell>
        </row>
        <row r="1329">
          <cell r="A1329">
            <v>10235</v>
          </cell>
          <cell r="C1329">
            <v>5</v>
          </cell>
          <cell r="E1329">
            <v>0</v>
          </cell>
          <cell r="H1329">
            <v>0</v>
          </cell>
          <cell r="I1329">
            <v>0</v>
          </cell>
          <cell r="J1329">
            <v>0</v>
          </cell>
          <cell r="L1329">
            <v>0</v>
          </cell>
        </row>
        <row r="1330">
          <cell r="A1330">
            <v>10236</v>
          </cell>
          <cell r="C1330">
            <v>6</v>
          </cell>
          <cell r="E1330">
            <v>0</v>
          </cell>
          <cell r="H1330">
            <v>0</v>
          </cell>
          <cell r="I1330">
            <v>0</v>
          </cell>
          <cell r="J1330">
            <v>0</v>
          </cell>
          <cell r="L1330">
            <v>0</v>
          </cell>
        </row>
        <row r="1331">
          <cell r="A1331">
            <v>10237</v>
          </cell>
          <cell r="C1331">
            <v>7</v>
          </cell>
          <cell r="E1331">
            <v>0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</row>
        <row r="1332">
          <cell r="L1332">
            <v>45150</v>
          </cell>
        </row>
        <row r="1333">
          <cell r="C1333" t="str">
            <v>C.</v>
          </cell>
          <cell r="E1333" t="str">
            <v>Peralatan + Bahan Bakar</v>
          </cell>
        </row>
        <row r="1334">
          <cell r="A1334">
            <v>10231</v>
          </cell>
          <cell r="C1334">
            <v>1</v>
          </cell>
          <cell r="E1334" t="str">
            <v>Air Compressor</v>
          </cell>
          <cell r="H1334" t="str">
            <v>Hr</v>
          </cell>
          <cell r="I1334">
            <v>7.4999999999999997E-2</v>
          </cell>
          <cell r="J1334">
            <v>50990</v>
          </cell>
          <cell r="L1334">
            <v>3824</v>
          </cell>
        </row>
        <row r="1335">
          <cell r="A1335">
            <v>10232</v>
          </cell>
          <cell r="C1335">
            <v>2</v>
          </cell>
          <cell r="E1335" t="str">
            <v>Dump Truck, 12 t</v>
          </cell>
          <cell r="H1335" t="str">
            <v>Hr</v>
          </cell>
          <cell r="I1335">
            <v>7.4999999999999997E-2</v>
          </cell>
          <cell r="J1335">
            <v>89600</v>
          </cell>
          <cell r="L1335">
            <v>6720</v>
          </cell>
        </row>
        <row r="1336">
          <cell r="A1336">
            <v>10233</v>
          </cell>
          <cell r="C1336">
            <v>3</v>
          </cell>
          <cell r="E1336" t="str">
            <v>Alat bantu</v>
          </cell>
          <cell r="H1336" t="str">
            <v>ls</v>
          </cell>
          <cell r="I1336">
            <v>1</v>
          </cell>
          <cell r="J1336">
            <v>212</v>
          </cell>
          <cell r="L1336">
            <v>212</v>
          </cell>
        </row>
        <row r="1337">
          <cell r="A1337">
            <v>10234</v>
          </cell>
          <cell r="C1337">
            <v>4</v>
          </cell>
          <cell r="E1337">
            <v>0</v>
          </cell>
          <cell r="H1337">
            <v>0</v>
          </cell>
          <cell r="I1337">
            <v>0</v>
          </cell>
          <cell r="J1337">
            <v>0</v>
          </cell>
          <cell r="L1337">
            <v>0</v>
          </cell>
        </row>
        <row r="1338">
          <cell r="A1338">
            <v>10235</v>
          </cell>
          <cell r="C1338">
            <v>5</v>
          </cell>
          <cell r="E1338">
            <v>0</v>
          </cell>
          <cell r="H1338">
            <v>0</v>
          </cell>
          <cell r="I1338">
            <v>0</v>
          </cell>
          <cell r="J1338">
            <v>0</v>
          </cell>
          <cell r="L1338">
            <v>0</v>
          </cell>
        </row>
        <row r="1339">
          <cell r="A1339">
            <v>10236</v>
          </cell>
          <cell r="C1339">
            <v>6</v>
          </cell>
          <cell r="E1339">
            <v>0</v>
          </cell>
          <cell r="H1339">
            <v>0</v>
          </cell>
          <cell r="I1339">
            <v>0</v>
          </cell>
          <cell r="J1339">
            <v>0</v>
          </cell>
          <cell r="L1339">
            <v>0</v>
          </cell>
        </row>
        <row r="1340">
          <cell r="A1340">
            <v>10237</v>
          </cell>
          <cell r="C1340">
            <v>7</v>
          </cell>
          <cell r="E1340">
            <v>0</v>
          </cell>
          <cell r="H1340">
            <v>0</v>
          </cell>
          <cell r="I1340">
            <v>0</v>
          </cell>
          <cell r="J1340">
            <v>0</v>
          </cell>
          <cell r="L1340">
            <v>0</v>
          </cell>
        </row>
        <row r="1341">
          <cell r="L1341">
            <v>10756</v>
          </cell>
        </row>
        <row r="1343">
          <cell r="C1343" t="str">
            <v>D.</v>
          </cell>
          <cell r="E1343" t="str">
            <v>Jumlah ( A + B + C )</v>
          </cell>
          <cell r="L1343">
            <v>59963</v>
          </cell>
        </row>
        <row r="1344">
          <cell r="C1344" t="str">
            <v>E.</v>
          </cell>
          <cell r="E1344" t="str">
            <v>Biaya Umum dan Keuntungan (</v>
          </cell>
          <cell r="H1344">
            <v>0</v>
          </cell>
          <cell r="I1344" t="str">
            <v>% x D )</v>
          </cell>
          <cell r="L1344">
            <v>0</v>
          </cell>
        </row>
        <row r="1345">
          <cell r="A1345" t="str">
            <v>8.4 (2)</v>
          </cell>
          <cell r="C1345" t="str">
            <v>F.</v>
          </cell>
          <cell r="E1345" t="str">
            <v>Harga Satuan</v>
          </cell>
          <cell r="G1345" t="str">
            <v>( D + E )</v>
          </cell>
          <cell r="L1345">
            <v>59963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J1349" t="str">
            <v>Jakarta, 18 September 2003</v>
          </cell>
        </row>
        <row r="1350">
          <cell r="J1350" t="str">
            <v>PT. BRANTAS ABIPRAYA (Persero)</v>
          </cell>
        </row>
        <row r="1357">
          <cell r="J1357" t="str">
            <v>H. SOETRISNO ARIFIN ME,MM</v>
          </cell>
        </row>
        <row r="1358">
          <cell r="J1358" t="str">
            <v>Direktur Operasi Wilayah II</v>
          </cell>
        </row>
        <row r="1359">
          <cell r="A1359">
            <v>24</v>
          </cell>
          <cell r="C1359" t="str">
            <v>LAMPIRAN 2 PENAWARAN</v>
          </cell>
        </row>
        <row r="1360">
          <cell r="C1360" t="str">
            <v>ANALISA HARGA SATUAN MATA PEMBAYARAN UTAMA</v>
          </cell>
        </row>
        <row r="1363">
          <cell r="A1363">
            <v>10240</v>
          </cell>
          <cell r="C1363" t="str">
            <v>NAMA PESERTA LELANG</v>
          </cell>
          <cell r="F1363" t="str">
            <v>:</v>
          </cell>
          <cell r="G1363" t="str">
            <v>PT. BRANTAS ABIPRAYA (Persero)</v>
          </cell>
        </row>
        <row r="1364">
          <cell r="A1364">
            <v>10240</v>
          </cell>
          <cell r="C1364" t="str">
            <v>NO. MATA PEMBAYARAN</v>
          </cell>
          <cell r="F1364" t="str">
            <v>:</v>
          </cell>
          <cell r="G1364" t="str">
            <v>8.4 (3)</v>
          </cell>
        </row>
        <row r="1365">
          <cell r="A1365">
            <v>10240</v>
          </cell>
          <cell r="C1365" t="str">
            <v>JENIS PEKERJAAN</v>
          </cell>
          <cell r="F1365" t="str">
            <v>:</v>
          </cell>
          <cell r="G1365" t="str">
            <v>Rambu Jalan dengan permukaan Pemantul Engineering grade</v>
          </cell>
        </row>
        <row r="1366">
          <cell r="A1366">
            <v>10240</v>
          </cell>
          <cell r="C1366" t="str">
            <v>SATUAN PENGUKURAN</v>
          </cell>
          <cell r="F1366" t="str">
            <v>:</v>
          </cell>
          <cell r="G1366" t="str">
            <v>Buah</v>
          </cell>
        </row>
        <row r="1367">
          <cell r="A1367">
            <v>10240</v>
          </cell>
          <cell r="C1367" t="str">
            <v>PERKIRAAN KUANTITAS</v>
          </cell>
          <cell r="F1367" t="str">
            <v>:</v>
          </cell>
          <cell r="G1367">
            <v>116</v>
          </cell>
        </row>
        <row r="1368">
          <cell r="C1368" t="str">
            <v>PEKERJAAN</v>
          </cell>
        </row>
        <row r="1369">
          <cell r="A1369">
            <v>10240</v>
          </cell>
          <cell r="C1369" t="str">
            <v>PRODUKSI HARIAN / JAM(*)</v>
          </cell>
          <cell r="F1369" t="str">
            <v>:</v>
          </cell>
          <cell r="G1369">
            <v>5</v>
          </cell>
          <cell r="H1369" t="str">
            <v>/jam</v>
          </cell>
        </row>
        <row r="1371">
          <cell r="C1371" t="str">
            <v>No.</v>
          </cell>
          <cell r="D1371" t="str">
            <v>Uraian</v>
          </cell>
          <cell r="H1371" t="str">
            <v>Satuan</v>
          </cell>
          <cell r="I1371" t="str">
            <v>Kuantitas</v>
          </cell>
          <cell r="J1371" t="str">
            <v>Biaya Satuan</v>
          </cell>
          <cell r="L1371" t="str">
            <v>Jumlah</v>
          </cell>
        </row>
        <row r="1372">
          <cell r="J1372" t="str">
            <v>(Rp.)</v>
          </cell>
          <cell r="L1372" t="str">
            <v>(Rp./ Satuan)</v>
          </cell>
        </row>
        <row r="1374">
          <cell r="C1374" t="str">
            <v>A.</v>
          </cell>
          <cell r="E1374" t="str">
            <v>Tenaga Kerja</v>
          </cell>
        </row>
        <row r="1375">
          <cell r="A1375">
            <v>10241</v>
          </cell>
          <cell r="C1375">
            <v>1</v>
          </cell>
          <cell r="E1375" t="str">
            <v>Mandor</v>
          </cell>
          <cell r="H1375" t="str">
            <v>hour</v>
          </cell>
          <cell r="I1375">
            <v>0.2</v>
          </cell>
          <cell r="J1375">
            <v>7100</v>
          </cell>
          <cell r="L1375">
            <v>1420</v>
          </cell>
        </row>
        <row r="1376">
          <cell r="A1376">
            <v>10242</v>
          </cell>
          <cell r="C1376">
            <v>2</v>
          </cell>
          <cell r="E1376" t="str">
            <v>Tukang</v>
          </cell>
          <cell r="H1376" t="str">
            <v>hour</v>
          </cell>
          <cell r="I1376">
            <v>0.6</v>
          </cell>
          <cell r="J1376">
            <v>5000</v>
          </cell>
          <cell r="L1376">
            <v>3000</v>
          </cell>
        </row>
        <row r="1377">
          <cell r="A1377">
            <v>10243</v>
          </cell>
          <cell r="C1377">
            <v>3</v>
          </cell>
          <cell r="E1377" t="str">
            <v>Pekerja biasa</v>
          </cell>
          <cell r="H1377" t="str">
            <v>hour</v>
          </cell>
          <cell r="I1377">
            <v>1</v>
          </cell>
          <cell r="J1377">
            <v>4000</v>
          </cell>
          <cell r="L1377">
            <v>4000</v>
          </cell>
        </row>
        <row r="1378">
          <cell r="A1378">
            <v>10244</v>
          </cell>
          <cell r="C1378">
            <v>4</v>
          </cell>
          <cell r="E1378">
            <v>0</v>
          </cell>
          <cell r="H1378">
            <v>0</v>
          </cell>
          <cell r="I1378">
            <v>0</v>
          </cell>
          <cell r="J1378">
            <v>0</v>
          </cell>
          <cell r="L1378">
            <v>0</v>
          </cell>
        </row>
        <row r="1379">
          <cell r="A1379">
            <v>10245</v>
          </cell>
          <cell r="C1379">
            <v>5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L1379">
            <v>0</v>
          </cell>
        </row>
        <row r="1380">
          <cell r="A1380">
            <v>10246</v>
          </cell>
          <cell r="C1380">
            <v>6</v>
          </cell>
          <cell r="E1380">
            <v>0</v>
          </cell>
          <cell r="H1380">
            <v>0</v>
          </cell>
          <cell r="I1380">
            <v>0</v>
          </cell>
          <cell r="J1380">
            <v>0</v>
          </cell>
          <cell r="L1380">
            <v>0</v>
          </cell>
        </row>
        <row r="1381">
          <cell r="A1381">
            <v>10247</v>
          </cell>
          <cell r="C1381">
            <v>7</v>
          </cell>
          <cell r="E1381">
            <v>0</v>
          </cell>
          <cell r="H1381">
            <v>0</v>
          </cell>
          <cell r="I1381">
            <v>0</v>
          </cell>
          <cell r="J1381">
            <v>0</v>
          </cell>
          <cell r="L1381">
            <v>0</v>
          </cell>
        </row>
        <row r="1382">
          <cell r="L1382">
            <v>8420</v>
          </cell>
        </row>
        <row r="1383">
          <cell r="C1383" t="str">
            <v>B.</v>
          </cell>
          <cell r="E1383" t="str">
            <v>Bahan-bahan</v>
          </cell>
        </row>
        <row r="1384">
          <cell r="A1384">
            <v>10241</v>
          </cell>
          <cell r="C1384">
            <v>1</v>
          </cell>
          <cell r="E1384" t="str">
            <v>Rambu jalan</v>
          </cell>
          <cell r="H1384" t="str">
            <v>nos</v>
          </cell>
          <cell r="I1384">
            <v>1</v>
          </cell>
          <cell r="J1384">
            <v>70000</v>
          </cell>
          <cell r="L1384">
            <v>70000</v>
          </cell>
        </row>
        <row r="1385">
          <cell r="A1385">
            <v>10242</v>
          </cell>
          <cell r="C1385">
            <v>2</v>
          </cell>
          <cell r="E1385" t="str">
            <v>Pipa Galvanize 3" dia - 4000</v>
          </cell>
          <cell r="H1385" t="str">
            <v>m</v>
          </cell>
          <cell r="I1385">
            <v>3.1</v>
          </cell>
          <cell r="J1385">
            <v>225000</v>
          </cell>
          <cell r="L1385">
            <v>697500</v>
          </cell>
        </row>
        <row r="1386">
          <cell r="A1386">
            <v>10243</v>
          </cell>
          <cell r="C1386">
            <v>3</v>
          </cell>
          <cell r="E1386" t="str">
            <v>Beton K-175</v>
          </cell>
          <cell r="H1386" t="str">
            <v>m3</v>
          </cell>
          <cell r="I1386">
            <v>6.7999999999999996E-3</v>
          </cell>
          <cell r="J1386">
            <v>350000</v>
          </cell>
          <cell r="L1386">
            <v>2380</v>
          </cell>
        </row>
        <row r="1387">
          <cell r="A1387">
            <v>10244</v>
          </cell>
          <cell r="C1387">
            <v>4</v>
          </cell>
          <cell r="E1387" t="str">
            <v>Cat dan kelengkapannya</v>
          </cell>
          <cell r="H1387" t="str">
            <v>Ls</v>
          </cell>
          <cell r="I1387">
            <v>1</v>
          </cell>
          <cell r="J1387">
            <v>150</v>
          </cell>
          <cell r="L1387">
            <v>150</v>
          </cell>
        </row>
        <row r="1388">
          <cell r="A1388">
            <v>10245</v>
          </cell>
          <cell r="C1388">
            <v>5</v>
          </cell>
          <cell r="E1388">
            <v>0</v>
          </cell>
          <cell r="H1388">
            <v>0</v>
          </cell>
          <cell r="I1388">
            <v>0</v>
          </cell>
          <cell r="J1388">
            <v>0</v>
          </cell>
          <cell r="L1388">
            <v>0</v>
          </cell>
        </row>
        <row r="1389">
          <cell r="A1389">
            <v>10246</v>
          </cell>
          <cell r="C1389">
            <v>6</v>
          </cell>
          <cell r="E1389">
            <v>0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</row>
        <row r="1390">
          <cell r="A1390">
            <v>10247</v>
          </cell>
          <cell r="C1390">
            <v>7</v>
          </cell>
          <cell r="E1390">
            <v>0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</row>
        <row r="1391">
          <cell r="L1391">
            <v>770030</v>
          </cell>
        </row>
        <row r="1392">
          <cell r="C1392" t="str">
            <v>C.</v>
          </cell>
          <cell r="E1392" t="str">
            <v>Peralatan + Bahan Bakar</v>
          </cell>
        </row>
        <row r="1393">
          <cell r="A1393">
            <v>10241</v>
          </cell>
          <cell r="C1393">
            <v>1</v>
          </cell>
          <cell r="E1393" t="str">
            <v>Dump Truck, 12 t</v>
          </cell>
          <cell r="H1393" t="str">
            <v>Hr</v>
          </cell>
          <cell r="I1393">
            <v>0.2</v>
          </cell>
          <cell r="J1393">
            <v>89600</v>
          </cell>
          <cell r="L1393">
            <v>17920</v>
          </cell>
        </row>
        <row r="1394">
          <cell r="A1394">
            <v>10242</v>
          </cell>
          <cell r="C1394">
            <v>2</v>
          </cell>
          <cell r="E1394" t="str">
            <v>Alat bantu</v>
          </cell>
          <cell r="H1394" t="str">
            <v>ls</v>
          </cell>
          <cell r="I1394">
            <v>1</v>
          </cell>
          <cell r="J1394">
            <v>212</v>
          </cell>
          <cell r="L1394">
            <v>212</v>
          </cell>
        </row>
        <row r="1395">
          <cell r="A1395">
            <v>10243</v>
          </cell>
          <cell r="C1395">
            <v>3</v>
          </cell>
          <cell r="E1395">
            <v>0</v>
          </cell>
          <cell r="H1395">
            <v>0</v>
          </cell>
          <cell r="I1395">
            <v>0</v>
          </cell>
          <cell r="J1395">
            <v>0</v>
          </cell>
          <cell r="L1395">
            <v>0</v>
          </cell>
        </row>
        <row r="1396">
          <cell r="A1396">
            <v>10244</v>
          </cell>
          <cell r="C1396">
            <v>4</v>
          </cell>
          <cell r="E1396">
            <v>0</v>
          </cell>
          <cell r="H1396">
            <v>0</v>
          </cell>
          <cell r="I1396">
            <v>0</v>
          </cell>
          <cell r="J1396">
            <v>0</v>
          </cell>
          <cell r="L1396">
            <v>0</v>
          </cell>
        </row>
        <row r="1397">
          <cell r="A1397">
            <v>10245</v>
          </cell>
          <cell r="C1397">
            <v>5</v>
          </cell>
          <cell r="E1397">
            <v>0</v>
          </cell>
          <cell r="H1397">
            <v>0</v>
          </cell>
          <cell r="I1397">
            <v>0</v>
          </cell>
          <cell r="J1397">
            <v>0</v>
          </cell>
          <cell r="L1397">
            <v>0</v>
          </cell>
        </row>
        <row r="1398">
          <cell r="A1398">
            <v>10246</v>
          </cell>
          <cell r="C1398">
            <v>6</v>
          </cell>
          <cell r="E1398">
            <v>0</v>
          </cell>
          <cell r="H1398">
            <v>0</v>
          </cell>
          <cell r="I1398">
            <v>0</v>
          </cell>
          <cell r="J1398">
            <v>0</v>
          </cell>
          <cell r="L1398">
            <v>0</v>
          </cell>
        </row>
        <row r="1399">
          <cell r="A1399">
            <v>10247</v>
          </cell>
          <cell r="C1399">
            <v>7</v>
          </cell>
          <cell r="E1399">
            <v>0</v>
          </cell>
          <cell r="H1399">
            <v>0</v>
          </cell>
          <cell r="I1399">
            <v>0</v>
          </cell>
          <cell r="J1399">
            <v>0</v>
          </cell>
          <cell r="L1399">
            <v>0</v>
          </cell>
        </row>
        <row r="1400">
          <cell r="L1400">
            <v>18132</v>
          </cell>
        </row>
        <row r="1402">
          <cell r="C1402" t="str">
            <v>D.</v>
          </cell>
          <cell r="E1402" t="str">
            <v>Jumlah ( A + B + C )</v>
          </cell>
          <cell r="L1402">
            <v>796582</v>
          </cell>
        </row>
        <row r="1403">
          <cell r="C1403" t="str">
            <v>E.</v>
          </cell>
          <cell r="E1403" t="str">
            <v>Biaya Umum dan Keuntungan (</v>
          </cell>
          <cell r="H1403">
            <v>0</v>
          </cell>
          <cell r="I1403" t="str">
            <v>% x D )</v>
          </cell>
          <cell r="L1403">
            <v>0</v>
          </cell>
        </row>
        <row r="1404">
          <cell r="A1404" t="str">
            <v>8.4 (3)</v>
          </cell>
          <cell r="C1404" t="str">
            <v>F.</v>
          </cell>
          <cell r="E1404" t="str">
            <v>Harga Satuan</v>
          </cell>
          <cell r="G1404" t="str">
            <v>( D + E )</v>
          </cell>
          <cell r="L1404">
            <v>796582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J1408" t="str">
            <v>Jakarta, 18 September 2003</v>
          </cell>
        </row>
        <row r="1409">
          <cell r="J1409" t="str">
            <v>PT. BRANTAS ABIPRAYA (Persero)</v>
          </cell>
        </row>
        <row r="1416">
          <cell r="J1416" t="str">
            <v>H. SOETRISNO ARIFIN ME,MM</v>
          </cell>
        </row>
        <row r="1417">
          <cell r="J1417" t="str">
            <v>Direktur Operasi Wilayah II</v>
          </cell>
        </row>
        <row r="1418">
          <cell r="A1418">
            <v>25</v>
          </cell>
          <cell r="C1418" t="str">
            <v>LAMPIRAN 2 PENAWARAN</v>
          </cell>
        </row>
        <row r="1419">
          <cell r="C1419" t="str">
            <v>ANALISA HARGA SATUAN MATA PEMBAYARAN UTAMA</v>
          </cell>
        </row>
        <row r="1422">
          <cell r="A1422">
            <v>10250</v>
          </cell>
          <cell r="C1422" t="str">
            <v>NAMA PESERTA LELANG</v>
          </cell>
          <cell r="F1422" t="str">
            <v>:</v>
          </cell>
          <cell r="G1422" t="str">
            <v>PT. BRANTAS ABIPRAYA (Persero)</v>
          </cell>
        </row>
        <row r="1423">
          <cell r="A1423">
            <v>10250</v>
          </cell>
          <cell r="C1423" t="str">
            <v>NO. MATA PEMBAYARAN</v>
          </cell>
          <cell r="F1423" t="str">
            <v>:</v>
          </cell>
          <cell r="G1423" t="str">
            <v>8.4 (5)</v>
          </cell>
        </row>
        <row r="1424">
          <cell r="A1424">
            <v>10250</v>
          </cell>
          <cell r="C1424" t="str">
            <v>JENIS PEKERJAAN</v>
          </cell>
          <cell r="F1424" t="str">
            <v>:</v>
          </cell>
          <cell r="G1424" t="str">
            <v>Patok Pengarah</v>
          </cell>
        </row>
        <row r="1425">
          <cell r="A1425">
            <v>10250</v>
          </cell>
          <cell r="C1425" t="str">
            <v>SATUAN PENGUKURAN</v>
          </cell>
          <cell r="F1425" t="str">
            <v>:</v>
          </cell>
          <cell r="G1425" t="str">
            <v>Buah</v>
          </cell>
        </row>
        <row r="1426">
          <cell r="A1426">
            <v>10250</v>
          </cell>
          <cell r="C1426" t="str">
            <v>PERKIRAAN KUANTITAS</v>
          </cell>
          <cell r="F1426" t="str">
            <v>:</v>
          </cell>
          <cell r="G1426">
            <v>550</v>
          </cell>
        </row>
        <row r="1427">
          <cell r="C1427" t="str">
            <v>PEKERJAAN</v>
          </cell>
        </row>
        <row r="1428">
          <cell r="A1428">
            <v>10250</v>
          </cell>
          <cell r="C1428" t="str">
            <v>PRODUKSI HARIAN / JAM(*)</v>
          </cell>
          <cell r="F1428" t="str">
            <v>:</v>
          </cell>
          <cell r="G1428">
            <v>7</v>
          </cell>
          <cell r="H1428" t="str">
            <v>/jam</v>
          </cell>
        </row>
        <row r="1430">
          <cell r="C1430" t="str">
            <v>No.</v>
          </cell>
          <cell r="D1430" t="str">
            <v>Uraian</v>
          </cell>
          <cell r="H1430" t="str">
            <v>Satuan</v>
          </cell>
          <cell r="I1430" t="str">
            <v>Kuantitas</v>
          </cell>
          <cell r="J1430" t="str">
            <v>Biaya Satuan</v>
          </cell>
          <cell r="L1430" t="str">
            <v>Jumlah</v>
          </cell>
        </row>
        <row r="1431">
          <cell r="J1431" t="str">
            <v>(Rp.)</v>
          </cell>
          <cell r="L1431" t="str">
            <v>(Rp./ Satuan)</v>
          </cell>
        </row>
        <row r="1433">
          <cell r="C1433" t="str">
            <v>A.</v>
          </cell>
          <cell r="E1433" t="str">
            <v>Tenaga Kerja</v>
          </cell>
        </row>
        <row r="1434">
          <cell r="A1434">
            <v>10251</v>
          </cell>
          <cell r="C1434">
            <v>1</v>
          </cell>
          <cell r="E1434" t="str">
            <v>Mandor</v>
          </cell>
          <cell r="H1434" t="str">
            <v>hour</v>
          </cell>
          <cell r="I1434">
            <v>0.14280000000000001</v>
          </cell>
          <cell r="J1434">
            <v>7100</v>
          </cell>
          <cell r="L1434">
            <v>1013</v>
          </cell>
        </row>
        <row r="1435">
          <cell r="A1435">
            <v>10252</v>
          </cell>
          <cell r="C1435">
            <v>2</v>
          </cell>
          <cell r="E1435" t="str">
            <v>Tukang</v>
          </cell>
          <cell r="H1435" t="str">
            <v>hour</v>
          </cell>
          <cell r="I1435">
            <v>0.57140000000000002</v>
          </cell>
          <cell r="J1435">
            <v>5000</v>
          </cell>
          <cell r="L1435">
            <v>2857</v>
          </cell>
        </row>
        <row r="1436">
          <cell r="A1436">
            <v>10253</v>
          </cell>
          <cell r="C1436">
            <v>3</v>
          </cell>
          <cell r="E1436" t="str">
            <v>Pekerja biasa</v>
          </cell>
          <cell r="H1436" t="str">
            <v>hour</v>
          </cell>
          <cell r="I1436">
            <v>1.1428</v>
          </cell>
          <cell r="J1436">
            <v>4000</v>
          </cell>
          <cell r="L1436">
            <v>4571</v>
          </cell>
        </row>
        <row r="1437">
          <cell r="A1437">
            <v>10254</v>
          </cell>
          <cell r="C1437">
            <v>4</v>
          </cell>
          <cell r="E1437">
            <v>0</v>
          </cell>
          <cell r="H1437">
            <v>0</v>
          </cell>
          <cell r="I1437">
            <v>0</v>
          </cell>
          <cell r="J1437">
            <v>0</v>
          </cell>
          <cell r="L1437">
            <v>0</v>
          </cell>
        </row>
        <row r="1438">
          <cell r="A1438">
            <v>10255</v>
          </cell>
          <cell r="C1438">
            <v>5</v>
          </cell>
          <cell r="E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</row>
        <row r="1439">
          <cell r="A1439">
            <v>10256</v>
          </cell>
          <cell r="C1439">
            <v>6</v>
          </cell>
          <cell r="E1439">
            <v>0</v>
          </cell>
          <cell r="H1439">
            <v>0</v>
          </cell>
          <cell r="I1439">
            <v>0</v>
          </cell>
          <cell r="J1439">
            <v>0</v>
          </cell>
          <cell r="L1439">
            <v>0</v>
          </cell>
        </row>
        <row r="1440">
          <cell r="A1440">
            <v>10257</v>
          </cell>
          <cell r="C1440">
            <v>7</v>
          </cell>
          <cell r="E1440">
            <v>0</v>
          </cell>
          <cell r="H1440">
            <v>0</v>
          </cell>
          <cell r="I1440">
            <v>0</v>
          </cell>
          <cell r="J1440">
            <v>0</v>
          </cell>
          <cell r="L1440">
            <v>0</v>
          </cell>
        </row>
        <row r="1441">
          <cell r="L1441">
            <v>8441</v>
          </cell>
        </row>
        <row r="1442">
          <cell r="C1442" t="str">
            <v>B.</v>
          </cell>
          <cell r="E1442" t="str">
            <v>Bahan-bahan</v>
          </cell>
        </row>
        <row r="1443">
          <cell r="A1443">
            <v>10251</v>
          </cell>
          <cell r="C1443">
            <v>1</v>
          </cell>
          <cell r="E1443" t="str">
            <v>Beton K-175</v>
          </cell>
          <cell r="H1443" t="str">
            <v>m3</v>
          </cell>
          <cell r="I1443">
            <v>3.5437500000000004E-2</v>
          </cell>
          <cell r="J1443">
            <v>350000</v>
          </cell>
          <cell r="L1443">
            <v>12403</v>
          </cell>
        </row>
        <row r="1444">
          <cell r="A1444">
            <v>10252</v>
          </cell>
          <cell r="C1444">
            <v>2</v>
          </cell>
          <cell r="E1444" t="str">
            <v>Baja Tulangan polos U24</v>
          </cell>
          <cell r="H1444" t="str">
            <v>kg</v>
          </cell>
          <cell r="I1444">
            <v>4.6512000000000002</v>
          </cell>
          <cell r="J1444">
            <v>3400</v>
          </cell>
          <cell r="L1444">
            <v>15814</v>
          </cell>
        </row>
        <row r="1445">
          <cell r="A1445">
            <v>10253</v>
          </cell>
          <cell r="C1445">
            <v>3</v>
          </cell>
          <cell r="E1445" t="str">
            <v>Cat dan kelengkapannya</v>
          </cell>
          <cell r="H1445" t="str">
            <v>Ls</v>
          </cell>
          <cell r="I1445">
            <v>1</v>
          </cell>
          <cell r="J1445">
            <v>150</v>
          </cell>
          <cell r="L1445">
            <v>150</v>
          </cell>
        </row>
        <row r="1446">
          <cell r="A1446">
            <v>10254</v>
          </cell>
          <cell r="C1446">
            <v>4</v>
          </cell>
          <cell r="E1446">
            <v>0</v>
          </cell>
          <cell r="H1446">
            <v>0</v>
          </cell>
          <cell r="I1446">
            <v>0</v>
          </cell>
          <cell r="J1446">
            <v>0</v>
          </cell>
          <cell r="L1446">
            <v>0</v>
          </cell>
        </row>
        <row r="1447">
          <cell r="A1447">
            <v>10255</v>
          </cell>
          <cell r="C1447">
            <v>5</v>
          </cell>
          <cell r="E1447">
            <v>0</v>
          </cell>
          <cell r="H1447">
            <v>0</v>
          </cell>
          <cell r="I1447">
            <v>0</v>
          </cell>
          <cell r="J1447">
            <v>0</v>
          </cell>
          <cell r="L1447">
            <v>0</v>
          </cell>
        </row>
        <row r="1448">
          <cell r="A1448">
            <v>10256</v>
          </cell>
          <cell r="C1448">
            <v>6</v>
          </cell>
          <cell r="E1448">
            <v>0</v>
          </cell>
          <cell r="H1448">
            <v>0</v>
          </cell>
          <cell r="I1448">
            <v>0</v>
          </cell>
          <cell r="J1448">
            <v>0</v>
          </cell>
          <cell r="L1448">
            <v>0</v>
          </cell>
        </row>
        <row r="1449">
          <cell r="A1449">
            <v>10257</v>
          </cell>
          <cell r="C1449">
            <v>7</v>
          </cell>
          <cell r="E1449">
            <v>0</v>
          </cell>
          <cell r="H1449">
            <v>0</v>
          </cell>
          <cell r="I1449">
            <v>0</v>
          </cell>
          <cell r="J1449">
            <v>0</v>
          </cell>
          <cell r="L1449">
            <v>0</v>
          </cell>
        </row>
        <row r="1450">
          <cell r="L1450">
            <v>28367</v>
          </cell>
        </row>
        <row r="1451">
          <cell r="C1451" t="str">
            <v>C.</v>
          </cell>
          <cell r="E1451" t="str">
            <v>Peralatan + Bahan Bakar</v>
          </cell>
        </row>
        <row r="1452">
          <cell r="A1452">
            <v>10251</v>
          </cell>
          <cell r="C1452">
            <v>1</v>
          </cell>
          <cell r="E1452" t="str">
            <v>Dump Truck, 12 t</v>
          </cell>
          <cell r="H1452" t="str">
            <v>Hr</v>
          </cell>
          <cell r="I1452">
            <v>0.14280000000000001</v>
          </cell>
          <cell r="J1452">
            <v>89600</v>
          </cell>
          <cell r="L1452">
            <v>12794</v>
          </cell>
        </row>
        <row r="1453">
          <cell r="A1453">
            <v>10252</v>
          </cell>
          <cell r="C1453">
            <v>2</v>
          </cell>
          <cell r="E1453" t="str">
            <v>Alat bantu</v>
          </cell>
          <cell r="H1453" t="str">
            <v>ls</v>
          </cell>
          <cell r="I1453">
            <v>1</v>
          </cell>
          <cell r="J1453">
            <v>212</v>
          </cell>
          <cell r="L1453">
            <v>212</v>
          </cell>
        </row>
        <row r="1454">
          <cell r="A1454">
            <v>10253</v>
          </cell>
          <cell r="C1454">
            <v>3</v>
          </cell>
          <cell r="E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</row>
        <row r="1455">
          <cell r="A1455">
            <v>10254</v>
          </cell>
          <cell r="C1455">
            <v>4</v>
          </cell>
          <cell r="E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</row>
        <row r="1456">
          <cell r="A1456">
            <v>10255</v>
          </cell>
          <cell r="C1456">
            <v>5</v>
          </cell>
          <cell r="E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</row>
        <row r="1457">
          <cell r="A1457">
            <v>10256</v>
          </cell>
          <cell r="C1457">
            <v>6</v>
          </cell>
          <cell r="E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</row>
        <row r="1458">
          <cell r="A1458">
            <v>10257</v>
          </cell>
          <cell r="C1458">
            <v>7</v>
          </cell>
          <cell r="E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</row>
        <row r="1459">
          <cell r="L1459">
            <v>13006</v>
          </cell>
        </row>
        <row r="1461">
          <cell r="C1461" t="str">
            <v>D.</v>
          </cell>
          <cell r="E1461" t="str">
            <v>Jumlah ( A + B + C )</v>
          </cell>
          <cell r="L1461">
            <v>49814</v>
          </cell>
        </row>
        <row r="1462">
          <cell r="C1462" t="str">
            <v>E.</v>
          </cell>
          <cell r="E1462" t="str">
            <v>Biaya Umum dan Keuntungan (</v>
          </cell>
          <cell r="H1462">
            <v>0</v>
          </cell>
          <cell r="I1462" t="str">
            <v>% x D )</v>
          </cell>
          <cell r="L1462">
            <v>0</v>
          </cell>
        </row>
        <row r="1463">
          <cell r="A1463" t="str">
            <v>8.4 (5)</v>
          </cell>
          <cell r="C1463" t="str">
            <v>F.</v>
          </cell>
          <cell r="E1463" t="str">
            <v>Harga Satuan</v>
          </cell>
          <cell r="G1463" t="str">
            <v>( D + E )</v>
          </cell>
          <cell r="L1463">
            <v>49814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J1467" t="str">
            <v>Jakarta, 18 September 2003</v>
          </cell>
        </row>
        <row r="1468">
          <cell r="J1468" t="str">
            <v>PT. BRANTAS ABIPRAYA (Persero)</v>
          </cell>
        </row>
        <row r="1475">
          <cell r="J1475" t="str">
            <v>H. SOETRISNO ARIFIN ME,MM</v>
          </cell>
        </row>
        <row r="1476">
          <cell r="J1476" t="str">
            <v>Direktur Operasi Wilayah II</v>
          </cell>
        </row>
        <row r="1477">
          <cell r="A1477">
            <v>26</v>
          </cell>
          <cell r="C1477" t="str">
            <v>LAMPIRAN 2 PENAWARAN</v>
          </cell>
        </row>
        <row r="1478">
          <cell r="C1478" t="str">
            <v>ANALISA HARGA SATUAN MATA PEMBAYARAN UTAMA</v>
          </cell>
        </row>
        <row r="1481">
          <cell r="A1481">
            <v>10260</v>
          </cell>
          <cell r="C1481" t="str">
            <v>NAMA PESERTA LELANG</v>
          </cell>
          <cell r="F1481" t="str">
            <v>:</v>
          </cell>
          <cell r="G1481" t="str">
            <v>PT. BRANTAS ABIPRAYA (Persero)</v>
          </cell>
        </row>
        <row r="1482">
          <cell r="A1482">
            <v>10260</v>
          </cell>
          <cell r="C1482" t="str">
            <v>NO. MATA PEMBAYARAN</v>
          </cell>
          <cell r="F1482" t="str">
            <v>:</v>
          </cell>
          <cell r="G1482" t="str">
            <v>8.4 (6)</v>
          </cell>
        </row>
        <row r="1483">
          <cell r="A1483">
            <v>10260</v>
          </cell>
          <cell r="C1483" t="str">
            <v>JENIS PEKERJAAN</v>
          </cell>
          <cell r="F1483" t="str">
            <v>:</v>
          </cell>
          <cell r="G1483" t="str">
            <v>Patok Kilometer</v>
          </cell>
        </row>
        <row r="1484">
          <cell r="A1484">
            <v>10260</v>
          </cell>
          <cell r="C1484" t="str">
            <v>SATUAN PENGUKURAN</v>
          </cell>
          <cell r="F1484" t="str">
            <v>:</v>
          </cell>
          <cell r="G1484" t="str">
            <v>Buah</v>
          </cell>
        </row>
        <row r="1485">
          <cell r="A1485">
            <v>10260</v>
          </cell>
          <cell r="C1485" t="str">
            <v>PERKIRAAN KUANTITAS</v>
          </cell>
          <cell r="F1485" t="str">
            <v>:</v>
          </cell>
          <cell r="G1485">
            <v>27</v>
          </cell>
        </row>
        <row r="1486">
          <cell r="C1486" t="str">
            <v>PEKERJAAN</v>
          </cell>
        </row>
        <row r="1487">
          <cell r="A1487">
            <v>10260</v>
          </cell>
          <cell r="C1487" t="str">
            <v>PRODUKSI HARIAN / JAM(*)</v>
          </cell>
          <cell r="F1487" t="str">
            <v>:</v>
          </cell>
          <cell r="G1487">
            <v>6</v>
          </cell>
          <cell r="H1487" t="str">
            <v>/jam</v>
          </cell>
        </row>
        <row r="1489">
          <cell r="C1489" t="str">
            <v>No.</v>
          </cell>
          <cell r="D1489" t="str">
            <v>Uraian</v>
          </cell>
          <cell r="H1489" t="str">
            <v>Satuan</v>
          </cell>
          <cell r="I1489" t="str">
            <v>Kuantitas</v>
          </cell>
          <cell r="J1489" t="str">
            <v>Biaya Satuan</v>
          </cell>
          <cell r="L1489" t="str">
            <v>Jumlah</v>
          </cell>
        </row>
        <row r="1490">
          <cell r="J1490" t="str">
            <v>(Rp.)</v>
          </cell>
          <cell r="L1490" t="str">
            <v>(Rp./ Satuan)</v>
          </cell>
        </row>
        <row r="1492">
          <cell r="C1492" t="str">
            <v>A.</v>
          </cell>
          <cell r="E1492" t="str">
            <v>Tenaga Kerja</v>
          </cell>
        </row>
        <row r="1493">
          <cell r="A1493">
            <v>10261</v>
          </cell>
          <cell r="C1493">
            <v>1</v>
          </cell>
          <cell r="E1493" t="str">
            <v>Mandor</v>
          </cell>
          <cell r="H1493" t="str">
            <v>hour</v>
          </cell>
          <cell r="I1493">
            <v>0.1666</v>
          </cell>
          <cell r="J1493">
            <v>7100</v>
          </cell>
          <cell r="L1493">
            <v>1182</v>
          </cell>
        </row>
        <row r="1494">
          <cell r="A1494">
            <v>10262</v>
          </cell>
          <cell r="C1494">
            <v>2</v>
          </cell>
          <cell r="E1494" t="str">
            <v>Tukang</v>
          </cell>
          <cell r="H1494" t="str">
            <v>hour</v>
          </cell>
          <cell r="I1494">
            <v>0.33329999999999999</v>
          </cell>
          <cell r="J1494">
            <v>5000</v>
          </cell>
          <cell r="L1494">
            <v>1666</v>
          </cell>
        </row>
        <row r="1495">
          <cell r="A1495">
            <v>10263</v>
          </cell>
          <cell r="C1495">
            <v>3</v>
          </cell>
          <cell r="E1495" t="str">
            <v>Pekerja biasa</v>
          </cell>
          <cell r="H1495" t="str">
            <v>hour</v>
          </cell>
          <cell r="I1495">
            <v>0.83330000000000004</v>
          </cell>
          <cell r="J1495">
            <v>4000</v>
          </cell>
          <cell r="L1495">
            <v>3333</v>
          </cell>
        </row>
        <row r="1496">
          <cell r="A1496">
            <v>10264</v>
          </cell>
          <cell r="C1496">
            <v>4</v>
          </cell>
          <cell r="E1496">
            <v>0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</row>
        <row r="1497">
          <cell r="A1497">
            <v>10265</v>
          </cell>
          <cell r="C1497">
            <v>5</v>
          </cell>
          <cell r="E1497">
            <v>0</v>
          </cell>
          <cell r="H1497">
            <v>0</v>
          </cell>
          <cell r="I1497">
            <v>0</v>
          </cell>
          <cell r="J1497">
            <v>0</v>
          </cell>
          <cell r="L1497">
            <v>0</v>
          </cell>
        </row>
        <row r="1498">
          <cell r="A1498">
            <v>10266</v>
          </cell>
          <cell r="C1498">
            <v>6</v>
          </cell>
          <cell r="E1498">
            <v>0</v>
          </cell>
          <cell r="H1498">
            <v>0</v>
          </cell>
          <cell r="I1498">
            <v>0</v>
          </cell>
          <cell r="J1498">
            <v>0</v>
          </cell>
          <cell r="L1498">
            <v>0</v>
          </cell>
        </row>
        <row r="1499">
          <cell r="A1499">
            <v>10267</v>
          </cell>
          <cell r="C1499">
            <v>7</v>
          </cell>
          <cell r="E1499">
            <v>0</v>
          </cell>
          <cell r="H1499">
            <v>0</v>
          </cell>
          <cell r="I1499">
            <v>0</v>
          </cell>
          <cell r="J1499">
            <v>0</v>
          </cell>
          <cell r="L1499">
            <v>0</v>
          </cell>
        </row>
        <row r="1500">
          <cell r="L1500">
            <v>6181</v>
          </cell>
        </row>
        <row r="1501">
          <cell r="C1501" t="str">
            <v>B.</v>
          </cell>
          <cell r="E1501" t="str">
            <v>Bahan-bahan</v>
          </cell>
        </row>
        <row r="1502">
          <cell r="A1502">
            <v>10261</v>
          </cell>
          <cell r="C1502">
            <v>1</v>
          </cell>
          <cell r="E1502" t="str">
            <v>Beton K-175</v>
          </cell>
          <cell r="H1502" t="str">
            <v>m3</v>
          </cell>
          <cell r="I1502">
            <v>0.16537500000000002</v>
          </cell>
          <cell r="J1502">
            <v>350000</v>
          </cell>
          <cell r="L1502">
            <v>57881</v>
          </cell>
        </row>
        <row r="1503">
          <cell r="A1503">
            <v>10262</v>
          </cell>
          <cell r="C1503">
            <v>2</v>
          </cell>
          <cell r="E1503" t="str">
            <v>Baja Tulangan polos U24</v>
          </cell>
          <cell r="H1503" t="str">
            <v>kg</v>
          </cell>
          <cell r="I1503">
            <v>20.671900000000001</v>
          </cell>
          <cell r="J1503">
            <v>3400</v>
          </cell>
          <cell r="L1503">
            <v>70284</v>
          </cell>
        </row>
        <row r="1504">
          <cell r="A1504">
            <v>10263</v>
          </cell>
          <cell r="C1504">
            <v>3</v>
          </cell>
          <cell r="E1504" t="str">
            <v>Cat dan kelengkapannya</v>
          </cell>
          <cell r="H1504" t="str">
            <v>Ls</v>
          </cell>
          <cell r="I1504">
            <v>1</v>
          </cell>
          <cell r="J1504">
            <v>150</v>
          </cell>
          <cell r="L1504">
            <v>150</v>
          </cell>
        </row>
        <row r="1505">
          <cell r="A1505">
            <v>10264</v>
          </cell>
          <cell r="C1505">
            <v>4</v>
          </cell>
          <cell r="E1505">
            <v>0</v>
          </cell>
          <cell r="H1505">
            <v>0</v>
          </cell>
          <cell r="I1505">
            <v>0</v>
          </cell>
          <cell r="J1505">
            <v>0</v>
          </cell>
          <cell r="L1505">
            <v>0</v>
          </cell>
        </row>
        <row r="1506">
          <cell r="A1506">
            <v>10265</v>
          </cell>
          <cell r="C1506">
            <v>5</v>
          </cell>
          <cell r="E1506">
            <v>0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</row>
        <row r="1507">
          <cell r="A1507">
            <v>10266</v>
          </cell>
          <cell r="C1507">
            <v>6</v>
          </cell>
          <cell r="E1507">
            <v>0</v>
          </cell>
          <cell r="H1507">
            <v>0</v>
          </cell>
          <cell r="I1507">
            <v>0</v>
          </cell>
          <cell r="J1507">
            <v>0</v>
          </cell>
          <cell r="L1507">
            <v>0</v>
          </cell>
        </row>
        <row r="1508">
          <cell r="A1508">
            <v>10267</v>
          </cell>
          <cell r="C1508">
            <v>7</v>
          </cell>
          <cell r="E1508">
            <v>0</v>
          </cell>
          <cell r="H1508">
            <v>0</v>
          </cell>
          <cell r="I1508">
            <v>0</v>
          </cell>
          <cell r="J1508">
            <v>0</v>
          </cell>
          <cell r="L1508">
            <v>0</v>
          </cell>
        </row>
        <row r="1509">
          <cell r="L1509">
            <v>128315</v>
          </cell>
        </row>
        <row r="1510">
          <cell r="C1510" t="str">
            <v>C.</v>
          </cell>
          <cell r="E1510" t="str">
            <v>Peralatan + Bahan Bakar</v>
          </cell>
        </row>
        <row r="1511">
          <cell r="A1511">
            <v>10261</v>
          </cell>
          <cell r="C1511">
            <v>1</v>
          </cell>
          <cell r="E1511" t="str">
            <v>Dump Truck, 12 t</v>
          </cell>
          <cell r="H1511" t="str">
            <v>Hr</v>
          </cell>
          <cell r="I1511">
            <v>0.1666</v>
          </cell>
          <cell r="J1511">
            <v>89600</v>
          </cell>
          <cell r="L1511">
            <v>14927</v>
          </cell>
        </row>
        <row r="1512">
          <cell r="A1512">
            <v>10262</v>
          </cell>
          <cell r="C1512">
            <v>2</v>
          </cell>
          <cell r="E1512" t="str">
            <v>Alat bantu</v>
          </cell>
          <cell r="H1512" t="str">
            <v>ls</v>
          </cell>
          <cell r="I1512">
            <v>1</v>
          </cell>
          <cell r="J1512">
            <v>212</v>
          </cell>
          <cell r="L1512">
            <v>212</v>
          </cell>
        </row>
        <row r="1513">
          <cell r="A1513">
            <v>10263</v>
          </cell>
          <cell r="C1513">
            <v>3</v>
          </cell>
          <cell r="E1513">
            <v>0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</row>
        <row r="1514">
          <cell r="A1514">
            <v>10264</v>
          </cell>
          <cell r="C1514">
            <v>4</v>
          </cell>
          <cell r="E1514">
            <v>0</v>
          </cell>
          <cell r="H1514">
            <v>0</v>
          </cell>
          <cell r="I1514">
            <v>0</v>
          </cell>
          <cell r="J1514">
            <v>0</v>
          </cell>
          <cell r="L1514">
            <v>0</v>
          </cell>
        </row>
        <row r="1515">
          <cell r="A1515">
            <v>10265</v>
          </cell>
          <cell r="C1515">
            <v>5</v>
          </cell>
          <cell r="E1515">
            <v>0</v>
          </cell>
          <cell r="H1515">
            <v>0</v>
          </cell>
          <cell r="I1515">
            <v>0</v>
          </cell>
          <cell r="J1515">
            <v>0</v>
          </cell>
          <cell r="L1515">
            <v>0</v>
          </cell>
        </row>
        <row r="1516">
          <cell r="A1516">
            <v>10266</v>
          </cell>
          <cell r="C1516">
            <v>6</v>
          </cell>
          <cell r="E1516">
            <v>0</v>
          </cell>
          <cell r="H1516">
            <v>0</v>
          </cell>
          <cell r="I1516">
            <v>0</v>
          </cell>
          <cell r="J1516">
            <v>0</v>
          </cell>
          <cell r="L1516">
            <v>0</v>
          </cell>
        </row>
        <row r="1517">
          <cell r="A1517">
            <v>10267</v>
          </cell>
          <cell r="C1517">
            <v>7</v>
          </cell>
          <cell r="E1517">
            <v>0</v>
          </cell>
          <cell r="H1517">
            <v>0</v>
          </cell>
          <cell r="I1517">
            <v>0</v>
          </cell>
          <cell r="J1517">
            <v>0</v>
          </cell>
          <cell r="L1517">
            <v>0</v>
          </cell>
        </row>
        <row r="1518">
          <cell r="L1518">
            <v>15139</v>
          </cell>
        </row>
        <row r="1520">
          <cell r="C1520" t="str">
            <v>D.</v>
          </cell>
          <cell r="E1520" t="str">
            <v>Jumlah ( A + B + C )</v>
          </cell>
          <cell r="L1520">
            <v>149635</v>
          </cell>
        </row>
        <row r="1521">
          <cell r="C1521" t="str">
            <v>E.</v>
          </cell>
          <cell r="E1521" t="str">
            <v>Biaya Umum dan Keuntungan (</v>
          </cell>
          <cell r="H1521">
            <v>0</v>
          </cell>
          <cell r="I1521" t="str">
            <v>% x D )</v>
          </cell>
          <cell r="L1521">
            <v>0</v>
          </cell>
        </row>
        <row r="1522">
          <cell r="A1522" t="str">
            <v>8.4 (6)</v>
          </cell>
          <cell r="C1522" t="str">
            <v>F.</v>
          </cell>
          <cell r="E1522" t="str">
            <v>Harga Satuan</v>
          </cell>
          <cell r="G1522" t="str">
            <v>( D + E )</v>
          </cell>
          <cell r="L1522">
            <v>149635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J1526" t="str">
            <v>Jakarta, 18 September 2003</v>
          </cell>
        </row>
        <row r="1527">
          <cell r="J1527" t="str">
            <v>PT. BRANTAS ABIPRAYA (Persero)</v>
          </cell>
        </row>
        <row r="1534">
          <cell r="J1534" t="str">
            <v>H. SOETRISNO ARIFIN ME,MM</v>
          </cell>
        </row>
        <row r="1535">
          <cell r="J1535" t="str">
            <v>Direktur Operasi Wilayah II</v>
          </cell>
        </row>
        <row r="1536">
          <cell r="A1536">
            <v>27</v>
          </cell>
          <cell r="C1536" t="str">
            <v>LAMPIRAN 2 PENAWARAN</v>
          </cell>
        </row>
        <row r="1537">
          <cell r="C1537" t="str">
            <v>ANALISA HARGA SATUAN MATA PEMBAYARAN UTAMA</v>
          </cell>
        </row>
        <row r="1540">
          <cell r="A1540">
            <v>10270</v>
          </cell>
          <cell r="C1540" t="str">
            <v>NAMA PESERTA LELANG</v>
          </cell>
          <cell r="F1540" t="str">
            <v>:</v>
          </cell>
          <cell r="G1540" t="str">
            <v>PT. BRANTAS ABIPRAYA (Persero)</v>
          </cell>
        </row>
        <row r="1541">
          <cell r="A1541">
            <v>10270</v>
          </cell>
          <cell r="C1541" t="str">
            <v>NO. MATA PEMBAYARAN</v>
          </cell>
          <cell r="F1541" t="str">
            <v>:</v>
          </cell>
          <cell r="G1541" t="str">
            <v>8.1 (8)</v>
          </cell>
        </row>
        <row r="1542">
          <cell r="A1542">
            <v>10270</v>
          </cell>
          <cell r="C1542" t="str">
            <v>JENIS PEKERJAAN</v>
          </cell>
          <cell r="F1542" t="str">
            <v>:</v>
          </cell>
          <cell r="G1542" t="str">
            <v>Campuran Aspal Dingin untuk Pekerjaan Minor</v>
          </cell>
        </row>
        <row r="1543">
          <cell r="A1543">
            <v>10270</v>
          </cell>
          <cell r="C1543" t="str">
            <v>SATUAN PENGUKURAN</v>
          </cell>
          <cell r="F1543" t="str">
            <v>:</v>
          </cell>
          <cell r="G1543" t="str">
            <v>M3</v>
          </cell>
        </row>
        <row r="1544">
          <cell r="A1544">
            <v>10270</v>
          </cell>
          <cell r="C1544" t="str">
            <v>PERKIRAAN KUANTITAS</v>
          </cell>
          <cell r="F1544" t="str">
            <v>:</v>
          </cell>
          <cell r="G1544">
            <v>0</v>
          </cell>
        </row>
        <row r="1545">
          <cell r="C1545" t="str">
            <v>PEKERJAAN</v>
          </cell>
        </row>
        <row r="1546">
          <cell r="A1546">
            <v>10270</v>
          </cell>
          <cell r="C1546" t="str">
            <v>PRODUKSI HARIAN / JAM(*)</v>
          </cell>
          <cell r="F1546" t="str">
            <v>:</v>
          </cell>
          <cell r="G1546">
            <v>1.84</v>
          </cell>
          <cell r="H1546" t="str">
            <v>/jam</v>
          </cell>
        </row>
        <row r="1548">
          <cell r="C1548" t="str">
            <v>No.</v>
          </cell>
          <cell r="D1548" t="str">
            <v>Uraian</v>
          </cell>
          <cell r="H1548" t="str">
            <v>Satuan</v>
          </cell>
          <cell r="I1548" t="str">
            <v>Kuantitas</v>
          </cell>
          <cell r="J1548" t="str">
            <v>Biaya Satuan</v>
          </cell>
          <cell r="L1548" t="str">
            <v>Jumlah</v>
          </cell>
        </row>
        <row r="1549">
          <cell r="J1549" t="str">
            <v>(Rp.)</v>
          </cell>
          <cell r="L1549" t="str">
            <v>(Rp./ Satuan)</v>
          </cell>
        </row>
        <row r="1551">
          <cell r="C1551" t="str">
            <v>A.</v>
          </cell>
          <cell r="E1551" t="str">
            <v>Tenaga Kerja</v>
          </cell>
        </row>
        <row r="1552">
          <cell r="A1552">
            <v>10271</v>
          </cell>
          <cell r="C1552">
            <v>1</v>
          </cell>
          <cell r="E1552" t="str">
            <v>Mandor</v>
          </cell>
          <cell r="H1552" t="str">
            <v>hour</v>
          </cell>
          <cell r="I1552">
            <v>0.54339999999999999</v>
          </cell>
          <cell r="J1552">
            <v>7100</v>
          </cell>
          <cell r="L1552">
            <v>3858</v>
          </cell>
        </row>
        <row r="1553">
          <cell r="A1553">
            <v>10272</v>
          </cell>
          <cell r="C1553">
            <v>2</v>
          </cell>
          <cell r="E1553" t="str">
            <v>Pekerja biasa</v>
          </cell>
          <cell r="H1553" t="str">
            <v>hour</v>
          </cell>
          <cell r="I1553">
            <v>6.5217000000000001</v>
          </cell>
          <cell r="J1553">
            <v>4000</v>
          </cell>
          <cell r="L1553">
            <v>26086</v>
          </cell>
        </row>
        <row r="1554">
          <cell r="A1554">
            <v>10273</v>
          </cell>
          <cell r="C1554">
            <v>3</v>
          </cell>
          <cell r="E1554">
            <v>0</v>
          </cell>
          <cell r="H1554">
            <v>0</v>
          </cell>
          <cell r="I1554">
            <v>0</v>
          </cell>
          <cell r="J1554">
            <v>0</v>
          </cell>
          <cell r="L1554">
            <v>0</v>
          </cell>
        </row>
        <row r="1555">
          <cell r="A1555">
            <v>10274</v>
          </cell>
          <cell r="C1555">
            <v>4</v>
          </cell>
          <cell r="E1555">
            <v>0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</row>
        <row r="1556">
          <cell r="A1556">
            <v>10275</v>
          </cell>
          <cell r="C1556">
            <v>5</v>
          </cell>
          <cell r="E1556">
            <v>0</v>
          </cell>
          <cell r="H1556">
            <v>0</v>
          </cell>
          <cell r="I1556">
            <v>0</v>
          </cell>
          <cell r="J1556">
            <v>0</v>
          </cell>
          <cell r="L1556">
            <v>0</v>
          </cell>
        </row>
        <row r="1557">
          <cell r="A1557">
            <v>10276</v>
          </cell>
          <cell r="C1557">
            <v>6</v>
          </cell>
          <cell r="E1557">
            <v>0</v>
          </cell>
          <cell r="H1557">
            <v>0</v>
          </cell>
          <cell r="I1557">
            <v>0</v>
          </cell>
          <cell r="J1557">
            <v>0</v>
          </cell>
          <cell r="L1557">
            <v>0</v>
          </cell>
        </row>
        <row r="1558">
          <cell r="A1558">
            <v>10277</v>
          </cell>
          <cell r="C1558">
            <v>7</v>
          </cell>
          <cell r="E1558">
            <v>0</v>
          </cell>
          <cell r="H1558">
            <v>0</v>
          </cell>
          <cell r="I1558">
            <v>0</v>
          </cell>
          <cell r="J1558">
            <v>0</v>
          </cell>
          <cell r="L1558">
            <v>0</v>
          </cell>
        </row>
        <row r="1559">
          <cell r="L1559">
            <v>29944</v>
          </cell>
        </row>
        <row r="1560">
          <cell r="C1560" t="str">
            <v>B.</v>
          </cell>
          <cell r="E1560" t="str">
            <v>Bahan-bahan</v>
          </cell>
        </row>
        <row r="1561">
          <cell r="A1561">
            <v>10271</v>
          </cell>
          <cell r="C1561">
            <v>1</v>
          </cell>
          <cell r="E1561" t="str">
            <v>Aggregat halus</v>
          </cell>
          <cell r="H1561" t="str">
            <v>m3</v>
          </cell>
          <cell r="I1561">
            <v>1.2009749999999997</v>
          </cell>
          <cell r="J1561">
            <v>81300</v>
          </cell>
          <cell r="L1561">
            <v>97639</v>
          </cell>
        </row>
        <row r="1562">
          <cell r="A1562">
            <v>10272</v>
          </cell>
          <cell r="C1562">
            <v>2</v>
          </cell>
          <cell r="E1562" t="str">
            <v>Aspal</v>
          </cell>
          <cell r="H1562" t="str">
            <v>kg</v>
          </cell>
          <cell r="I1562">
            <v>88.44</v>
          </cell>
          <cell r="J1562">
            <v>3100</v>
          </cell>
          <cell r="L1562">
            <v>274164</v>
          </cell>
        </row>
        <row r="1563">
          <cell r="A1563">
            <v>10273</v>
          </cell>
          <cell r="C1563">
            <v>3</v>
          </cell>
          <cell r="E1563">
            <v>0</v>
          </cell>
          <cell r="H1563">
            <v>0</v>
          </cell>
          <cell r="I1563">
            <v>0</v>
          </cell>
          <cell r="J1563">
            <v>0</v>
          </cell>
          <cell r="L1563">
            <v>0</v>
          </cell>
        </row>
        <row r="1564">
          <cell r="A1564">
            <v>10274</v>
          </cell>
          <cell r="C1564">
            <v>4</v>
          </cell>
          <cell r="E1564">
            <v>0</v>
          </cell>
          <cell r="H1564">
            <v>0</v>
          </cell>
          <cell r="I1564">
            <v>0</v>
          </cell>
          <cell r="J1564">
            <v>0</v>
          </cell>
          <cell r="L1564">
            <v>0</v>
          </cell>
        </row>
        <row r="1565">
          <cell r="A1565">
            <v>10275</v>
          </cell>
          <cell r="C1565">
            <v>5</v>
          </cell>
          <cell r="E1565">
            <v>0</v>
          </cell>
          <cell r="H1565">
            <v>0</v>
          </cell>
          <cell r="I1565">
            <v>0</v>
          </cell>
          <cell r="J1565">
            <v>0</v>
          </cell>
          <cell r="L1565">
            <v>0</v>
          </cell>
        </row>
        <row r="1566">
          <cell r="A1566">
            <v>10276</v>
          </cell>
          <cell r="C1566">
            <v>6</v>
          </cell>
          <cell r="E1566">
            <v>0</v>
          </cell>
          <cell r="H1566">
            <v>0</v>
          </cell>
          <cell r="I1566">
            <v>0</v>
          </cell>
          <cell r="J1566">
            <v>0</v>
          </cell>
          <cell r="L1566">
            <v>0</v>
          </cell>
        </row>
        <row r="1567">
          <cell r="A1567">
            <v>10277</v>
          </cell>
          <cell r="C1567">
            <v>7</v>
          </cell>
          <cell r="E1567">
            <v>0</v>
          </cell>
          <cell r="H1567">
            <v>0</v>
          </cell>
          <cell r="I1567">
            <v>0</v>
          </cell>
          <cell r="J1567">
            <v>0</v>
          </cell>
          <cell r="L1567">
            <v>0</v>
          </cell>
        </row>
        <row r="1568">
          <cell r="L1568">
            <v>371803</v>
          </cell>
        </row>
        <row r="1569">
          <cell r="C1569" t="str">
            <v>C.</v>
          </cell>
          <cell r="E1569" t="str">
            <v>Peralatan + Bahan Bakar</v>
          </cell>
        </row>
        <row r="1570">
          <cell r="A1570">
            <v>10271</v>
          </cell>
          <cell r="C1570">
            <v>1</v>
          </cell>
          <cell r="E1570" t="str">
            <v>Concrete Mixer, 0.25 m3</v>
          </cell>
          <cell r="H1570" t="str">
            <v>Hr</v>
          </cell>
          <cell r="I1570">
            <v>0.54339999999999999</v>
          </cell>
          <cell r="J1570">
            <v>9700</v>
          </cell>
          <cell r="L1570">
            <v>5270</v>
          </cell>
        </row>
        <row r="1571">
          <cell r="A1571">
            <v>10272</v>
          </cell>
          <cell r="C1571">
            <v>2</v>
          </cell>
          <cell r="E1571" t="str">
            <v>Dump Truck, 12 t</v>
          </cell>
          <cell r="H1571" t="str">
            <v>Hr</v>
          </cell>
          <cell r="I1571">
            <v>1.7241</v>
          </cell>
          <cell r="J1571">
            <v>89600</v>
          </cell>
          <cell r="L1571">
            <v>154479</v>
          </cell>
        </row>
        <row r="1572">
          <cell r="A1572">
            <v>10273</v>
          </cell>
          <cell r="C1572">
            <v>3</v>
          </cell>
          <cell r="E1572" t="str">
            <v>Tandem Roller 10t</v>
          </cell>
          <cell r="H1572" t="str">
            <v>Hr</v>
          </cell>
          <cell r="I1572">
            <v>0.22220000000000001</v>
          </cell>
          <cell r="J1572">
            <v>138380</v>
          </cell>
          <cell r="L1572">
            <v>30748</v>
          </cell>
        </row>
        <row r="1573">
          <cell r="A1573">
            <v>10274</v>
          </cell>
          <cell r="C1573">
            <v>4</v>
          </cell>
          <cell r="E1573" t="str">
            <v>Alat bantu</v>
          </cell>
          <cell r="H1573" t="str">
            <v>ls</v>
          </cell>
          <cell r="I1573">
            <v>1</v>
          </cell>
          <cell r="J1573">
            <v>212</v>
          </cell>
          <cell r="L1573">
            <v>212</v>
          </cell>
        </row>
        <row r="1574">
          <cell r="A1574">
            <v>10275</v>
          </cell>
          <cell r="C1574">
            <v>5</v>
          </cell>
          <cell r="E1574">
            <v>0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</row>
        <row r="1575">
          <cell r="A1575">
            <v>10276</v>
          </cell>
          <cell r="C1575">
            <v>6</v>
          </cell>
          <cell r="E1575">
            <v>0</v>
          </cell>
          <cell r="H1575">
            <v>0</v>
          </cell>
          <cell r="I1575">
            <v>0</v>
          </cell>
          <cell r="J1575">
            <v>0</v>
          </cell>
          <cell r="L1575">
            <v>0</v>
          </cell>
        </row>
        <row r="1576">
          <cell r="A1576">
            <v>10277</v>
          </cell>
          <cell r="C1576">
            <v>7</v>
          </cell>
          <cell r="E1576">
            <v>0</v>
          </cell>
          <cell r="H1576">
            <v>0</v>
          </cell>
          <cell r="I1576">
            <v>0</v>
          </cell>
          <cell r="J1576">
            <v>0</v>
          </cell>
          <cell r="L1576">
            <v>0</v>
          </cell>
        </row>
        <row r="1577">
          <cell r="L1577">
            <v>190709</v>
          </cell>
        </row>
        <row r="1579">
          <cell r="C1579" t="str">
            <v>D.</v>
          </cell>
          <cell r="E1579" t="str">
            <v>Jumlah ( A + B + C )</v>
          </cell>
          <cell r="L1579">
            <v>592456</v>
          </cell>
        </row>
        <row r="1580">
          <cell r="C1580" t="str">
            <v>E.</v>
          </cell>
          <cell r="E1580" t="str">
            <v>Biaya Umum dan Keuntungan (</v>
          </cell>
          <cell r="H1580">
            <v>0</v>
          </cell>
          <cell r="I1580" t="str">
            <v>% x D )</v>
          </cell>
          <cell r="L1580">
            <v>0</v>
          </cell>
        </row>
        <row r="1581">
          <cell r="A1581" t="str">
            <v>8.1 (8)</v>
          </cell>
          <cell r="C1581" t="str">
            <v>F.</v>
          </cell>
          <cell r="E1581" t="str">
            <v>Harga Satuan</v>
          </cell>
          <cell r="G1581" t="str">
            <v>( D + E )</v>
          </cell>
          <cell r="L1581">
            <v>592456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J1585" t="str">
            <v>Jakarta, 18 September 2003</v>
          </cell>
        </row>
        <row r="1586">
          <cell r="J1586" t="str">
            <v>PT. BRANTAS ABIPRAYA (Persero)</v>
          </cell>
        </row>
        <row r="1593">
          <cell r="J1593" t="str">
            <v>H. SOETRISNO ARIFIN ME,MM</v>
          </cell>
        </row>
        <row r="1594">
          <cell r="J1594" t="str">
            <v>Direktur Operasi Wilayah II</v>
          </cell>
        </row>
        <row r="1595">
          <cell r="A1595">
            <v>28</v>
          </cell>
          <cell r="C1595" t="str">
            <v>LAMPIRAN 2 PENAWARAN</v>
          </cell>
        </row>
        <row r="1596">
          <cell r="C1596" t="str">
            <v>ANALISA HARGA SATUAN MATA PEMBAYARAN UTAMA</v>
          </cell>
        </row>
        <row r="1599">
          <cell r="A1599">
            <v>10280</v>
          </cell>
          <cell r="C1599" t="str">
            <v>NAMA PESERTA LELANG</v>
          </cell>
          <cell r="F1599" t="str">
            <v>:</v>
          </cell>
          <cell r="G1599" t="str">
            <v>PT. BRANTAS ABIPRAYA (Persero)</v>
          </cell>
        </row>
        <row r="1600">
          <cell r="A1600">
            <v>10280</v>
          </cell>
          <cell r="C1600" t="str">
            <v>NO. MATA PEMBAYARAN</v>
          </cell>
          <cell r="F1600" t="str">
            <v>:</v>
          </cell>
          <cell r="G1600" t="e">
            <v>#N/A</v>
          </cell>
        </row>
        <row r="1601">
          <cell r="A1601">
            <v>10280</v>
          </cell>
          <cell r="C1601" t="str">
            <v>JENIS PEKERJAAN</v>
          </cell>
          <cell r="F1601" t="str">
            <v>:</v>
          </cell>
          <cell r="G1601" t="e">
            <v>#N/A</v>
          </cell>
        </row>
        <row r="1602">
          <cell r="A1602">
            <v>10280</v>
          </cell>
          <cell r="C1602" t="str">
            <v>SATUAN PENGUKURAN</v>
          </cell>
          <cell r="F1602" t="str">
            <v>:</v>
          </cell>
          <cell r="G1602" t="e">
            <v>#N/A</v>
          </cell>
        </row>
        <row r="1603">
          <cell r="A1603">
            <v>10280</v>
          </cell>
          <cell r="C1603" t="str">
            <v>PERKIRAAN KUANTITAS</v>
          </cell>
          <cell r="F1603" t="str">
            <v>:</v>
          </cell>
          <cell r="G1603" t="e">
            <v>#N/A</v>
          </cell>
        </row>
        <row r="1604">
          <cell r="C1604" t="str">
            <v>PEKERJAAN</v>
          </cell>
        </row>
        <row r="1605">
          <cell r="A1605">
            <v>10280</v>
          </cell>
          <cell r="C1605" t="str">
            <v>PRODUKSI HARIAN / JAM(*)</v>
          </cell>
          <cell r="F1605" t="str">
            <v>:</v>
          </cell>
          <cell r="G1605" t="e">
            <v>#N/A</v>
          </cell>
          <cell r="H1605" t="str">
            <v>/jam</v>
          </cell>
        </row>
        <row r="1607">
          <cell r="C1607" t="str">
            <v>No.</v>
          </cell>
          <cell r="D1607" t="str">
            <v>Uraian</v>
          </cell>
          <cell r="H1607" t="str">
            <v>Satuan</v>
          </cell>
          <cell r="I1607" t="str">
            <v>Kuantitas</v>
          </cell>
          <cell r="J1607" t="str">
            <v>Biaya Satuan</v>
          </cell>
          <cell r="L1607" t="str">
            <v>Jumlah</v>
          </cell>
        </row>
        <row r="1608">
          <cell r="J1608" t="str">
            <v>(Rp.)</v>
          </cell>
          <cell r="L1608" t="str">
            <v>(Rp./ Satuan)</v>
          </cell>
        </row>
        <row r="1610">
          <cell r="C1610" t="str">
            <v>A.</v>
          </cell>
          <cell r="E1610" t="str">
            <v>Tenaga Kerja</v>
          </cell>
        </row>
        <row r="1611">
          <cell r="A1611">
            <v>10281</v>
          </cell>
          <cell r="C1611">
            <v>1</v>
          </cell>
          <cell r="E1611" t="e">
            <v>#N/A</v>
          </cell>
          <cell r="H1611" t="e">
            <v>#N/A</v>
          </cell>
          <cell r="I1611" t="e">
            <v>#N/A</v>
          </cell>
          <cell r="J1611" t="e">
            <v>#N/A</v>
          </cell>
          <cell r="L1611" t="e">
            <v>#N/A</v>
          </cell>
        </row>
        <row r="1612">
          <cell r="A1612">
            <v>10282</v>
          </cell>
          <cell r="C1612">
            <v>2</v>
          </cell>
          <cell r="E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L1612" t="e">
            <v>#N/A</v>
          </cell>
        </row>
        <row r="1613">
          <cell r="A1613">
            <v>10283</v>
          </cell>
          <cell r="C1613">
            <v>3</v>
          </cell>
          <cell r="E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L1613" t="e">
            <v>#N/A</v>
          </cell>
        </row>
        <row r="1614">
          <cell r="A1614">
            <v>10284</v>
          </cell>
          <cell r="C1614">
            <v>4</v>
          </cell>
          <cell r="E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L1614" t="e">
            <v>#N/A</v>
          </cell>
        </row>
        <row r="1615">
          <cell r="A1615">
            <v>10285</v>
          </cell>
          <cell r="C1615">
            <v>5</v>
          </cell>
          <cell r="E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L1615" t="e">
            <v>#N/A</v>
          </cell>
        </row>
        <row r="1616">
          <cell r="A1616">
            <v>10286</v>
          </cell>
          <cell r="C1616">
            <v>6</v>
          </cell>
          <cell r="E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L1616" t="e">
            <v>#N/A</v>
          </cell>
        </row>
        <row r="1617">
          <cell r="A1617">
            <v>10287</v>
          </cell>
          <cell r="C1617">
            <v>7</v>
          </cell>
          <cell r="E1617" t="e">
            <v>#N/A</v>
          </cell>
          <cell r="H1617" t="e">
            <v>#N/A</v>
          </cell>
          <cell r="I1617" t="e">
            <v>#N/A</v>
          </cell>
          <cell r="J1617" t="e">
            <v>#N/A</v>
          </cell>
          <cell r="L1617" t="e">
            <v>#N/A</v>
          </cell>
        </row>
        <row r="1618">
          <cell r="L1618" t="e">
            <v>#N/A</v>
          </cell>
        </row>
        <row r="1619">
          <cell r="C1619" t="str">
            <v>B.</v>
          </cell>
          <cell r="E1619" t="str">
            <v>Bahan-bahan</v>
          </cell>
        </row>
        <row r="1620">
          <cell r="A1620">
            <v>10281</v>
          </cell>
          <cell r="C1620">
            <v>1</v>
          </cell>
          <cell r="E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L1620" t="e">
            <v>#N/A</v>
          </cell>
        </row>
        <row r="1621">
          <cell r="A1621">
            <v>10282</v>
          </cell>
          <cell r="C1621">
            <v>2</v>
          </cell>
          <cell r="E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L1621" t="e">
            <v>#N/A</v>
          </cell>
        </row>
        <row r="1622">
          <cell r="A1622">
            <v>10283</v>
          </cell>
          <cell r="C1622">
            <v>3</v>
          </cell>
          <cell r="E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L1622" t="e">
            <v>#N/A</v>
          </cell>
        </row>
        <row r="1623">
          <cell r="A1623">
            <v>10284</v>
          </cell>
          <cell r="C1623">
            <v>4</v>
          </cell>
          <cell r="E1623" t="e">
            <v>#N/A</v>
          </cell>
          <cell r="H1623" t="e">
            <v>#N/A</v>
          </cell>
          <cell r="I1623" t="e">
            <v>#N/A</v>
          </cell>
          <cell r="J1623" t="e">
            <v>#N/A</v>
          </cell>
          <cell r="L1623" t="e">
            <v>#N/A</v>
          </cell>
        </row>
        <row r="1624">
          <cell r="A1624">
            <v>10285</v>
          </cell>
          <cell r="C1624">
            <v>5</v>
          </cell>
          <cell r="E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L1624" t="e">
            <v>#N/A</v>
          </cell>
        </row>
        <row r="1625">
          <cell r="A1625">
            <v>10286</v>
          </cell>
          <cell r="C1625">
            <v>6</v>
          </cell>
          <cell r="E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L1625" t="e">
            <v>#N/A</v>
          </cell>
        </row>
        <row r="1626">
          <cell r="A1626">
            <v>10287</v>
          </cell>
          <cell r="C1626">
            <v>7</v>
          </cell>
          <cell r="E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L1626" t="e">
            <v>#N/A</v>
          </cell>
        </row>
        <row r="1627">
          <cell r="L1627" t="e">
            <v>#N/A</v>
          </cell>
        </row>
        <row r="1628">
          <cell r="C1628" t="str">
            <v>C.</v>
          </cell>
          <cell r="E1628" t="str">
            <v>Peralatan + Bahan Bakar</v>
          </cell>
        </row>
        <row r="1629">
          <cell r="A1629">
            <v>10281</v>
          </cell>
          <cell r="C1629">
            <v>1</v>
          </cell>
          <cell r="E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L1629" t="e">
            <v>#N/A</v>
          </cell>
        </row>
        <row r="1630">
          <cell r="A1630">
            <v>10282</v>
          </cell>
          <cell r="C1630">
            <v>2</v>
          </cell>
          <cell r="E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L1630" t="e">
            <v>#N/A</v>
          </cell>
        </row>
        <row r="1631">
          <cell r="A1631">
            <v>10283</v>
          </cell>
          <cell r="C1631">
            <v>3</v>
          </cell>
          <cell r="E1631" t="e">
            <v>#N/A</v>
          </cell>
          <cell r="H1631" t="e">
            <v>#N/A</v>
          </cell>
          <cell r="I1631" t="e">
            <v>#N/A</v>
          </cell>
          <cell r="J1631" t="e">
            <v>#N/A</v>
          </cell>
          <cell r="L1631" t="e">
            <v>#N/A</v>
          </cell>
        </row>
        <row r="1632">
          <cell r="A1632">
            <v>10284</v>
          </cell>
          <cell r="C1632">
            <v>4</v>
          </cell>
          <cell r="E1632" t="e">
            <v>#N/A</v>
          </cell>
          <cell r="H1632" t="e">
            <v>#N/A</v>
          </cell>
          <cell r="I1632" t="e">
            <v>#N/A</v>
          </cell>
          <cell r="J1632" t="e">
            <v>#N/A</v>
          </cell>
          <cell r="L1632" t="e">
            <v>#N/A</v>
          </cell>
        </row>
        <row r="1633">
          <cell r="A1633">
            <v>10285</v>
          </cell>
          <cell r="C1633">
            <v>5</v>
          </cell>
          <cell r="E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L1633" t="e">
            <v>#N/A</v>
          </cell>
        </row>
        <row r="1634">
          <cell r="A1634">
            <v>10286</v>
          </cell>
          <cell r="C1634">
            <v>6</v>
          </cell>
          <cell r="E1634" t="e">
            <v>#N/A</v>
          </cell>
          <cell r="H1634" t="e">
            <v>#N/A</v>
          </cell>
          <cell r="I1634" t="e">
            <v>#N/A</v>
          </cell>
          <cell r="J1634" t="e">
            <v>#N/A</v>
          </cell>
          <cell r="L1634" t="e">
            <v>#N/A</v>
          </cell>
        </row>
        <row r="1635">
          <cell r="A1635">
            <v>10287</v>
          </cell>
          <cell r="C1635">
            <v>7</v>
          </cell>
          <cell r="E1635" t="e">
            <v>#N/A</v>
          </cell>
          <cell r="H1635" t="e">
            <v>#N/A</v>
          </cell>
          <cell r="I1635" t="e">
            <v>#N/A</v>
          </cell>
          <cell r="J1635" t="e">
            <v>#N/A</v>
          </cell>
          <cell r="L1635" t="e">
            <v>#N/A</v>
          </cell>
        </row>
        <row r="1636">
          <cell r="L1636" t="e">
            <v>#N/A</v>
          </cell>
        </row>
        <row r="1638">
          <cell r="C1638" t="str">
            <v>D.</v>
          </cell>
          <cell r="E1638" t="str">
            <v>Jumlah ( A + B + C )</v>
          </cell>
          <cell r="L1638" t="e">
            <v>#N/A</v>
          </cell>
        </row>
        <row r="1639">
          <cell r="C1639" t="str">
            <v>E.</v>
          </cell>
          <cell r="E1639" t="str">
            <v>Biaya Umum dan Keuntungan (</v>
          </cell>
          <cell r="H1639">
            <v>0</v>
          </cell>
          <cell r="I1639" t="str">
            <v>% x D )</v>
          </cell>
          <cell r="L1639" t="e">
            <v>#N/A</v>
          </cell>
        </row>
        <row r="1640">
          <cell r="A1640" t="e">
            <v>#N/A</v>
          </cell>
          <cell r="C1640" t="str">
            <v>F.</v>
          </cell>
          <cell r="E1640" t="str">
            <v>Harga Satuan</v>
          </cell>
          <cell r="G1640" t="str">
            <v>( D + E )</v>
          </cell>
          <cell r="L1640" t="e">
            <v>#N/A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J1644" t="str">
            <v>Jakarta, 18 September 2003</v>
          </cell>
        </row>
        <row r="1645">
          <cell r="J1645" t="str">
            <v>PT. BRANTAS ABIPRAYA (Persero)</v>
          </cell>
        </row>
        <row r="1652">
          <cell r="J1652" t="str">
            <v>H. SOETRISNO ARIFIN ME,MM</v>
          </cell>
        </row>
        <row r="1653">
          <cell r="J1653" t="str">
            <v>Direktur Operasi Wilayah II</v>
          </cell>
        </row>
        <row r="1654">
          <cell r="A1654">
            <v>29</v>
          </cell>
          <cell r="C1654" t="str">
            <v>LAMPIRAN 2 PENAWARAN</v>
          </cell>
        </row>
        <row r="1655">
          <cell r="C1655" t="str">
            <v>ANALISA HARGA SATUAN MATA PEMBAYARAN UTAMA</v>
          </cell>
        </row>
        <row r="1658">
          <cell r="A1658">
            <v>10290</v>
          </cell>
          <cell r="C1658" t="str">
            <v>NAMA PESERTA LELANG</v>
          </cell>
          <cell r="F1658" t="str">
            <v>:</v>
          </cell>
          <cell r="G1658" t="str">
            <v>PT. BRANTAS ABIPRAYA (Persero)</v>
          </cell>
        </row>
        <row r="1659">
          <cell r="A1659">
            <v>10290</v>
          </cell>
          <cell r="C1659" t="str">
            <v>NO. MATA PEMBAYARAN</v>
          </cell>
          <cell r="F1659" t="str">
            <v>:</v>
          </cell>
          <cell r="G1659" t="e">
            <v>#N/A</v>
          </cell>
        </row>
        <row r="1660">
          <cell r="A1660">
            <v>10290</v>
          </cell>
          <cell r="C1660" t="str">
            <v>JENIS PEKERJAAN</v>
          </cell>
          <cell r="F1660" t="str">
            <v>:</v>
          </cell>
          <cell r="G1660" t="e">
            <v>#N/A</v>
          </cell>
        </row>
        <row r="1661">
          <cell r="A1661">
            <v>10290</v>
          </cell>
          <cell r="C1661" t="str">
            <v>SATUAN PENGUKURAN</v>
          </cell>
          <cell r="F1661" t="str">
            <v>:</v>
          </cell>
          <cell r="G1661" t="e">
            <v>#N/A</v>
          </cell>
        </row>
        <row r="1662">
          <cell r="A1662">
            <v>10290</v>
          </cell>
          <cell r="C1662" t="str">
            <v>PERKIRAAN KUANTITAS</v>
          </cell>
          <cell r="F1662" t="str">
            <v>:</v>
          </cell>
          <cell r="G1662" t="e">
            <v>#N/A</v>
          </cell>
        </row>
        <row r="1663">
          <cell r="C1663" t="str">
            <v>PEKERJAAN</v>
          </cell>
        </row>
        <row r="1664">
          <cell r="A1664">
            <v>10290</v>
          </cell>
          <cell r="C1664" t="str">
            <v>PRODUKSI HARIAN / JAM(*)</v>
          </cell>
          <cell r="F1664" t="str">
            <v>:</v>
          </cell>
          <cell r="G1664" t="e">
            <v>#N/A</v>
          </cell>
          <cell r="H1664" t="str">
            <v>/jam</v>
          </cell>
        </row>
        <row r="1666">
          <cell r="C1666" t="str">
            <v>No.</v>
          </cell>
          <cell r="D1666" t="str">
            <v>Uraian</v>
          </cell>
          <cell r="H1666" t="str">
            <v>Satuan</v>
          </cell>
          <cell r="I1666" t="str">
            <v>Kuantitas</v>
          </cell>
          <cell r="J1666" t="str">
            <v>Biaya Satuan</v>
          </cell>
          <cell r="L1666" t="str">
            <v>Jumlah</v>
          </cell>
        </row>
        <row r="1667">
          <cell r="J1667" t="str">
            <v>(Rp.)</v>
          </cell>
          <cell r="L1667" t="str">
            <v>(Rp./ Satuan)</v>
          </cell>
        </row>
        <row r="1669">
          <cell r="C1669" t="str">
            <v>A.</v>
          </cell>
          <cell r="E1669" t="str">
            <v>Tenaga Kerja</v>
          </cell>
        </row>
        <row r="1670">
          <cell r="A1670">
            <v>10291</v>
          </cell>
          <cell r="C1670">
            <v>1</v>
          </cell>
          <cell r="E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L1670" t="e">
            <v>#N/A</v>
          </cell>
        </row>
        <row r="1671">
          <cell r="A1671">
            <v>10292</v>
          </cell>
          <cell r="C1671">
            <v>2</v>
          </cell>
          <cell r="E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L1671" t="e">
            <v>#N/A</v>
          </cell>
        </row>
        <row r="1672">
          <cell r="A1672">
            <v>10293</v>
          </cell>
          <cell r="C1672">
            <v>3</v>
          </cell>
          <cell r="E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L1672" t="e">
            <v>#N/A</v>
          </cell>
        </row>
        <row r="1673">
          <cell r="A1673">
            <v>10294</v>
          </cell>
          <cell r="C1673">
            <v>4</v>
          </cell>
          <cell r="E1673" t="e">
            <v>#N/A</v>
          </cell>
          <cell r="H1673" t="e">
            <v>#N/A</v>
          </cell>
          <cell r="I1673" t="e">
            <v>#N/A</v>
          </cell>
          <cell r="J1673" t="e">
            <v>#N/A</v>
          </cell>
          <cell r="L1673" t="e">
            <v>#N/A</v>
          </cell>
        </row>
        <row r="1674">
          <cell r="A1674">
            <v>10295</v>
          </cell>
          <cell r="C1674">
            <v>5</v>
          </cell>
          <cell r="E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L1674" t="e">
            <v>#N/A</v>
          </cell>
        </row>
        <row r="1675">
          <cell r="A1675">
            <v>10296</v>
          </cell>
          <cell r="C1675">
            <v>6</v>
          </cell>
          <cell r="E1675" t="e">
            <v>#N/A</v>
          </cell>
          <cell r="H1675" t="e">
            <v>#N/A</v>
          </cell>
          <cell r="I1675" t="e">
            <v>#N/A</v>
          </cell>
          <cell r="J1675" t="e">
            <v>#N/A</v>
          </cell>
          <cell r="L1675" t="e">
            <v>#N/A</v>
          </cell>
        </row>
        <row r="1676">
          <cell r="A1676">
            <v>10297</v>
          </cell>
          <cell r="C1676">
            <v>7</v>
          </cell>
          <cell r="E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L1676" t="e">
            <v>#N/A</v>
          </cell>
        </row>
        <row r="1677">
          <cell r="L1677" t="e">
            <v>#N/A</v>
          </cell>
        </row>
        <row r="1678">
          <cell r="C1678" t="str">
            <v>B.</v>
          </cell>
          <cell r="E1678" t="str">
            <v>Bahan-bahan</v>
          </cell>
        </row>
        <row r="1679">
          <cell r="A1679">
            <v>10291</v>
          </cell>
          <cell r="C1679">
            <v>1</v>
          </cell>
          <cell r="E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L1679" t="e">
            <v>#N/A</v>
          </cell>
        </row>
        <row r="1680">
          <cell r="A1680">
            <v>10292</v>
          </cell>
          <cell r="C1680">
            <v>2</v>
          </cell>
          <cell r="E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L1680" t="e">
            <v>#N/A</v>
          </cell>
        </row>
        <row r="1681">
          <cell r="A1681">
            <v>10293</v>
          </cell>
          <cell r="C1681">
            <v>3</v>
          </cell>
          <cell r="E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L1681" t="e">
            <v>#N/A</v>
          </cell>
        </row>
        <row r="1682">
          <cell r="A1682">
            <v>10294</v>
          </cell>
          <cell r="C1682">
            <v>4</v>
          </cell>
          <cell r="E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L1682" t="e">
            <v>#N/A</v>
          </cell>
        </row>
        <row r="1683">
          <cell r="A1683">
            <v>10295</v>
          </cell>
          <cell r="C1683">
            <v>5</v>
          </cell>
          <cell r="E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L1683" t="e">
            <v>#N/A</v>
          </cell>
        </row>
        <row r="1684">
          <cell r="A1684">
            <v>10296</v>
          </cell>
          <cell r="C1684">
            <v>6</v>
          </cell>
          <cell r="E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L1684" t="e">
            <v>#N/A</v>
          </cell>
        </row>
        <row r="1685">
          <cell r="A1685">
            <v>10297</v>
          </cell>
          <cell r="C1685">
            <v>7</v>
          </cell>
          <cell r="E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L1685" t="e">
            <v>#N/A</v>
          </cell>
        </row>
        <row r="1686">
          <cell r="L1686" t="e">
            <v>#N/A</v>
          </cell>
        </row>
        <row r="1687">
          <cell r="C1687" t="str">
            <v>C.</v>
          </cell>
          <cell r="E1687" t="str">
            <v>Peralatan + Bahan Bakar</v>
          </cell>
        </row>
        <row r="1688">
          <cell r="A1688">
            <v>10291</v>
          </cell>
          <cell r="C1688">
            <v>1</v>
          </cell>
          <cell r="E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L1688" t="e">
            <v>#N/A</v>
          </cell>
        </row>
        <row r="1689">
          <cell r="A1689">
            <v>10292</v>
          </cell>
          <cell r="C1689">
            <v>2</v>
          </cell>
          <cell r="E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L1689" t="e">
            <v>#N/A</v>
          </cell>
        </row>
        <row r="1690">
          <cell r="A1690">
            <v>10293</v>
          </cell>
          <cell r="C1690">
            <v>3</v>
          </cell>
          <cell r="E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L1690" t="e">
            <v>#N/A</v>
          </cell>
        </row>
        <row r="1691">
          <cell r="A1691">
            <v>10294</v>
          </cell>
          <cell r="C1691">
            <v>4</v>
          </cell>
          <cell r="E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L1691" t="e">
            <v>#N/A</v>
          </cell>
        </row>
        <row r="1692">
          <cell r="A1692">
            <v>10295</v>
          </cell>
          <cell r="C1692">
            <v>5</v>
          </cell>
          <cell r="E1692" t="e">
            <v>#N/A</v>
          </cell>
          <cell r="H1692" t="e">
            <v>#N/A</v>
          </cell>
          <cell r="I1692" t="e">
            <v>#N/A</v>
          </cell>
          <cell r="J1692" t="e">
            <v>#N/A</v>
          </cell>
          <cell r="L1692" t="e">
            <v>#N/A</v>
          </cell>
        </row>
        <row r="1693">
          <cell r="A1693">
            <v>10296</v>
          </cell>
          <cell r="C1693">
            <v>6</v>
          </cell>
          <cell r="E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L1693" t="e">
            <v>#N/A</v>
          </cell>
        </row>
        <row r="1694">
          <cell r="A1694">
            <v>10297</v>
          </cell>
          <cell r="C1694">
            <v>7</v>
          </cell>
          <cell r="E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L1694" t="e">
            <v>#N/A</v>
          </cell>
        </row>
        <row r="1695">
          <cell r="L1695" t="e">
            <v>#N/A</v>
          </cell>
        </row>
        <row r="1697">
          <cell r="C1697" t="str">
            <v>D.</v>
          </cell>
          <cell r="E1697" t="str">
            <v>Jumlah ( A + B + C )</v>
          </cell>
          <cell r="L1697" t="e">
            <v>#N/A</v>
          </cell>
        </row>
        <row r="1698">
          <cell r="C1698" t="str">
            <v>E.</v>
          </cell>
          <cell r="E1698" t="str">
            <v>Biaya Umum dan Keuntungan (</v>
          </cell>
          <cell r="H1698">
            <v>0</v>
          </cell>
          <cell r="I1698" t="str">
            <v>% x D )</v>
          </cell>
          <cell r="L1698" t="e">
            <v>#N/A</v>
          </cell>
        </row>
        <row r="1699">
          <cell r="A1699" t="e">
            <v>#N/A</v>
          </cell>
          <cell r="C1699" t="str">
            <v>F.</v>
          </cell>
          <cell r="E1699" t="str">
            <v>Harga Satuan</v>
          </cell>
          <cell r="G1699" t="str">
            <v>( D + E )</v>
          </cell>
          <cell r="L1699" t="e">
            <v>#N/A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J1703" t="str">
            <v>Jakarta, 18 September 2003</v>
          </cell>
        </row>
        <row r="1704">
          <cell r="J1704" t="str">
            <v>PT. BRANTAS ABIPRAYA (Persero)</v>
          </cell>
        </row>
        <row r="1711">
          <cell r="J1711" t="str">
            <v>H. SOETRISNO ARIFIN ME,MM</v>
          </cell>
        </row>
        <row r="1712">
          <cell r="J1712" t="str">
            <v>Direktur Operasi Wilayah II</v>
          </cell>
        </row>
        <row r="1713">
          <cell r="A1713">
            <v>30</v>
          </cell>
          <cell r="C1713" t="str">
            <v>LAMPIRAN 2 PENAWARAN</v>
          </cell>
        </row>
        <row r="1714">
          <cell r="C1714" t="str">
            <v>ANALISA HARGA SATUAN MATA PEMBAYARAN UTAMA</v>
          </cell>
        </row>
        <row r="1717">
          <cell r="A1717">
            <v>10300</v>
          </cell>
          <cell r="C1717" t="str">
            <v>NAMA PESERTA LELANG</v>
          </cell>
          <cell r="F1717" t="str">
            <v>:</v>
          </cell>
          <cell r="G1717" t="str">
            <v>PT. BRANTAS ABIPRAYA (Persero)</v>
          </cell>
        </row>
        <row r="1718">
          <cell r="A1718">
            <v>10300</v>
          </cell>
          <cell r="C1718" t="str">
            <v>NO. MATA PEMBAYARAN</v>
          </cell>
          <cell r="F1718" t="str">
            <v>:</v>
          </cell>
          <cell r="G1718" t="e">
            <v>#N/A</v>
          </cell>
        </row>
        <row r="1719">
          <cell r="A1719">
            <v>10300</v>
          </cell>
          <cell r="C1719" t="str">
            <v>JENIS PEKERJAAN</v>
          </cell>
          <cell r="F1719" t="str">
            <v>:</v>
          </cell>
          <cell r="G1719" t="e">
            <v>#N/A</v>
          </cell>
        </row>
        <row r="1720">
          <cell r="A1720">
            <v>10300</v>
          </cell>
          <cell r="C1720" t="str">
            <v>SATUAN PENGUKURAN</v>
          </cell>
          <cell r="F1720" t="str">
            <v>:</v>
          </cell>
          <cell r="G1720" t="e">
            <v>#N/A</v>
          </cell>
        </row>
        <row r="1721">
          <cell r="A1721">
            <v>10300</v>
          </cell>
          <cell r="C1721" t="str">
            <v>PERKIRAAN KUANTITAS</v>
          </cell>
          <cell r="F1721" t="str">
            <v>:</v>
          </cell>
          <cell r="G1721" t="e">
            <v>#N/A</v>
          </cell>
        </row>
        <row r="1722">
          <cell r="C1722" t="str">
            <v>PEKERJAAN</v>
          </cell>
        </row>
        <row r="1723">
          <cell r="A1723">
            <v>10300</v>
          </cell>
          <cell r="C1723" t="str">
            <v>PRODUKSI HARIAN / JAM(*)</v>
          </cell>
          <cell r="F1723" t="str">
            <v>:</v>
          </cell>
          <cell r="G1723" t="e">
            <v>#N/A</v>
          </cell>
          <cell r="H1723" t="str">
            <v>/jam</v>
          </cell>
        </row>
        <row r="1725">
          <cell r="C1725" t="str">
            <v>No.</v>
          </cell>
          <cell r="D1725" t="str">
            <v>Uraian</v>
          </cell>
          <cell r="H1725" t="str">
            <v>Satuan</v>
          </cell>
          <cell r="I1725" t="str">
            <v>Kuantitas</v>
          </cell>
          <cell r="J1725" t="str">
            <v>Biaya Satuan</v>
          </cell>
          <cell r="L1725" t="str">
            <v>Jumlah</v>
          </cell>
        </row>
        <row r="1726">
          <cell r="J1726" t="str">
            <v>(Rp.)</v>
          </cell>
          <cell r="L1726" t="str">
            <v>(Rp./ Satuan)</v>
          </cell>
        </row>
        <row r="1728">
          <cell r="C1728" t="str">
            <v>A.</v>
          </cell>
          <cell r="E1728" t="str">
            <v>Tenaga Kerja</v>
          </cell>
        </row>
        <row r="1729">
          <cell r="A1729">
            <v>10301</v>
          </cell>
          <cell r="C1729">
            <v>1</v>
          </cell>
          <cell r="E1729" t="e">
            <v>#N/A</v>
          </cell>
          <cell r="H1729" t="e">
            <v>#N/A</v>
          </cell>
          <cell r="I1729" t="e">
            <v>#N/A</v>
          </cell>
          <cell r="J1729" t="e">
            <v>#N/A</v>
          </cell>
          <cell r="L1729" t="e">
            <v>#N/A</v>
          </cell>
        </row>
        <row r="1730">
          <cell r="A1730">
            <v>10302</v>
          </cell>
          <cell r="C1730">
            <v>2</v>
          </cell>
          <cell r="E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L1730" t="e">
            <v>#N/A</v>
          </cell>
        </row>
        <row r="1731">
          <cell r="A1731">
            <v>10303</v>
          </cell>
          <cell r="C1731">
            <v>3</v>
          </cell>
          <cell r="E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L1731" t="e">
            <v>#N/A</v>
          </cell>
        </row>
        <row r="1732">
          <cell r="A1732">
            <v>10304</v>
          </cell>
          <cell r="C1732">
            <v>4</v>
          </cell>
          <cell r="E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L1732" t="e">
            <v>#N/A</v>
          </cell>
        </row>
        <row r="1733">
          <cell r="A1733">
            <v>10305</v>
          </cell>
          <cell r="C1733">
            <v>5</v>
          </cell>
          <cell r="E1733" t="e">
            <v>#N/A</v>
          </cell>
          <cell r="H1733" t="e">
            <v>#N/A</v>
          </cell>
          <cell r="I1733" t="e">
            <v>#N/A</v>
          </cell>
          <cell r="J1733" t="e">
            <v>#N/A</v>
          </cell>
          <cell r="L1733" t="e">
            <v>#N/A</v>
          </cell>
        </row>
        <row r="1734">
          <cell r="A1734">
            <v>10306</v>
          </cell>
          <cell r="C1734">
            <v>6</v>
          </cell>
          <cell r="E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L1734" t="e">
            <v>#N/A</v>
          </cell>
        </row>
        <row r="1735">
          <cell r="A1735">
            <v>10307</v>
          </cell>
          <cell r="C1735">
            <v>7</v>
          </cell>
          <cell r="E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L1735" t="e">
            <v>#N/A</v>
          </cell>
        </row>
        <row r="1736">
          <cell r="L1736" t="e">
            <v>#N/A</v>
          </cell>
        </row>
        <row r="1737">
          <cell r="C1737" t="str">
            <v>B.</v>
          </cell>
          <cell r="E1737" t="str">
            <v>Bahan-bahan</v>
          </cell>
        </row>
        <row r="1738">
          <cell r="A1738">
            <v>10301</v>
          </cell>
          <cell r="C1738">
            <v>1</v>
          </cell>
          <cell r="E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L1738" t="e">
            <v>#N/A</v>
          </cell>
        </row>
        <row r="1739">
          <cell r="A1739">
            <v>10302</v>
          </cell>
          <cell r="C1739">
            <v>2</v>
          </cell>
          <cell r="E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L1739" t="e">
            <v>#N/A</v>
          </cell>
        </row>
        <row r="1740">
          <cell r="A1740">
            <v>10303</v>
          </cell>
          <cell r="C1740">
            <v>3</v>
          </cell>
          <cell r="E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L1740" t="e">
            <v>#N/A</v>
          </cell>
        </row>
        <row r="1741">
          <cell r="A1741">
            <v>10304</v>
          </cell>
          <cell r="C1741">
            <v>4</v>
          </cell>
          <cell r="E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L1741" t="e">
            <v>#N/A</v>
          </cell>
        </row>
        <row r="1742">
          <cell r="A1742">
            <v>10305</v>
          </cell>
          <cell r="C1742">
            <v>5</v>
          </cell>
          <cell r="E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L1742" t="e">
            <v>#N/A</v>
          </cell>
        </row>
        <row r="1743">
          <cell r="A1743">
            <v>10306</v>
          </cell>
          <cell r="C1743">
            <v>6</v>
          </cell>
          <cell r="E1743" t="e">
            <v>#N/A</v>
          </cell>
          <cell r="H1743" t="e">
            <v>#N/A</v>
          </cell>
          <cell r="I1743" t="e">
            <v>#N/A</v>
          </cell>
          <cell r="J1743" t="e">
            <v>#N/A</v>
          </cell>
          <cell r="L1743" t="e">
            <v>#N/A</v>
          </cell>
        </row>
        <row r="1744">
          <cell r="A1744">
            <v>10307</v>
          </cell>
          <cell r="C1744">
            <v>7</v>
          </cell>
          <cell r="E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L1744" t="e">
            <v>#N/A</v>
          </cell>
        </row>
        <row r="1745">
          <cell r="L1745" t="e">
            <v>#N/A</v>
          </cell>
        </row>
        <row r="1746">
          <cell r="C1746" t="str">
            <v>C.</v>
          </cell>
          <cell r="E1746" t="str">
            <v>Peralatan + Bahan Bakar</v>
          </cell>
        </row>
        <row r="1747">
          <cell r="A1747">
            <v>10301</v>
          </cell>
          <cell r="C1747">
            <v>1</v>
          </cell>
          <cell r="E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L1747" t="e">
            <v>#N/A</v>
          </cell>
        </row>
        <row r="1748">
          <cell r="A1748">
            <v>10302</v>
          </cell>
          <cell r="C1748">
            <v>2</v>
          </cell>
          <cell r="E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L1748" t="e">
            <v>#N/A</v>
          </cell>
        </row>
        <row r="1749">
          <cell r="A1749">
            <v>10303</v>
          </cell>
          <cell r="C1749">
            <v>3</v>
          </cell>
          <cell r="E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L1749" t="e">
            <v>#N/A</v>
          </cell>
        </row>
        <row r="1750">
          <cell r="A1750">
            <v>10304</v>
          </cell>
          <cell r="C1750">
            <v>4</v>
          </cell>
          <cell r="E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L1750" t="e">
            <v>#N/A</v>
          </cell>
        </row>
        <row r="1751">
          <cell r="A1751">
            <v>10305</v>
          </cell>
          <cell r="C1751">
            <v>5</v>
          </cell>
          <cell r="E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L1751" t="e">
            <v>#N/A</v>
          </cell>
        </row>
        <row r="1752">
          <cell r="A1752">
            <v>10306</v>
          </cell>
          <cell r="C1752">
            <v>6</v>
          </cell>
          <cell r="E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L1752" t="e">
            <v>#N/A</v>
          </cell>
        </row>
        <row r="1753">
          <cell r="A1753">
            <v>10307</v>
          </cell>
          <cell r="C1753">
            <v>7</v>
          </cell>
          <cell r="E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L1753" t="e">
            <v>#N/A</v>
          </cell>
        </row>
        <row r="1754">
          <cell r="L1754" t="e">
            <v>#N/A</v>
          </cell>
        </row>
        <row r="1756">
          <cell r="C1756" t="str">
            <v>D.</v>
          </cell>
          <cell r="E1756" t="str">
            <v>Jumlah ( A + B + C )</v>
          </cell>
          <cell r="L1756" t="e">
            <v>#N/A</v>
          </cell>
        </row>
        <row r="1757">
          <cell r="C1757" t="str">
            <v>E.</v>
          </cell>
          <cell r="E1757" t="str">
            <v>Biaya Umum dan Keuntungan (</v>
          </cell>
          <cell r="H1757">
            <v>0</v>
          </cell>
          <cell r="I1757" t="str">
            <v>% x D )</v>
          </cell>
          <cell r="L1757" t="e">
            <v>#N/A</v>
          </cell>
        </row>
        <row r="1758">
          <cell r="A1758" t="e">
            <v>#N/A</v>
          </cell>
          <cell r="C1758" t="str">
            <v>F.</v>
          </cell>
          <cell r="E1758" t="str">
            <v>Harga Satuan</v>
          </cell>
          <cell r="G1758" t="str">
            <v>( D + E )</v>
          </cell>
          <cell r="L1758" t="e">
            <v>#N/A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J1762" t="str">
            <v>Jakarta, 18 September 2003</v>
          </cell>
        </row>
        <row r="1763">
          <cell r="J1763" t="str">
            <v>PT. BRANTAS ABIPRAYA (Persero)</v>
          </cell>
        </row>
        <row r="1770">
          <cell r="J1770" t="str">
            <v>H. SOETRISNO ARIFIN ME,MM</v>
          </cell>
        </row>
        <row r="1771">
          <cell r="J1771" t="str">
            <v>Direktur Operasi Wilayah II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>
        <row r="9">
          <cell r="G9">
            <v>145900</v>
          </cell>
        </row>
        <row r="10">
          <cell r="G10">
            <v>177300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Q19">
            <v>30</v>
          </cell>
        </row>
        <row r="21">
          <cell r="Q21">
            <v>800</v>
          </cell>
        </row>
        <row r="24">
          <cell r="Q24">
            <v>0.5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>
        <row r="74">
          <cell r="F74">
            <v>6900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9">
          <cell r="L29">
            <v>101249000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>
        <row r="8">
          <cell r="D8" t="str">
            <v>(L01)</v>
          </cell>
          <cell r="E8" t="str">
            <v>Jam</v>
          </cell>
          <cell r="F8">
            <v>8571</v>
          </cell>
        </row>
        <row r="9">
          <cell r="D9" t="str">
            <v>(L02)</v>
          </cell>
          <cell r="E9" t="str">
            <v>Jam</v>
          </cell>
          <cell r="F9">
            <v>11428</v>
          </cell>
        </row>
        <row r="10">
          <cell r="D10" t="str">
            <v>(L03)</v>
          </cell>
          <cell r="E10" t="str">
            <v>Jam</v>
          </cell>
          <cell r="F10">
            <v>10000</v>
          </cell>
        </row>
        <row r="11">
          <cell r="D11" t="str">
            <v>(L04)</v>
          </cell>
          <cell r="E11" t="str">
            <v>Jam</v>
          </cell>
          <cell r="F11">
            <v>14285</v>
          </cell>
        </row>
        <row r="12">
          <cell r="D12" t="str">
            <v>(L05)</v>
          </cell>
          <cell r="E12" t="str">
            <v>Jam</v>
          </cell>
          <cell r="F12">
            <v>10000</v>
          </cell>
        </row>
        <row r="13">
          <cell r="D13" t="str">
            <v>(L06)</v>
          </cell>
          <cell r="E13" t="str">
            <v>Jam</v>
          </cell>
          <cell r="F13">
            <v>10000</v>
          </cell>
        </row>
        <row r="14">
          <cell r="D14" t="str">
            <v>(L07)</v>
          </cell>
          <cell r="E14" t="str">
            <v>Jam</v>
          </cell>
          <cell r="F14">
            <v>8571</v>
          </cell>
        </row>
        <row r="15">
          <cell r="D15" t="str">
            <v>(L08)</v>
          </cell>
          <cell r="E15" t="str">
            <v>Jam</v>
          </cell>
          <cell r="F15">
            <v>12857</v>
          </cell>
        </row>
        <row r="16">
          <cell r="D16" t="str">
            <v>(L09)</v>
          </cell>
          <cell r="E16" t="str">
            <v>Jam</v>
          </cell>
          <cell r="F16">
            <v>10000</v>
          </cell>
        </row>
        <row r="17">
          <cell r="D17" t="str">
            <v>(L10)</v>
          </cell>
          <cell r="E17" t="str">
            <v>Jam</v>
          </cell>
          <cell r="F17">
            <v>12857</v>
          </cell>
        </row>
      </sheetData>
      <sheetData sheetId="45" refreshError="1"/>
      <sheetData sheetId="46"/>
      <sheetData sheetId="47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77">
          <cell r="U777">
            <v>1233706</v>
          </cell>
        </row>
      </sheetData>
      <sheetData sheetId="19" refreshError="1"/>
      <sheetData sheetId="20" refreshError="1"/>
      <sheetData sheetId="21" refreshError="1">
        <row r="63">
          <cell r="U63">
            <v>397350.52</v>
          </cell>
        </row>
        <row r="242">
          <cell r="U242">
            <v>324494</v>
          </cell>
        </row>
        <row r="423">
          <cell r="U423">
            <v>252322</v>
          </cell>
        </row>
      </sheetData>
      <sheetData sheetId="22" refreshError="1">
        <row r="186">
          <cell r="U186">
            <v>66872</v>
          </cell>
        </row>
        <row r="963">
          <cell r="U963">
            <v>228551.8876954992</v>
          </cell>
        </row>
        <row r="1679">
          <cell r="U1679">
            <v>457944</v>
          </cell>
        </row>
        <row r="2397">
          <cell r="U2397">
            <v>7747684</v>
          </cell>
        </row>
        <row r="2758">
          <cell r="U2758">
            <v>4966569</v>
          </cell>
        </row>
      </sheetData>
      <sheetData sheetId="23" refreshError="1"/>
      <sheetData sheetId="24" refreshError="1">
        <row r="401">
          <cell r="U401">
            <v>960190</v>
          </cell>
        </row>
        <row r="570">
          <cell r="U570">
            <v>924355</v>
          </cell>
        </row>
        <row r="922">
          <cell r="U922">
            <v>750742</v>
          </cell>
        </row>
      </sheetData>
      <sheetData sheetId="25" refreshError="1">
        <row r="534">
          <cell r="U534">
            <v>7579357</v>
          </cell>
        </row>
        <row r="1014">
          <cell r="U1014">
            <v>341689</v>
          </cell>
        </row>
        <row r="1376">
          <cell r="U1376">
            <v>16313</v>
          </cell>
        </row>
      </sheetData>
      <sheetData sheetId="26" refreshError="1">
        <row r="55">
          <cell r="U55">
            <v>412543.93889318238</v>
          </cell>
        </row>
        <row r="234">
          <cell r="U234">
            <v>336623.49552878377</v>
          </cell>
        </row>
        <row r="414">
          <cell r="U414">
            <v>217821.9569370987</v>
          </cell>
        </row>
        <row r="951">
          <cell r="U951">
            <v>7648722</v>
          </cell>
        </row>
        <row r="2033">
          <cell r="U2033">
            <v>148236</v>
          </cell>
        </row>
        <row r="2407">
          <cell r="U2407">
            <v>245255</v>
          </cell>
        </row>
      </sheetData>
      <sheetData sheetId="27" refreshError="1"/>
      <sheetData sheetId="28" refreshError="1">
        <row r="12">
          <cell r="D12" t="str">
            <v>: 10.1 (1)</v>
          </cell>
        </row>
        <row r="54">
          <cell r="J54">
            <v>57284216</v>
          </cell>
        </row>
      </sheetData>
      <sheetData sheetId="29" refreshError="1"/>
      <sheetData sheetId="30" refreshError="1"/>
      <sheetData sheetId="31" refreshError="1">
        <row r="896">
          <cell r="U896">
            <v>586915.61061405134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>
        <row r="81">
          <cell r="A81" t="str">
            <v>ANALISA HARGA SATUAN</v>
          </cell>
        </row>
        <row r="84">
          <cell r="A84" t="str">
            <v>Jenis Pekerjaan</v>
          </cell>
          <cell r="D84" t="str">
            <v>:</v>
          </cell>
          <cell r="E84" t="str">
            <v>Galian - Timbunan</v>
          </cell>
        </row>
        <row r="85">
          <cell r="A85" t="str">
            <v>Satuan</v>
          </cell>
          <cell r="D85" t="str">
            <v>:</v>
          </cell>
          <cell r="E85" t="str">
            <v>M3</v>
          </cell>
        </row>
        <row r="86">
          <cell r="A86" t="str">
            <v>Satuan Pembayaran</v>
          </cell>
          <cell r="D86" t="str">
            <v>:</v>
          </cell>
          <cell r="E86">
            <v>8763</v>
          </cell>
        </row>
        <row r="88">
          <cell r="A88" t="str">
            <v>No</v>
          </cell>
          <cell r="B88" t="str">
            <v>Uraian</v>
          </cell>
          <cell r="D88" t="str">
            <v>Sat</v>
          </cell>
          <cell r="E88" t="str">
            <v>Kuantitas</v>
          </cell>
          <cell r="F88" t="str">
            <v>Biaya</v>
          </cell>
          <cell r="G88" t="str">
            <v xml:space="preserve">Jumlah </v>
          </cell>
        </row>
        <row r="89">
          <cell r="F89" t="str">
            <v xml:space="preserve">Satuan </v>
          </cell>
          <cell r="G89" t="str">
            <v>Harga</v>
          </cell>
        </row>
        <row r="90">
          <cell r="F90" t="str">
            <v>Rp.</v>
          </cell>
          <cell r="G90" t="str">
            <v>Rp.</v>
          </cell>
        </row>
        <row r="91">
          <cell r="A91">
            <v>1</v>
          </cell>
          <cell r="B91">
            <v>2</v>
          </cell>
          <cell r="D91">
            <v>3</v>
          </cell>
          <cell r="E91">
            <v>4</v>
          </cell>
          <cell r="F91">
            <v>5</v>
          </cell>
          <cell r="G91">
            <v>6</v>
          </cell>
        </row>
        <row r="93">
          <cell r="A93" t="str">
            <v>I</v>
          </cell>
          <cell r="B93" t="str">
            <v>TENAGA KERJA</v>
          </cell>
        </row>
        <row r="99">
          <cell r="A99" t="str">
            <v>II</v>
          </cell>
          <cell r="B99" t="str">
            <v>B A H A N</v>
          </cell>
        </row>
        <row r="104">
          <cell r="A104" t="str">
            <v>III</v>
          </cell>
          <cell r="B104" t="str">
            <v>PERALATAN</v>
          </cell>
        </row>
        <row r="105">
          <cell r="A105">
            <v>1</v>
          </cell>
          <cell r="B105" t="str">
            <v>Excavator</v>
          </cell>
          <cell r="D105" t="str">
            <v>Jam</v>
          </cell>
          <cell r="E105">
            <v>1</v>
          </cell>
          <cell r="F105">
            <v>7967</v>
          </cell>
          <cell r="G105">
            <v>7967</v>
          </cell>
        </row>
        <row r="110">
          <cell r="B110" t="str">
            <v>JUMLAH</v>
          </cell>
          <cell r="G110">
            <v>7967</v>
          </cell>
        </row>
        <row r="111">
          <cell r="B111" t="str">
            <v>BIAYA UMUM DAN KEUNTUNGAN  10,0 %</v>
          </cell>
          <cell r="G111">
            <v>796.7</v>
          </cell>
        </row>
        <row r="112">
          <cell r="B112" t="str">
            <v>HARGA SATUAN PEKERJAAN</v>
          </cell>
          <cell r="G112">
            <v>8763.7000000000007</v>
          </cell>
        </row>
        <row r="113">
          <cell r="B113" t="str">
            <v>DIBULATKAN</v>
          </cell>
          <cell r="G113">
            <v>8763</v>
          </cell>
        </row>
        <row r="119">
          <cell r="F119" t="str">
            <v>Matang Glp. Dua, 25 Agustus 2006</v>
          </cell>
        </row>
        <row r="120">
          <cell r="F120" t="str">
            <v>PT. CIPTA KARYA ACEH</v>
          </cell>
        </row>
        <row r="126">
          <cell r="F126" t="str">
            <v>H. SAIFANNUR</v>
          </cell>
        </row>
        <row r="127">
          <cell r="F127" t="str">
            <v>Direktur Utama</v>
          </cell>
        </row>
        <row r="131">
          <cell r="A131" t="str">
            <v>ANALISA HARGA SATUAN</v>
          </cell>
        </row>
        <row r="134">
          <cell r="A134" t="str">
            <v>Jenis Pekerjaan</v>
          </cell>
          <cell r="D134" t="str">
            <v>:</v>
          </cell>
          <cell r="E134" t="str">
            <v>Uizet</v>
          </cell>
        </row>
        <row r="135">
          <cell r="A135" t="str">
            <v>Satuan</v>
          </cell>
          <cell r="D135" t="str">
            <v>:</v>
          </cell>
          <cell r="E135" t="str">
            <v>Lokasi</v>
          </cell>
        </row>
        <row r="136">
          <cell r="A136" t="str">
            <v>Satuan Pembayaran</v>
          </cell>
          <cell r="D136" t="str">
            <v>:</v>
          </cell>
          <cell r="E136">
            <v>498300</v>
          </cell>
        </row>
        <row r="138">
          <cell r="A138" t="str">
            <v>No</v>
          </cell>
          <cell r="B138" t="str">
            <v>Uraian</v>
          </cell>
          <cell r="D138" t="str">
            <v>Sat</v>
          </cell>
          <cell r="E138" t="str">
            <v>Kuantitas</v>
          </cell>
          <cell r="F138" t="str">
            <v>Biaya</v>
          </cell>
          <cell r="G138" t="str">
            <v xml:space="preserve">Jumlah </v>
          </cell>
        </row>
        <row r="139">
          <cell r="F139" t="str">
            <v xml:space="preserve">Satuan </v>
          </cell>
          <cell r="G139" t="str">
            <v>Harga</v>
          </cell>
        </row>
        <row r="140">
          <cell r="F140" t="str">
            <v>Rp.</v>
          </cell>
          <cell r="G140" t="str">
            <v>Rp.</v>
          </cell>
        </row>
        <row r="141">
          <cell r="A141">
            <v>1</v>
          </cell>
          <cell r="B141">
            <v>2</v>
          </cell>
          <cell r="D141">
            <v>3</v>
          </cell>
          <cell r="E141">
            <v>4</v>
          </cell>
          <cell r="F141">
            <v>5</v>
          </cell>
          <cell r="G141">
            <v>6</v>
          </cell>
        </row>
        <row r="143">
          <cell r="A143" t="str">
            <v>I</v>
          </cell>
          <cell r="B143" t="str">
            <v>TENAGA KERJA</v>
          </cell>
        </row>
        <row r="144">
          <cell r="A144">
            <v>1</v>
          </cell>
          <cell r="B144" t="str">
            <v>Pekerja</v>
          </cell>
          <cell r="D144" t="str">
            <v>O/H</v>
          </cell>
          <cell r="E144">
            <v>2</v>
          </cell>
          <cell r="F144">
            <v>31500</v>
          </cell>
          <cell r="G144">
            <v>63000</v>
          </cell>
        </row>
        <row r="145">
          <cell r="A145">
            <v>2</v>
          </cell>
          <cell r="B145" t="str">
            <v>Surveyor</v>
          </cell>
          <cell r="D145" t="str">
            <v>O/H</v>
          </cell>
          <cell r="E145">
            <v>1</v>
          </cell>
          <cell r="F145">
            <v>45000</v>
          </cell>
          <cell r="G145">
            <v>45000</v>
          </cell>
        </row>
        <row r="146">
          <cell r="A146">
            <v>3</v>
          </cell>
          <cell r="B146" t="str">
            <v>Pembantu Surveyor</v>
          </cell>
          <cell r="D146" t="str">
            <v>O/H</v>
          </cell>
          <cell r="E146">
            <v>1</v>
          </cell>
          <cell r="F146">
            <v>40000</v>
          </cell>
          <cell r="G146">
            <v>40000</v>
          </cell>
        </row>
        <row r="150">
          <cell r="A150" t="str">
            <v>II</v>
          </cell>
          <cell r="B150" t="str">
            <v>B A H A N</v>
          </cell>
        </row>
        <row r="151">
          <cell r="B151" t="str">
            <v>Patok Kayu</v>
          </cell>
          <cell r="D151" t="str">
            <v>bh</v>
          </cell>
          <cell r="E151">
            <v>120</v>
          </cell>
          <cell r="F151">
            <v>1500</v>
          </cell>
          <cell r="G151">
            <v>180000</v>
          </cell>
        </row>
        <row r="155">
          <cell r="A155" t="str">
            <v>III</v>
          </cell>
          <cell r="B155" t="str">
            <v>PERALATAN</v>
          </cell>
        </row>
        <row r="156">
          <cell r="A156">
            <v>1</v>
          </cell>
          <cell r="B156" t="str">
            <v>Waterpas</v>
          </cell>
          <cell r="D156" t="str">
            <v>Hr</v>
          </cell>
          <cell r="E156">
            <v>1</v>
          </cell>
          <cell r="F156">
            <v>50000</v>
          </cell>
          <cell r="G156">
            <v>50000</v>
          </cell>
        </row>
        <row r="157">
          <cell r="A157">
            <v>2</v>
          </cell>
          <cell r="B157" t="str">
            <v>Teodolite</v>
          </cell>
          <cell r="D157" t="str">
            <v>Hr</v>
          </cell>
          <cell r="E157">
            <v>1</v>
          </cell>
          <cell r="F157">
            <v>75000</v>
          </cell>
          <cell r="G157">
            <v>75000</v>
          </cell>
        </row>
        <row r="160">
          <cell r="B160" t="str">
            <v>JUMLAH</v>
          </cell>
          <cell r="G160">
            <v>453000</v>
          </cell>
        </row>
        <row r="161">
          <cell r="B161" t="str">
            <v>BIAYA UMUM DAN KEUNTUNGAN  10,0 %</v>
          </cell>
          <cell r="G161">
            <v>45300</v>
          </cell>
        </row>
        <row r="162">
          <cell r="B162" t="str">
            <v>HARGA SATUAN PEKERJAAN</v>
          </cell>
          <cell r="G162">
            <v>498300</v>
          </cell>
        </row>
        <row r="163">
          <cell r="B163" t="str">
            <v>DIBULATKAN</v>
          </cell>
          <cell r="G163">
            <v>498300</v>
          </cell>
        </row>
        <row r="168">
          <cell r="F168" t="str">
            <v>Matang Glp. Dua, 25 Agustus 2006</v>
          </cell>
        </row>
        <row r="169">
          <cell r="F169" t="str">
            <v>PT. CIPTA KARYA ACEH</v>
          </cell>
        </row>
        <row r="175">
          <cell r="F175" t="str">
            <v>H. SAIFANNUR</v>
          </cell>
        </row>
        <row r="176">
          <cell r="F176" t="str">
            <v>Direktur Utama</v>
          </cell>
        </row>
        <row r="180">
          <cell r="A180" t="str">
            <v>ANALISA HARGA SATUAN</v>
          </cell>
        </row>
        <row r="183">
          <cell r="A183" t="str">
            <v>Jenis Pekerjaan</v>
          </cell>
          <cell r="D183" t="str">
            <v>:</v>
          </cell>
          <cell r="E183" t="str">
            <v>Perapihan Tanggul</v>
          </cell>
        </row>
        <row r="184">
          <cell r="A184" t="str">
            <v>Satuan</v>
          </cell>
          <cell r="D184" t="str">
            <v>:</v>
          </cell>
          <cell r="E184" t="str">
            <v>Lokasi</v>
          </cell>
        </row>
        <row r="185">
          <cell r="A185" t="str">
            <v>Satuan Pembayaran</v>
          </cell>
          <cell r="D185" t="str">
            <v>:</v>
          </cell>
          <cell r="E185">
            <v>500</v>
          </cell>
        </row>
        <row r="187">
          <cell r="A187" t="str">
            <v>No</v>
          </cell>
          <cell r="B187" t="str">
            <v>Uraian</v>
          </cell>
          <cell r="D187" t="str">
            <v>Sat</v>
          </cell>
          <cell r="E187" t="str">
            <v>Kuantitas</v>
          </cell>
          <cell r="F187" t="str">
            <v>Biaya</v>
          </cell>
          <cell r="G187" t="str">
            <v xml:space="preserve">Jumlah </v>
          </cell>
        </row>
        <row r="188">
          <cell r="F188" t="str">
            <v xml:space="preserve">Satuan </v>
          </cell>
          <cell r="G188" t="str">
            <v>Harga</v>
          </cell>
        </row>
        <row r="189">
          <cell r="F189" t="str">
            <v>Rp.</v>
          </cell>
          <cell r="G189" t="str">
            <v>Rp.</v>
          </cell>
        </row>
        <row r="190">
          <cell r="A190">
            <v>1</v>
          </cell>
          <cell r="B190">
            <v>2</v>
          </cell>
          <cell r="D190">
            <v>3</v>
          </cell>
          <cell r="E190">
            <v>4</v>
          </cell>
          <cell r="F190">
            <v>5</v>
          </cell>
          <cell r="G190">
            <v>6</v>
          </cell>
        </row>
        <row r="192">
          <cell r="A192" t="str">
            <v>I</v>
          </cell>
          <cell r="B192" t="str">
            <v>TENAGA KERJA</v>
          </cell>
        </row>
        <row r="198">
          <cell r="A198" t="str">
            <v>II</v>
          </cell>
          <cell r="B198" t="str">
            <v>B A H A N</v>
          </cell>
        </row>
        <row r="203">
          <cell r="A203" t="str">
            <v>III</v>
          </cell>
          <cell r="B203" t="str">
            <v>PERALATAN</v>
          </cell>
        </row>
        <row r="204">
          <cell r="A204">
            <v>1</v>
          </cell>
          <cell r="B204" t="str">
            <v>Exavator</v>
          </cell>
          <cell r="D204" t="str">
            <v>M2</v>
          </cell>
          <cell r="E204">
            <v>1</v>
          </cell>
          <cell r="F204">
            <v>455</v>
          </cell>
          <cell r="G204">
            <v>455</v>
          </cell>
        </row>
        <row r="210">
          <cell r="B210" t="str">
            <v>JUMLAH</v>
          </cell>
          <cell r="G210">
            <v>455</v>
          </cell>
        </row>
        <row r="211">
          <cell r="B211" t="str">
            <v>BIAYA UMUM DAN KEUNTUNGAN  10,0 %</v>
          </cell>
          <cell r="G211">
            <v>45.5</v>
          </cell>
        </row>
        <row r="212">
          <cell r="B212" t="str">
            <v>HARGA SATUAN PEKERJAAN</v>
          </cell>
          <cell r="G212">
            <v>500.5</v>
          </cell>
        </row>
        <row r="213">
          <cell r="B213" t="str">
            <v>DIBULATKAN</v>
          </cell>
          <cell r="G213">
            <v>500</v>
          </cell>
        </row>
        <row r="219">
          <cell r="F219" t="str">
            <v>Matang Glp. Dua, 25 Agustus 2006</v>
          </cell>
        </row>
        <row r="220">
          <cell r="F220" t="str">
            <v>PT. CIPTA KARYA ACEH</v>
          </cell>
        </row>
        <row r="226">
          <cell r="F226" t="str">
            <v>H. SAIFANNUR</v>
          </cell>
        </row>
        <row r="227">
          <cell r="F227" t="str">
            <v>Direktur Utama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3">
          <cell r="B3" t="str">
            <v>ANALISA HARGA SATUAN</v>
          </cell>
        </row>
        <row r="5">
          <cell r="B5" t="str">
            <v>NAMA KEGIATAN</v>
          </cell>
          <cell r="E5" t="str">
            <v>:  PENINGKATAN JALAN DAN PENGGANTIAN JEMBATAN PROPINSI JAWA TIMUR</v>
          </cell>
        </row>
        <row r="6">
          <cell r="B6" t="str">
            <v>NAMA PAKET</v>
          </cell>
          <cell r="E6" t="str">
            <v>:  PENINGKATAN JALAN BABAT - PLOSO ( LINK. 046.1 )</v>
          </cell>
        </row>
        <row r="7">
          <cell r="B7" t="str">
            <v>NAMA PESERTA LELANG</v>
          </cell>
          <cell r="E7" t="str">
            <v>:  PT. RUDY JAYA</v>
          </cell>
        </row>
        <row r="8">
          <cell r="B8" t="str">
            <v>NO. MATA PEMBAYARAN</v>
          </cell>
          <cell r="E8" t="str">
            <v>:  2.2</v>
          </cell>
        </row>
        <row r="9">
          <cell r="B9" t="str">
            <v>JENIS PEKERJAAN</v>
          </cell>
          <cell r="E9" t="str">
            <v>:  PASANGAN BATU DENGAN MORTAR</v>
          </cell>
        </row>
        <row r="10">
          <cell r="B10" t="str">
            <v>SATUAN PEMBAYARAN</v>
          </cell>
          <cell r="E10" t="str">
            <v>:  M3</v>
          </cell>
        </row>
        <row r="13">
          <cell r="H13" t="str">
            <v>BIAYA</v>
          </cell>
          <cell r="I13" t="str">
            <v>JUMLAH</v>
          </cell>
        </row>
        <row r="14">
          <cell r="B14" t="str">
            <v>NO.</v>
          </cell>
          <cell r="C14" t="str">
            <v>URAIAN</v>
          </cell>
          <cell r="F14" t="str">
            <v>SATUAN</v>
          </cell>
          <cell r="G14" t="str">
            <v>KUANTITAS</v>
          </cell>
          <cell r="H14" t="str">
            <v>SATUAN</v>
          </cell>
          <cell r="I14" t="str">
            <v>HARGA</v>
          </cell>
        </row>
        <row r="15">
          <cell r="H15" t="str">
            <v>(Rp.)</v>
          </cell>
          <cell r="I15" t="str">
            <v>(Rp.)</v>
          </cell>
        </row>
        <row r="18">
          <cell r="B18" t="str">
            <v>A.</v>
          </cell>
          <cell r="D18" t="str">
            <v>TENAGA KERJA</v>
          </cell>
        </row>
        <row r="19">
          <cell r="B19" t="str">
            <v>1.</v>
          </cell>
          <cell r="D19" t="str">
            <v>Pekerja</v>
          </cell>
          <cell r="E19" t="str">
            <v>( L01 )</v>
          </cell>
          <cell r="F19" t="str">
            <v>Jam</v>
          </cell>
          <cell r="G19">
            <v>0.5</v>
          </cell>
          <cell r="H19">
            <v>2900</v>
          </cell>
          <cell r="K19">
            <v>1450</v>
          </cell>
        </row>
        <row r="20">
          <cell r="B20" t="str">
            <v>2.</v>
          </cell>
          <cell r="D20" t="str">
            <v>Tukang</v>
          </cell>
          <cell r="E20" t="str">
            <v>( L02 )</v>
          </cell>
          <cell r="F20" t="str">
            <v>Jam</v>
          </cell>
          <cell r="G20">
            <v>1.5</v>
          </cell>
          <cell r="H20">
            <v>3200</v>
          </cell>
          <cell r="K20">
            <v>4800</v>
          </cell>
        </row>
        <row r="21">
          <cell r="B21" t="str">
            <v>3.</v>
          </cell>
          <cell r="D21" t="str">
            <v>Mandor</v>
          </cell>
          <cell r="E21" t="str">
            <v>( L03 )</v>
          </cell>
          <cell r="F21" t="str">
            <v>Jam</v>
          </cell>
          <cell r="G21">
            <v>5</v>
          </cell>
          <cell r="H21">
            <v>3700</v>
          </cell>
          <cell r="K21">
            <v>18500</v>
          </cell>
        </row>
        <row r="23">
          <cell r="F23" t="str">
            <v>JUMLAH HARGA TENAGA KERJA</v>
          </cell>
          <cell r="K23">
            <v>24750</v>
          </cell>
        </row>
        <row r="25">
          <cell r="B25" t="str">
            <v>B.</v>
          </cell>
          <cell r="D25" t="str">
            <v>BAHAN-BAHAN</v>
          </cell>
        </row>
        <row r="26">
          <cell r="B26" t="str">
            <v>1.</v>
          </cell>
          <cell r="D26" t="str">
            <v>Batu belah</v>
          </cell>
          <cell r="E26" t="str">
            <v>( M01 )</v>
          </cell>
          <cell r="F26" t="str">
            <v>M3</v>
          </cell>
          <cell r="G26">
            <v>1.08</v>
          </cell>
          <cell r="H26">
            <v>30000</v>
          </cell>
          <cell r="K26">
            <v>32400</v>
          </cell>
        </row>
        <row r="27">
          <cell r="B27" t="str">
            <v>2.</v>
          </cell>
          <cell r="D27" t="str">
            <v>Semen ( PC )</v>
          </cell>
          <cell r="E27" t="str">
            <v>( M02 )</v>
          </cell>
          <cell r="F27" t="str">
            <v>kg</v>
          </cell>
          <cell r="G27">
            <v>161.28</v>
          </cell>
          <cell r="H27">
            <v>580</v>
          </cell>
          <cell r="K27">
            <v>93542.399999999994</v>
          </cell>
        </row>
        <row r="28">
          <cell r="B28" t="str">
            <v>3.</v>
          </cell>
          <cell r="D28" t="str">
            <v>Pasir Pasang</v>
          </cell>
          <cell r="E28" t="str">
            <v>( M03 )</v>
          </cell>
          <cell r="F28" t="str">
            <v>M3</v>
          </cell>
          <cell r="G28">
            <v>0.4829</v>
          </cell>
          <cell r="H28">
            <v>30000</v>
          </cell>
          <cell r="K28">
            <v>14487</v>
          </cell>
        </row>
        <row r="31">
          <cell r="F31" t="str">
            <v>JUMLAH HARGA BAHAN-BAHAN</v>
          </cell>
          <cell r="K31">
            <v>140429.4</v>
          </cell>
        </row>
        <row r="33">
          <cell r="B33" t="str">
            <v>C.</v>
          </cell>
          <cell r="D33" t="str">
            <v>PERALATAN</v>
          </cell>
        </row>
        <row r="34">
          <cell r="B34" t="str">
            <v>1.</v>
          </cell>
          <cell r="D34" t="str">
            <v>Concrete Mixer</v>
          </cell>
          <cell r="E34" t="str">
            <v>( E02 )</v>
          </cell>
          <cell r="F34" t="str">
            <v>jam</v>
          </cell>
          <cell r="G34">
            <v>0.5</v>
          </cell>
          <cell r="H34">
            <v>18000</v>
          </cell>
          <cell r="K34">
            <v>9000</v>
          </cell>
        </row>
        <row r="35">
          <cell r="B35" t="str">
            <v>3.</v>
          </cell>
          <cell r="D35" t="str">
            <v>Alat Bantu</v>
          </cell>
          <cell r="F35" t="str">
            <v>Ls</v>
          </cell>
          <cell r="G35">
            <v>1</v>
          </cell>
          <cell r="H35">
            <v>1485</v>
          </cell>
          <cell r="K35">
            <v>1485</v>
          </cell>
        </row>
        <row r="38">
          <cell r="F38" t="str">
            <v xml:space="preserve">JUMLAH HARGA PERALATAN   </v>
          </cell>
          <cell r="K38">
            <v>10485</v>
          </cell>
        </row>
        <row r="40">
          <cell r="B40" t="str">
            <v>D.</v>
          </cell>
          <cell r="D40" t="str">
            <v>Jumlah ( A + B + C )</v>
          </cell>
          <cell r="K40">
            <v>175664.4</v>
          </cell>
        </row>
        <row r="41">
          <cell r="B41" t="str">
            <v>E.</v>
          </cell>
          <cell r="D41" t="str">
            <v>Biaya Umum dan Keuntungan</v>
          </cell>
          <cell r="F41">
            <v>10</v>
          </cell>
          <cell r="G41" t="str">
            <v>%  x  D</v>
          </cell>
          <cell r="K41">
            <v>17566.439999999999</v>
          </cell>
        </row>
        <row r="42">
          <cell r="B42" t="str">
            <v>F.</v>
          </cell>
          <cell r="D42" t="str">
            <v>Harga Satuan =   ( D + E )</v>
          </cell>
          <cell r="K42">
            <v>193230.84</v>
          </cell>
        </row>
        <row r="44">
          <cell r="B44" t="str">
            <v>Catatan :</v>
          </cell>
        </row>
        <row r="45">
          <cell r="B45" t="str">
            <v>●</v>
          </cell>
          <cell r="C45" t="str">
            <v>Satuan dapat berdasarkan atas jam operasi untuk Tenaga Kerja dan Peralatan, volume dan / atau ukuran berat untuk bahan-bahan.</v>
          </cell>
        </row>
        <row r="47">
          <cell r="B47" t="str">
            <v>●</v>
          </cell>
          <cell r="C47" t="str">
            <v>Kuantitas satuan adalah kuantitas perkiraan dari setiap komponen untuk menyelesaikan satu satuan pekerjaan dari nomor mata pembayaran.</v>
          </cell>
        </row>
        <row r="49">
          <cell r="B49" t="str">
            <v>●</v>
          </cell>
          <cell r="C49" t="str">
            <v>Biaya satuan untuk peralatan sudah termasuk bahan bakar, bahan habis terpakai dan operator.</v>
          </cell>
        </row>
        <row r="50">
          <cell r="B50" t="str">
            <v>●</v>
          </cell>
          <cell r="C50" t="str">
            <v>Biaya satuan sudah termasuk pengeluaran untuk seluruh pajak yang berkaitan (tetapi tidak termasuk PPN yang dibayarkan dari kontrak) dan biaya-biaya lainnya.</v>
          </cell>
        </row>
      </sheetData>
      <sheetData sheetId="6" refreshError="1">
        <row r="49">
          <cell r="B49" t="str">
            <v>●</v>
          </cell>
          <cell r="C49" t="str">
            <v>Biaya satuan sudah termasuk pengeluaran untuk seluruh pajak yang berkaitan (tetapi tidak termasuk PPN yang dibayarkan dari kontrak) dan biaya-biaya lainnya.</v>
          </cell>
        </row>
        <row r="51">
          <cell r="B51" t="str">
            <v>●</v>
          </cell>
          <cell r="C51" t="str">
            <v>Harga Satuan yang diajukan peserta Lelang harus mencakup tenaga kerja, bahan, peralatan.</v>
          </cell>
        </row>
        <row r="54">
          <cell r="H54" t="str">
            <v>Sidoarjo, 21 April 2005</v>
          </cell>
        </row>
        <row r="55">
          <cell r="H55" t="str">
            <v>PT. RUDY JAYA</v>
          </cell>
        </row>
        <row r="61">
          <cell r="H61" t="str">
            <v>H. IBNU GOPUR</v>
          </cell>
        </row>
        <row r="62">
          <cell r="H62" t="str">
            <v>Direktur Utama</v>
          </cell>
        </row>
        <row r="64">
          <cell r="B64" t="str">
            <v>ANALISA HARGA SATUAN</v>
          </cell>
        </row>
        <row r="66">
          <cell r="B66" t="str">
            <v>NAMA KEGIATAN</v>
          </cell>
          <cell r="E66" t="str">
            <v>:  PENINGKATAN JALAN DAN PENGGANTIAN JEMBATAN PROPINSI JAWA TIMUR</v>
          </cell>
        </row>
        <row r="67">
          <cell r="B67" t="str">
            <v>NAMA PAKET</v>
          </cell>
          <cell r="E67" t="str">
            <v>:  PENINGKATAN JALAN BABAT - PLOSO ( LINK. 046.1 )</v>
          </cell>
        </row>
        <row r="68">
          <cell r="B68" t="str">
            <v>NAMA PESERTA LELANG</v>
          </cell>
          <cell r="E68" t="str">
            <v>:  PT. RUDY JAYA</v>
          </cell>
        </row>
        <row r="69">
          <cell r="B69" t="str">
            <v>NO. MATA PEMBAYARAN</v>
          </cell>
          <cell r="E69" t="str">
            <v>:  3.3 (2)</v>
          </cell>
        </row>
        <row r="70">
          <cell r="B70" t="str">
            <v>JENIS PEKERJAAN</v>
          </cell>
          <cell r="E70" t="str">
            <v>:  URUGAN PILIHAN</v>
          </cell>
        </row>
        <row r="71">
          <cell r="B71" t="str">
            <v>SATUAN PEMBAYARAN</v>
          </cell>
          <cell r="E71" t="str">
            <v>:  M3</v>
          </cell>
        </row>
        <row r="74">
          <cell r="H74" t="str">
            <v>BIAYA</v>
          </cell>
          <cell r="I74" t="str">
            <v>JUMLAH</v>
          </cell>
        </row>
        <row r="75">
          <cell r="B75" t="str">
            <v>NO.</v>
          </cell>
          <cell r="C75" t="str">
            <v>URAIAN</v>
          </cell>
          <cell r="F75" t="str">
            <v>SATUAN</v>
          </cell>
          <cell r="G75" t="str">
            <v>KUANTITAS</v>
          </cell>
          <cell r="H75" t="str">
            <v>SATUAN</v>
          </cell>
          <cell r="I75" t="str">
            <v>HARGA</v>
          </cell>
        </row>
        <row r="76">
          <cell r="H76" t="str">
            <v>(Rp.)</v>
          </cell>
          <cell r="I76" t="str">
            <v>(Rp.)</v>
          </cell>
        </row>
        <row r="79">
          <cell r="B79" t="str">
            <v>A.</v>
          </cell>
          <cell r="D79" t="str">
            <v>TENAGA KERJA</v>
          </cell>
        </row>
        <row r="80">
          <cell r="B80" t="str">
            <v>1.</v>
          </cell>
          <cell r="D80" t="str">
            <v>Pekerja</v>
          </cell>
          <cell r="E80" t="str">
            <v>( L01 )</v>
          </cell>
          <cell r="F80" t="str">
            <v>Jam</v>
          </cell>
          <cell r="G80">
            <v>0.13070000000000001</v>
          </cell>
          <cell r="H80">
            <v>2900</v>
          </cell>
          <cell r="K80">
            <v>379.03</v>
          </cell>
        </row>
        <row r="81">
          <cell r="B81" t="str">
            <v>2.</v>
          </cell>
          <cell r="D81" t="str">
            <v>Mandor</v>
          </cell>
          <cell r="E81" t="str">
            <v>( L03 )</v>
          </cell>
          <cell r="F81" t="str">
            <v>Jam</v>
          </cell>
          <cell r="G81">
            <v>1.6299999999999999E-2</v>
          </cell>
          <cell r="H81">
            <v>3700</v>
          </cell>
          <cell r="K81">
            <v>60.31</v>
          </cell>
        </row>
        <row r="84">
          <cell r="F84" t="str">
            <v>JUMLAH HARGA TENAGA KERJA</v>
          </cell>
          <cell r="K84">
            <v>439.34</v>
          </cell>
        </row>
        <row r="86">
          <cell r="B86" t="str">
            <v>B.</v>
          </cell>
          <cell r="D86" t="str">
            <v>BAHAN-BAHAN</v>
          </cell>
        </row>
        <row r="87">
          <cell r="B87" t="str">
            <v>1.</v>
          </cell>
          <cell r="D87" t="str">
            <v xml:space="preserve">Material pilihan     </v>
          </cell>
          <cell r="E87" t="str">
            <v>( M06 )</v>
          </cell>
          <cell r="F87" t="str">
            <v>M3</v>
          </cell>
          <cell r="G87">
            <v>1.2</v>
          </cell>
          <cell r="H87">
            <v>12000</v>
          </cell>
          <cell r="K87">
            <v>14400</v>
          </cell>
        </row>
        <row r="93">
          <cell r="F93" t="str">
            <v>JUMLAH HARGA BAHAN-BAHAN</v>
          </cell>
          <cell r="K93">
            <v>14400</v>
          </cell>
        </row>
        <row r="95">
          <cell r="B95" t="str">
            <v>C.</v>
          </cell>
          <cell r="D95" t="str">
            <v>PERALATAN</v>
          </cell>
        </row>
        <row r="96">
          <cell r="B96" t="str">
            <v>1.</v>
          </cell>
          <cell r="D96" t="str">
            <v>Wheel  Loader</v>
          </cell>
          <cell r="E96" t="str">
            <v>( E06 )</v>
          </cell>
          <cell r="F96" t="str">
            <v>Jam</v>
          </cell>
          <cell r="G96">
            <v>1.6299999999999999E-2</v>
          </cell>
          <cell r="H96">
            <v>99000</v>
          </cell>
          <cell r="K96">
            <v>1613.7</v>
          </cell>
        </row>
        <row r="97">
          <cell r="B97" t="str">
            <v>2.</v>
          </cell>
          <cell r="D97" t="str">
            <v>Dump Truck</v>
          </cell>
          <cell r="E97" t="str">
            <v>( E03 )</v>
          </cell>
          <cell r="F97" t="str">
            <v>Jam</v>
          </cell>
          <cell r="G97">
            <v>0.2762</v>
          </cell>
          <cell r="H97">
            <v>20000</v>
          </cell>
          <cell r="K97">
            <v>5524</v>
          </cell>
        </row>
        <row r="98">
          <cell r="B98" t="str">
            <v>3.</v>
          </cell>
          <cell r="D98" t="str">
            <v>Vibrator Roller</v>
          </cell>
          <cell r="E98" t="str">
            <v>( E09 )</v>
          </cell>
          <cell r="F98" t="str">
            <v>Jam</v>
          </cell>
          <cell r="G98">
            <v>2.2200000000000001E-2</v>
          </cell>
          <cell r="H98">
            <v>99000</v>
          </cell>
          <cell r="K98">
            <v>2197.8000000000002</v>
          </cell>
        </row>
        <row r="99">
          <cell r="B99" t="str">
            <v>4.</v>
          </cell>
          <cell r="D99" t="str">
            <v>Water Tangker</v>
          </cell>
          <cell r="E99" t="str">
            <v>( E12 )</v>
          </cell>
          <cell r="F99" t="str">
            <v>Jam</v>
          </cell>
          <cell r="G99">
            <v>7.3000000000000001E-3</v>
          </cell>
          <cell r="H99">
            <v>89000</v>
          </cell>
          <cell r="K99">
            <v>649.70000000000005</v>
          </cell>
        </row>
        <row r="100">
          <cell r="B100" t="str">
            <v>5.</v>
          </cell>
          <cell r="D100" t="str">
            <v>Alat  Bantu</v>
          </cell>
          <cell r="F100" t="str">
            <v>Ls</v>
          </cell>
          <cell r="G100">
            <v>1</v>
          </cell>
          <cell r="H100">
            <v>26.360399999999998</v>
          </cell>
          <cell r="K100">
            <v>26.36</v>
          </cell>
        </row>
        <row r="102">
          <cell r="F102" t="str">
            <v xml:space="preserve">JUMLAH HARGA PERALATAN   </v>
          </cell>
          <cell r="K102">
            <v>10011.560000000001</v>
          </cell>
        </row>
        <row r="104">
          <cell r="B104" t="str">
            <v>D.</v>
          </cell>
          <cell r="D104" t="str">
            <v>Jumlah ( A + B + C )</v>
          </cell>
          <cell r="K104">
            <v>24850.9</v>
          </cell>
        </row>
        <row r="105">
          <cell r="B105" t="str">
            <v>E.</v>
          </cell>
          <cell r="D105" t="str">
            <v>Biaya Umum dan Keuntungan</v>
          </cell>
          <cell r="F105">
            <v>10</v>
          </cell>
          <cell r="G105" t="str">
            <v>%  x  D</v>
          </cell>
          <cell r="K105">
            <v>2485.09</v>
          </cell>
        </row>
        <row r="106">
          <cell r="B106" t="str">
            <v>F.</v>
          </cell>
          <cell r="D106" t="str">
            <v>Harga Satuan =   ( D + E )</v>
          </cell>
          <cell r="K106">
            <v>27335.99</v>
          </cell>
        </row>
        <row r="108">
          <cell r="B108" t="str">
            <v>Catatan :</v>
          </cell>
        </row>
        <row r="109">
          <cell r="B109" t="str">
            <v>●</v>
          </cell>
          <cell r="C109" t="str">
            <v>Satuan dapat berdasarkan atas jam operasi untuk Tenaga Kerja dan Peralatan, volume dan / atau ukuran berat untuk bahan-bahan.</v>
          </cell>
        </row>
        <row r="111">
          <cell r="B111" t="str">
            <v>●</v>
          </cell>
          <cell r="C111" t="str">
            <v>Kuantitas satuan adalah kuantitas perkiraan dari setiap komponen untuk menyelesaikan satu satuan pekerjaan dari nomor mata pembayaran.</v>
          </cell>
        </row>
        <row r="113">
          <cell r="B113" t="str">
            <v>●</v>
          </cell>
          <cell r="C113" t="str">
            <v>Biaya satuan untuk peralatan sudah termasuk bahan bakar, bahan habis terpakai dan operator.</v>
          </cell>
        </row>
        <row r="114">
          <cell r="B114" t="str">
            <v>●</v>
          </cell>
          <cell r="C114" t="str">
            <v>Biaya satuan sudah termasuk pengeluaran untuk seluruh pajak yang berkaitan (tetapi tidak termasuk PPN yang dibayarkan dari kontrak) dan biaya-biaya lainnya.</v>
          </cell>
        </row>
        <row r="116">
          <cell r="B116" t="str">
            <v>●</v>
          </cell>
          <cell r="C116" t="str">
            <v>Harga Satuan yang diajukan peserta Lelang harus mencakup tenaga kerja, bahan, peralatan.</v>
          </cell>
        </row>
        <row r="119">
          <cell r="H119" t="str">
            <v>Sidoarjo, 21 April 2005</v>
          </cell>
        </row>
        <row r="120">
          <cell r="H120" t="str">
            <v>PT. RUDY JAYA</v>
          </cell>
        </row>
        <row r="126">
          <cell r="H126" t="str">
            <v>H. IBNU GOPUR</v>
          </cell>
        </row>
        <row r="127">
          <cell r="H127" t="str">
            <v>Direktur Utama</v>
          </cell>
        </row>
        <row r="129">
          <cell r="B129" t="str">
            <v>ANALISA HARGA SATUAN</v>
          </cell>
        </row>
        <row r="131">
          <cell r="B131" t="str">
            <v>NAMA KEGIATAN</v>
          </cell>
          <cell r="E131" t="str">
            <v>:  PENINGKATAN JALAN DAN PENGGANTIAN JEMBATAN PROPINSI JAWA TIMUR</v>
          </cell>
        </row>
        <row r="132">
          <cell r="B132" t="str">
            <v>NAMA PAKET</v>
          </cell>
          <cell r="E132" t="str">
            <v>:  PENINGKATAN JALAN BABAT - PLOSO ( LINK. 046.1 )</v>
          </cell>
        </row>
        <row r="133">
          <cell r="B133" t="str">
            <v>NAMA PESERTA LELANG</v>
          </cell>
          <cell r="E133" t="str">
            <v>:  PT. RUDY JAYA</v>
          </cell>
        </row>
        <row r="134">
          <cell r="B134" t="str">
            <v>NO. MATA PEMBAYARAN</v>
          </cell>
          <cell r="E134" t="str">
            <v>:  3.4</v>
          </cell>
        </row>
        <row r="135">
          <cell r="B135" t="str">
            <v>JENIS PEKERJAAN</v>
          </cell>
          <cell r="E135" t="str">
            <v>:  PENYIAPAN BADAN JALAN</v>
          </cell>
        </row>
        <row r="136">
          <cell r="B136" t="str">
            <v>SATUAN PEMBAYARAN</v>
          </cell>
          <cell r="E136" t="str">
            <v>:  M2</v>
          </cell>
        </row>
        <row r="139">
          <cell r="H139" t="str">
            <v>BIAYA</v>
          </cell>
          <cell r="I139" t="str">
            <v>JUMLAH</v>
          </cell>
        </row>
        <row r="140">
          <cell r="B140" t="str">
            <v>NO.</v>
          </cell>
          <cell r="C140" t="str">
            <v>URAIAN</v>
          </cell>
          <cell r="F140" t="str">
            <v>SATUAN</v>
          </cell>
          <cell r="G140" t="str">
            <v>KUANTITAS</v>
          </cell>
          <cell r="H140" t="str">
            <v>SATUAN</v>
          </cell>
          <cell r="I140" t="str">
            <v>HARGA</v>
          </cell>
        </row>
        <row r="141">
          <cell r="H141" t="str">
            <v>(Rp.)</v>
          </cell>
          <cell r="I141" t="str">
            <v>(Rp.)</v>
          </cell>
        </row>
        <row r="144">
          <cell r="B144" t="str">
            <v>A.</v>
          </cell>
          <cell r="D144" t="str">
            <v>TENAGA KERJA</v>
          </cell>
        </row>
        <row r="145">
          <cell r="B145" t="str">
            <v>1.</v>
          </cell>
          <cell r="D145" t="str">
            <v>Pekerja</v>
          </cell>
          <cell r="E145" t="str">
            <v>( L01 )</v>
          </cell>
          <cell r="F145" t="str">
            <v>Jam</v>
          </cell>
          <cell r="G145">
            <v>3.7499999999999999E-2</v>
          </cell>
          <cell r="H145">
            <v>2900</v>
          </cell>
          <cell r="K145">
            <v>108.75</v>
          </cell>
        </row>
        <row r="146">
          <cell r="B146" t="str">
            <v>2.</v>
          </cell>
          <cell r="D146" t="str">
            <v>Mandor</v>
          </cell>
          <cell r="E146" t="str">
            <v>( L03 )</v>
          </cell>
          <cell r="F146" t="str">
            <v>Jam</v>
          </cell>
          <cell r="G146">
            <v>7.4999999999999997E-3</v>
          </cell>
          <cell r="H146">
            <v>3700</v>
          </cell>
          <cell r="K146">
            <v>27.75</v>
          </cell>
        </row>
        <row r="149">
          <cell r="F149" t="str">
            <v>JUMLAH HARGA TENAGA KERJA</v>
          </cell>
          <cell r="K149">
            <v>136.5</v>
          </cell>
        </row>
        <row r="151">
          <cell r="B151" t="str">
            <v>B.</v>
          </cell>
          <cell r="D151" t="str">
            <v>BAHAN</v>
          </cell>
        </row>
        <row r="158">
          <cell r="F158" t="str">
            <v>JUMLAH HARGA BAHAN-BAHAN</v>
          </cell>
          <cell r="K158">
            <v>0</v>
          </cell>
        </row>
        <row r="160">
          <cell r="B160" t="str">
            <v>C.</v>
          </cell>
          <cell r="D160" t="str">
            <v>PERALATAN</v>
          </cell>
        </row>
        <row r="161">
          <cell r="B161" t="str">
            <v>1.</v>
          </cell>
          <cell r="D161" t="str">
            <v>Pedestrian Roller</v>
          </cell>
          <cell r="E161" t="str">
            <v>( E16 )</v>
          </cell>
          <cell r="F161" t="str">
            <v>jam</v>
          </cell>
          <cell r="G161">
            <v>7.4999999999999997E-3</v>
          </cell>
          <cell r="H161">
            <v>100000</v>
          </cell>
          <cell r="K161">
            <v>750</v>
          </cell>
        </row>
        <row r="162">
          <cell r="B162" t="str">
            <v>2.</v>
          </cell>
          <cell r="D162" t="str">
            <v>Water Tanker</v>
          </cell>
          <cell r="E162" t="str">
            <v>( E12 )</v>
          </cell>
          <cell r="F162" t="str">
            <v>jam</v>
          </cell>
          <cell r="G162">
            <v>1.09E-2</v>
          </cell>
          <cell r="H162">
            <v>89000</v>
          </cell>
          <cell r="K162">
            <v>970.1</v>
          </cell>
        </row>
        <row r="163">
          <cell r="B163" t="str">
            <v>3.</v>
          </cell>
          <cell r="D163" t="str">
            <v>Alat  Bantu</v>
          </cell>
          <cell r="F163" t="str">
            <v>Ls</v>
          </cell>
          <cell r="G163">
            <v>1</v>
          </cell>
          <cell r="H163">
            <v>8.19</v>
          </cell>
          <cell r="K163">
            <v>8.19</v>
          </cell>
        </row>
        <row r="166">
          <cell r="F166" t="str">
            <v xml:space="preserve">JUMLAH HARGA PERALATAN   </v>
          </cell>
          <cell r="K166">
            <v>1728.29</v>
          </cell>
        </row>
        <row r="168">
          <cell r="B168" t="str">
            <v>D.</v>
          </cell>
          <cell r="D168" t="str">
            <v>Jumlah ( A + B + C )</v>
          </cell>
          <cell r="K168">
            <v>1864.79</v>
          </cell>
        </row>
        <row r="169">
          <cell r="B169" t="str">
            <v>E.</v>
          </cell>
          <cell r="D169" t="str">
            <v>Biaya Umum dan Keuntungan</v>
          </cell>
          <cell r="F169">
            <v>10</v>
          </cell>
          <cell r="G169" t="str">
            <v>%  x  D</v>
          </cell>
          <cell r="K169">
            <v>186.47</v>
          </cell>
        </row>
        <row r="170">
          <cell r="B170" t="str">
            <v>F.</v>
          </cell>
          <cell r="D170" t="str">
            <v>Harga Satuan =   ( D + E )</v>
          </cell>
          <cell r="K170">
            <v>2051.2599999999998</v>
          </cell>
        </row>
        <row r="172">
          <cell r="B172" t="str">
            <v>Catatan :</v>
          </cell>
        </row>
        <row r="173">
          <cell r="B173" t="str">
            <v>●</v>
          </cell>
          <cell r="C173" t="str">
            <v>Satuan dapat berdasarkan atas jam operasi untuk Tenaga Kerja dan Peralatan, volume dan / atau ukuran berat untuk bahan-bahan.</v>
          </cell>
        </row>
        <row r="175">
          <cell r="B175" t="str">
            <v>●</v>
          </cell>
          <cell r="C175" t="str">
            <v>Kuantitas satuan adalah kuantitas perkiraan dari setiap komponen untuk menyelesaikan satu satuan pekerjaan dari nomor mata pembayaran.</v>
          </cell>
        </row>
        <row r="177">
          <cell r="B177" t="str">
            <v>●</v>
          </cell>
          <cell r="C177" t="str">
            <v>Biaya satuan untuk peralatan sudah termasuk bahan bakar, bahan habis terpakai dan operator.</v>
          </cell>
        </row>
      </sheetData>
      <sheetData sheetId="7"/>
      <sheetData sheetId="8"/>
      <sheetData sheetId="9"/>
      <sheetData sheetId="10" refreshError="1">
        <row r="124">
          <cell r="H124" t="str">
            <v>Direktur Utama</v>
          </cell>
        </row>
        <row r="126">
          <cell r="B126" t="str">
            <v>NO. MATA PEMBAYARAN</v>
          </cell>
          <cell r="E126" t="str">
            <v>:  7.10</v>
          </cell>
        </row>
        <row r="127">
          <cell r="B127" t="str">
            <v>JENIS PEKERJAAN</v>
          </cell>
          <cell r="E127" t="str">
            <v>:  PASANGAN BATU</v>
          </cell>
        </row>
        <row r="128">
          <cell r="B128" t="str">
            <v>SATUAN PEMBAYARAN</v>
          </cell>
          <cell r="E128" t="str">
            <v>:  M3</v>
          </cell>
        </row>
        <row r="131">
          <cell r="H131" t="str">
            <v>BIAYA</v>
          </cell>
          <cell r="I131" t="str">
            <v>JUMLAH</v>
          </cell>
        </row>
        <row r="132">
          <cell r="B132" t="str">
            <v>NO.</v>
          </cell>
          <cell r="C132" t="str">
            <v>URAIAN</v>
          </cell>
          <cell r="F132" t="str">
            <v>SATUAN</v>
          </cell>
          <cell r="G132" t="str">
            <v>KUANTITAS</v>
          </cell>
          <cell r="H132" t="str">
            <v>SATUAN</v>
          </cell>
          <cell r="I132" t="str">
            <v>HARGA</v>
          </cell>
        </row>
        <row r="133">
          <cell r="H133" t="str">
            <v>(Rp.)</v>
          </cell>
          <cell r="I133" t="str">
            <v>(Rp.)</v>
          </cell>
        </row>
        <row r="136">
          <cell r="B136" t="str">
            <v>A.</v>
          </cell>
          <cell r="D136" t="str">
            <v>TENAGA KERJA</v>
          </cell>
        </row>
        <row r="137">
          <cell r="B137" t="str">
            <v>1.</v>
          </cell>
          <cell r="D137" t="str">
            <v>Pekerja</v>
          </cell>
          <cell r="E137" t="str">
            <v>( L01 )</v>
          </cell>
          <cell r="F137" t="str">
            <v>Jam</v>
          </cell>
          <cell r="G137">
            <v>7</v>
          </cell>
          <cell r="H137">
            <v>2900</v>
          </cell>
          <cell r="K137">
            <v>20300</v>
          </cell>
        </row>
        <row r="138">
          <cell r="B138" t="str">
            <v>2.</v>
          </cell>
          <cell r="D138" t="str">
            <v>Tukang</v>
          </cell>
          <cell r="E138" t="str">
            <v>( L02 )</v>
          </cell>
          <cell r="F138" t="str">
            <v>Jam</v>
          </cell>
          <cell r="G138">
            <v>2</v>
          </cell>
          <cell r="H138">
            <v>3200</v>
          </cell>
          <cell r="K138">
            <v>6400</v>
          </cell>
        </row>
        <row r="139">
          <cell r="B139" t="str">
            <v>3.</v>
          </cell>
          <cell r="D139" t="str">
            <v>Mandor</v>
          </cell>
          <cell r="E139" t="str">
            <v>( L03 )</v>
          </cell>
          <cell r="F139" t="str">
            <v>Jam</v>
          </cell>
          <cell r="G139">
            <v>0.5</v>
          </cell>
          <cell r="H139">
            <v>3700</v>
          </cell>
          <cell r="K139">
            <v>1850</v>
          </cell>
        </row>
        <row r="141">
          <cell r="F141" t="str">
            <v>JUMLAH HARGA TENAGA KERJA</v>
          </cell>
          <cell r="K141">
            <v>28550</v>
          </cell>
        </row>
        <row r="143">
          <cell r="B143" t="str">
            <v>B.</v>
          </cell>
          <cell r="D143" t="str">
            <v>BAHAN</v>
          </cell>
        </row>
        <row r="144">
          <cell r="B144" t="str">
            <v>1.</v>
          </cell>
          <cell r="D144" t="str">
            <v>Batu Belah</v>
          </cell>
          <cell r="E144" t="str">
            <v>( M01 )</v>
          </cell>
          <cell r="F144" t="str">
            <v>M3</v>
          </cell>
          <cell r="G144">
            <v>1.206</v>
          </cell>
          <cell r="H144">
            <v>30000</v>
          </cell>
          <cell r="K144">
            <v>36180</v>
          </cell>
        </row>
        <row r="145">
          <cell r="B145" t="str">
            <v>2.</v>
          </cell>
          <cell r="D145" t="str">
            <v>Semen (PC)</v>
          </cell>
          <cell r="E145" t="str">
            <v>( M02 )</v>
          </cell>
          <cell r="F145" t="str">
            <v>Kg</v>
          </cell>
          <cell r="G145">
            <v>166.32</v>
          </cell>
          <cell r="H145">
            <v>580</v>
          </cell>
          <cell r="K145">
            <v>96465.600000000006</v>
          </cell>
        </row>
        <row r="146">
          <cell r="B146" t="str">
            <v>3.</v>
          </cell>
          <cell r="D146" t="str">
            <v>Pasir pasang</v>
          </cell>
          <cell r="E146" t="str">
            <v>( M03 )</v>
          </cell>
          <cell r="F146" t="str">
            <v>M3</v>
          </cell>
          <cell r="G146">
            <v>0.3735</v>
          </cell>
          <cell r="H146">
            <v>30000</v>
          </cell>
          <cell r="K146">
            <v>11205</v>
          </cell>
        </row>
        <row r="149">
          <cell r="F149" t="str">
            <v>JUMLAH HARGA BAHAN-BAHAN</v>
          </cell>
          <cell r="K149">
            <v>143850.6</v>
          </cell>
        </row>
        <row r="151">
          <cell r="B151" t="str">
            <v>C.</v>
          </cell>
          <cell r="D151" t="str">
            <v>PERALATAN</v>
          </cell>
        </row>
        <row r="152">
          <cell r="B152">
            <v>1</v>
          </cell>
          <cell r="D152" t="str">
            <v>Concrete mixer</v>
          </cell>
          <cell r="E152" t="str">
            <v>( E02 )</v>
          </cell>
          <cell r="F152" t="str">
            <v>Jam</v>
          </cell>
          <cell r="G152">
            <v>0.16500000000000001</v>
          </cell>
          <cell r="H152">
            <v>18000</v>
          </cell>
          <cell r="K152">
            <v>2970</v>
          </cell>
        </row>
        <row r="153">
          <cell r="B153">
            <v>2</v>
          </cell>
          <cell r="D153" t="str">
            <v>Alat Bantu</v>
          </cell>
          <cell r="F153" t="str">
            <v>Ls</v>
          </cell>
          <cell r="G153">
            <v>1</v>
          </cell>
          <cell r="H153">
            <v>1713</v>
          </cell>
          <cell r="K153">
            <v>1713</v>
          </cell>
        </row>
        <row r="157">
          <cell r="F157" t="str">
            <v xml:space="preserve">JUMLAH HARGA PERALATAN   </v>
          </cell>
          <cell r="K157">
            <v>4683</v>
          </cell>
        </row>
        <row r="159">
          <cell r="B159" t="str">
            <v>D.</v>
          </cell>
          <cell r="D159" t="str">
            <v>Jumlah ( A + B + C )</v>
          </cell>
          <cell r="K159">
            <v>177083.6</v>
          </cell>
        </row>
        <row r="160">
          <cell r="B160" t="str">
            <v>E.</v>
          </cell>
          <cell r="D160" t="str">
            <v>Biaya Umum dan Keuntungan</v>
          </cell>
          <cell r="F160">
            <v>10</v>
          </cell>
          <cell r="G160" t="str">
            <v>%  x  D</v>
          </cell>
          <cell r="K160">
            <v>17708.36</v>
          </cell>
        </row>
        <row r="161">
          <cell r="B161" t="str">
            <v>F.</v>
          </cell>
          <cell r="D161" t="str">
            <v>Harga Satuan =   ( D + E )</v>
          </cell>
          <cell r="K161">
            <v>194791.96000000002</v>
          </cell>
        </row>
        <row r="163">
          <cell r="B163" t="str">
            <v>Catatan :</v>
          </cell>
        </row>
        <row r="164">
          <cell r="B164" t="str">
            <v>●</v>
          </cell>
          <cell r="C164" t="str">
            <v>Satuan dapat berdasarkan atas jam operasi untuk Tenaga Kerja dan Peralatan, volume dan / atau ukuran berat untuk bahan-bahan.</v>
          </cell>
        </row>
        <row r="166">
          <cell r="B166" t="str">
            <v>●</v>
          </cell>
          <cell r="C166" t="str">
            <v>Kuantitas satuan adalah kuantitas perkiraan dari setiap komponen untuk menyelesaikan satu satuan pekerjaan dari nomor mata pembayaran.</v>
          </cell>
        </row>
        <row r="168">
          <cell r="B168" t="str">
            <v>●</v>
          </cell>
          <cell r="C168" t="str">
            <v>Biaya satuan untuk peralatan sudah termasuk bahan bakar, bahan habis terpakai dan operator.</v>
          </cell>
        </row>
        <row r="181">
          <cell r="H181" t="str">
            <v>Direktur Utama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1500000</v>
          </cell>
        </row>
        <row r="8">
          <cell r="F8">
            <v>36000</v>
          </cell>
        </row>
        <row r="10">
          <cell r="F10">
            <v>48000</v>
          </cell>
        </row>
        <row r="16">
          <cell r="F16">
            <v>108000</v>
          </cell>
        </row>
        <row r="78">
          <cell r="F78">
            <v>20000</v>
          </cell>
        </row>
        <row r="79">
          <cell r="F79">
            <v>10000</v>
          </cell>
        </row>
        <row r="81">
          <cell r="F81">
            <v>20000</v>
          </cell>
        </row>
        <row r="153">
          <cell r="F153">
            <v>42000</v>
          </cell>
        </row>
        <row r="220">
          <cell r="F220">
            <v>234000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U11" t="str">
            <v>Langsa, 4 Agustus 2003</v>
          </cell>
        </row>
        <row r="44">
          <cell r="O44" t="str">
            <v>CV. ROSAKA KONSULTAN</v>
          </cell>
        </row>
        <row r="49">
          <cell r="O49" t="str">
            <v>H.A. KAILANI ADJIB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8">
          <cell r="G18">
            <v>2921.875</v>
          </cell>
        </row>
        <row r="19">
          <cell r="G19">
            <v>46075</v>
          </cell>
        </row>
        <row r="24">
          <cell r="G24">
            <v>314931</v>
          </cell>
        </row>
        <row r="27">
          <cell r="G27">
            <v>14614.7</v>
          </cell>
        </row>
        <row r="28">
          <cell r="G28">
            <v>16014.45</v>
          </cell>
        </row>
        <row r="59">
          <cell r="G59">
            <v>32599.5</v>
          </cell>
        </row>
        <row r="60">
          <cell r="G60">
            <v>117922.50000000001</v>
          </cell>
        </row>
        <row r="61">
          <cell r="G61">
            <v>94384.224000000002</v>
          </cell>
        </row>
        <row r="65">
          <cell r="G65">
            <v>2385532.5</v>
          </cell>
        </row>
        <row r="90">
          <cell r="G90">
            <v>67125.5</v>
          </cell>
        </row>
        <row r="91">
          <cell r="G91">
            <v>23228.49</v>
          </cell>
        </row>
        <row r="92">
          <cell r="G92">
            <v>58204.917222222226</v>
          </cell>
        </row>
        <row r="98">
          <cell r="G98">
            <v>52599.175000000003</v>
          </cell>
        </row>
        <row r="104">
          <cell r="G104">
            <v>3149.55</v>
          </cell>
        </row>
        <row r="106">
          <cell r="G106">
            <v>47250</v>
          </cell>
        </row>
        <row r="107">
          <cell r="G107">
            <v>20250</v>
          </cell>
        </row>
        <row r="108">
          <cell r="G108">
            <v>20250</v>
          </cell>
        </row>
        <row r="109">
          <cell r="G109">
            <v>113300</v>
          </cell>
        </row>
        <row r="116">
          <cell r="G116">
            <v>14625</v>
          </cell>
        </row>
      </sheetData>
      <sheetData sheetId="8"/>
      <sheetData sheetId="9"/>
      <sheetData sheetId="10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2">
          <cell r="D22" t="str">
            <v xml:space="preserve">Pekerja </v>
          </cell>
        </row>
        <row r="24">
          <cell r="D24" t="str">
            <v>Tukang</v>
          </cell>
        </row>
        <row r="26">
          <cell r="D26" t="str">
            <v>Mandor</v>
          </cell>
        </row>
        <row r="28">
          <cell r="D28" t="str">
            <v>Operator</v>
          </cell>
        </row>
        <row r="30">
          <cell r="D30" t="str">
            <v>Pembantu Operator</v>
          </cell>
        </row>
        <row r="32">
          <cell r="D32" t="str">
            <v>Sopir/Driver</v>
          </cell>
        </row>
        <row r="34">
          <cell r="D34" t="str">
            <v>Pembantu Sopir/Driver</v>
          </cell>
        </row>
        <row r="36">
          <cell r="D36" t="str">
            <v>Mekanik</v>
          </cell>
        </row>
        <row r="38">
          <cell r="D38" t="str">
            <v>Pembantu Mekanik/Teknik</v>
          </cell>
        </row>
        <row r="40">
          <cell r="D40" t="str">
            <v>Surveyor</v>
          </cell>
        </row>
        <row r="57">
          <cell r="D57" t="str">
            <v>Pasi pasang</v>
          </cell>
        </row>
        <row r="58">
          <cell r="D58" t="str">
            <v>Batu Kali</v>
          </cell>
        </row>
        <row r="59">
          <cell r="D59" t="str">
            <v>Sirtu</v>
          </cell>
        </row>
        <row r="60">
          <cell r="D60" t="str">
            <v>Gravel 3/5</v>
          </cell>
        </row>
        <row r="61">
          <cell r="D61" t="str">
            <v>Tanah Timbunan</v>
          </cell>
        </row>
        <row r="62">
          <cell r="D62" t="str">
            <v>Material  Pilihan (Limestone)</v>
          </cell>
        </row>
        <row r="63">
          <cell r="D63" t="str">
            <v>Semen</v>
          </cell>
        </row>
        <row r="64">
          <cell r="D64" t="str">
            <v>Besi Beton</v>
          </cell>
        </row>
        <row r="65">
          <cell r="D65" t="str">
            <v>Kawat Beton</v>
          </cell>
        </row>
        <row r="66">
          <cell r="D66" t="str">
            <v>Paku</v>
          </cell>
        </row>
        <row r="67">
          <cell r="D67" t="str">
            <v>Kayu Perancah / Bekisting</v>
          </cell>
        </row>
        <row r="68">
          <cell r="D68" t="str">
            <v>Bensin</v>
          </cell>
        </row>
        <row r="69">
          <cell r="D69" t="str">
            <v>Solar</v>
          </cell>
        </row>
        <row r="70">
          <cell r="D70" t="str">
            <v>Minyak Pelumas/Olie</v>
          </cell>
        </row>
        <row r="71">
          <cell r="D71" t="str">
            <v>Plywood  6 mm</v>
          </cell>
        </row>
        <row r="72">
          <cell r="D72" t="str">
            <v>Pipa PVC Dia 5 cm</v>
          </cell>
        </row>
        <row r="73">
          <cell r="D73" t="str">
            <v>Rumput</v>
          </cell>
        </row>
        <row r="74">
          <cell r="D74" t="str">
            <v>Kayu pancang dia. 15 cm</v>
          </cell>
        </row>
        <row r="75">
          <cell r="D75" t="str">
            <v>Beton K-175</v>
          </cell>
        </row>
        <row r="76">
          <cell r="D76" t="str">
            <v>Beton Kelas Bo</v>
          </cell>
        </row>
        <row r="77">
          <cell r="D77" t="str">
            <v>Baja Tulangan U24</v>
          </cell>
        </row>
        <row r="78">
          <cell r="D78" t="str">
            <v>Pasir Urug</v>
          </cell>
        </row>
        <row r="79">
          <cell r="D79" t="str">
            <v>Pasir Cor</v>
          </cell>
        </row>
        <row r="80">
          <cell r="D80" t="str">
            <v>Gravel 1/2</v>
          </cell>
        </row>
        <row r="81">
          <cell r="D81" t="str">
            <v>Pohon Penghijauan</v>
          </cell>
        </row>
        <row r="82">
          <cell r="D82" t="str">
            <v>Tiang Pancang dia 30 cm</v>
          </cell>
        </row>
        <row r="83">
          <cell r="D83" t="str">
            <v>Ijuk</v>
          </cell>
        </row>
        <row r="84">
          <cell r="D84" t="str">
            <v>Plywood  6 mm</v>
          </cell>
        </row>
        <row r="85">
          <cell r="D85" t="str">
            <v>Non Woven Geotextile</v>
          </cell>
        </row>
        <row r="86">
          <cell r="D86" t="str">
            <v>Kawat Bronjong uk. 2x1x0.5 m</v>
          </cell>
        </row>
        <row r="88">
          <cell r="D88" t="str">
            <v>Cat Marka Jalan</v>
          </cell>
        </row>
        <row r="98">
          <cell r="D98" t="str">
            <v>Bulldozer, 65A</v>
          </cell>
        </row>
        <row r="99">
          <cell r="D99" t="str">
            <v>Concrete Mixer    0.3 - 0.6 m3</v>
          </cell>
        </row>
        <row r="100">
          <cell r="D100" t="str">
            <v>Crane 30 ton</v>
          </cell>
        </row>
        <row r="101">
          <cell r="D101" t="str">
            <v>Dump Truck 4 ton</v>
          </cell>
        </row>
        <row r="102">
          <cell r="D102" t="str">
            <v>Dump Truck 8 ton</v>
          </cell>
        </row>
        <row r="103">
          <cell r="D103" t="str">
            <v>Excavator, PC 200</v>
          </cell>
        </row>
        <row r="104">
          <cell r="D104" t="str">
            <v>Vibrator Roller 10 Ton</v>
          </cell>
        </row>
        <row r="105">
          <cell r="D105" t="str">
            <v>Concrete Vibrator</v>
          </cell>
        </row>
        <row r="106">
          <cell r="D106" t="str">
            <v>Water Tanker</v>
          </cell>
        </row>
        <row r="107">
          <cell r="D107" t="str">
            <v xml:space="preserve">Pick Up </v>
          </cell>
        </row>
        <row r="108">
          <cell r="D108" t="str">
            <v>Pile Drive Hammer</v>
          </cell>
        </row>
        <row r="109">
          <cell r="D109" t="str">
            <v>Crane Ka. 2.5 ton</v>
          </cell>
        </row>
        <row r="110">
          <cell r="D110" t="str">
            <v>Crane Ka. 17.5 ton</v>
          </cell>
        </row>
        <row r="111">
          <cell r="D111" t="str">
            <v>Bulldoser D31</v>
          </cell>
        </row>
        <row r="112">
          <cell r="D112" t="str">
            <v>Diesel Hammer</v>
          </cell>
        </row>
        <row r="113">
          <cell r="D113" t="str">
            <v>Chain block</v>
          </cell>
        </row>
        <row r="114">
          <cell r="D114" t="str">
            <v>Bar bender</v>
          </cell>
        </row>
        <row r="115">
          <cell r="D115" t="str">
            <v>Bar cutter</v>
          </cell>
        </row>
        <row r="116">
          <cell r="D116" t="str">
            <v>Tripod</v>
          </cell>
        </row>
        <row r="117">
          <cell r="D117" t="str">
            <v>Vertikal Hammer 100 kg</v>
          </cell>
        </row>
        <row r="118">
          <cell r="D118" t="str">
            <v>Tamping Rammer</v>
          </cell>
        </row>
        <row r="119">
          <cell r="D119" t="str">
            <v>Alat bantu</v>
          </cell>
        </row>
      </sheetData>
      <sheetData sheetId="26"/>
      <sheetData sheetId="27"/>
      <sheetData sheetId="28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>
        <row r="26">
          <cell r="B26" t="str">
            <v>NAMA PENAWAR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2">
          <cell r="A2" t="str">
            <v>DAFTAR USULAN PEKERJAAN YANG DISUBKONTRAKKAN</v>
          </cell>
        </row>
        <row r="4">
          <cell r="A4" t="str">
            <v>Nama Penawar :</v>
          </cell>
          <cell r="B4" t="str">
            <v>PT. ABAD JAYA GROUP</v>
          </cell>
        </row>
        <row r="6">
          <cell r="B6" t="str">
            <v>Jenis Pekerjaan</v>
          </cell>
          <cell r="C6" t="str">
            <v>Persentase</v>
          </cell>
          <cell r="D6" t="str">
            <v>Persentase</v>
          </cell>
        </row>
        <row r="7">
          <cell r="A7" t="str">
            <v>No. Mata</v>
          </cell>
          <cell r="C7" t="str">
            <v>Dari Harga</v>
          </cell>
          <cell r="D7" t="str">
            <v>Dari Harga</v>
          </cell>
          <cell r="E7" t="str">
            <v>Nama</v>
          </cell>
        </row>
        <row r="8">
          <cell r="A8" t="str">
            <v>Pembayaran</v>
          </cell>
          <cell r="C8" t="str">
            <v>Total Item</v>
          </cell>
          <cell r="D8" t="str">
            <v>Total Harga</v>
          </cell>
          <cell r="E8" t="str">
            <v>Subkontraktor</v>
          </cell>
        </row>
        <row r="9">
          <cell r="C9" t="str">
            <v>Pekerjaan</v>
          </cell>
          <cell r="D9" t="str">
            <v>Penawaran</v>
          </cell>
          <cell r="E9" t="str">
            <v>(Jika diperlukan)</v>
          </cell>
        </row>
        <row r="10">
          <cell r="C10" t="str">
            <v>(%)</v>
          </cell>
          <cell r="D10" t="str">
            <v>(%)</v>
          </cell>
        </row>
        <row r="12">
          <cell r="A12">
            <v>7.9</v>
          </cell>
          <cell r="B12" t="str">
            <v>Pasangan Batu</v>
          </cell>
          <cell r="C12">
            <v>6.4962501177256243E-2</v>
          </cell>
          <cell r="D12">
            <v>1.3081160964992457E-2</v>
          </cell>
          <cell r="E12" t="str">
            <v>CV. SARANG MAS</v>
          </cell>
        </row>
        <row r="27">
          <cell r="A27" t="str">
            <v>Total (%)</v>
          </cell>
          <cell r="C27">
            <v>6.4962501177256243E-2</v>
          </cell>
          <cell r="D27">
            <v>1.3081160964992457E-2</v>
          </cell>
        </row>
        <row r="31">
          <cell r="D31" t="str">
            <v>KR. GEUKUEH, 13 APRIL 2009</v>
          </cell>
        </row>
        <row r="32">
          <cell r="D32" t="str">
            <v>PT. ABAD JAYA GROUP</v>
          </cell>
        </row>
        <row r="37">
          <cell r="D37" t="str">
            <v>H. RIDHAWUDDIN</v>
          </cell>
        </row>
        <row r="38">
          <cell r="D38" t="str">
            <v>DIREKTUR UTAMA</v>
          </cell>
        </row>
      </sheetData>
      <sheetData sheetId="23">
        <row r="1">
          <cell r="A1" t="str">
            <v>LAMPIRAN 1 PENAWARAN</v>
          </cell>
        </row>
        <row r="2">
          <cell r="A2" t="str">
            <v>DAFTAR MATA PEMBAYARAN UTAMA</v>
          </cell>
        </row>
        <row r="4">
          <cell r="A4" t="str">
            <v>Nama Penawaran</v>
          </cell>
          <cell r="C4" t="str">
            <v>:</v>
          </cell>
          <cell r="D4" t="str">
            <v>PT. ABAD JAYA GROUP</v>
          </cell>
        </row>
        <row r="5">
          <cell r="A5" t="str">
            <v>Nama Paket</v>
          </cell>
          <cell r="D5" t="str">
            <v>: Kecamatan Sawang</v>
          </cell>
        </row>
        <row r="6">
          <cell r="A6" t="str">
            <v>Nomor Paket</v>
          </cell>
          <cell r="D6" t="str">
            <v>: 2.800 x 4 Meter</v>
          </cell>
        </row>
        <row r="8">
          <cell r="A8" t="str">
            <v>No</v>
          </cell>
          <cell r="B8" t="str">
            <v>URAIAN JENIS ITEM PEKERJAAN</v>
          </cell>
          <cell r="E8" t="str">
            <v>PERSENTASE BOBOT PEKERJAAN (%)</v>
          </cell>
        </row>
        <row r="11">
          <cell r="A11" t="str">
            <v>5.1 (1)</v>
          </cell>
          <cell r="B11" t="str">
            <v>Lapis Pondasi Agregat Kelas A</v>
          </cell>
          <cell r="E11">
            <v>0.143003401762402</v>
          </cell>
        </row>
        <row r="12">
          <cell r="A12" t="str">
            <v>5.1 (2)</v>
          </cell>
          <cell r="B12" t="str">
            <v>Lapis Pondasi Agregat Kelas B</v>
          </cell>
          <cell r="E12">
            <v>0.15851419572954967</v>
          </cell>
        </row>
        <row r="13">
          <cell r="A13" t="str">
            <v>6.3 (6)a</v>
          </cell>
          <cell r="B13" t="str">
            <v>Laston - Lapis Antara (AC-BC)</v>
          </cell>
          <cell r="E13">
            <v>0.20753932748174975</v>
          </cell>
        </row>
        <row r="14">
          <cell r="A14" t="str">
            <v>6.3 (5)a</v>
          </cell>
          <cell r="B14" t="str">
            <v>Laston - Lapis Aus  (AC-WC)</v>
          </cell>
          <cell r="E14">
            <v>7.2661839973964032E-3</v>
          </cell>
        </row>
        <row r="19">
          <cell r="E19">
            <v>0.51632310897109779</v>
          </cell>
        </row>
        <row r="22">
          <cell r="G22" t="str">
            <v>KR. GEUKUEH, 13 APRIL 2009</v>
          </cell>
        </row>
        <row r="23">
          <cell r="G23" t="str">
            <v>PT. ABAD JAYA GROUP</v>
          </cell>
        </row>
        <row r="28">
          <cell r="G28" t="str">
            <v>H. RIDHAWUDDIN</v>
          </cell>
        </row>
        <row r="29">
          <cell r="G29" t="str">
            <v>DIREKTUR UTAMA</v>
          </cell>
        </row>
      </sheetData>
      <sheetData sheetId="24" refreshError="1"/>
      <sheetData sheetId="25">
        <row r="2">
          <cell r="A2" t="str">
            <v>DAFTAR TIPE DAN PERKIRAAN KUANTITAS KELOMPOK</v>
          </cell>
        </row>
        <row r="3">
          <cell r="A3" t="str">
            <v>PEKERJAAN UTAMA</v>
          </cell>
        </row>
        <row r="5">
          <cell r="A5" t="str">
            <v>NO</v>
          </cell>
          <cell r="B5" t="str">
            <v>NO. PAKET</v>
          </cell>
          <cell r="C5" t="str">
            <v>NAMA PAKET</v>
          </cell>
          <cell r="D5" t="str">
            <v>PERKIRAAN</v>
          </cell>
        </row>
        <row r="6">
          <cell r="D6" t="str">
            <v>BIAYA</v>
          </cell>
          <cell r="E6" t="str">
            <v>TIPE KELOMPOK</v>
          </cell>
          <cell r="F6" t="str">
            <v>KUANTITAS</v>
          </cell>
        </row>
        <row r="7">
          <cell r="D7" t="str">
            <v>KONSTRUKSI</v>
          </cell>
          <cell r="E7" t="str">
            <v>PEKERJAAN UTAMA</v>
          </cell>
          <cell r="F7" t="str">
            <v>PERKIRAAN</v>
          </cell>
        </row>
        <row r="8">
          <cell r="D8" t="str">
            <v>(Rp.)</v>
          </cell>
        </row>
        <row r="10">
          <cell r="A10">
            <v>1</v>
          </cell>
          <cell r="B10" t="str">
            <v>BANG - 070</v>
          </cell>
          <cell r="C10" t="str">
            <v>Pembangunan Jalan Dua Jalur Kota Lhokseumawe</v>
          </cell>
          <cell r="D10">
            <v>8354255000</v>
          </cell>
          <cell r="E10" t="str">
            <v>Lapis Pondasi Agregat Kelas A</v>
          </cell>
          <cell r="F10">
            <v>2160</v>
          </cell>
        </row>
        <row r="11">
          <cell r="E11" t="str">
            <v>Lapis Pondasi Agregat Kelas B</v>
          </cell>
          <cell r="F11">
            <v>2880</v>
          </cell>
        </row>
        <row r="12">
          <cell r="E12" t="str">
            <v>Laston - Lapis Aus  (AC-WC)</v>
          </cell>
          <cell r="F12">
            <v>600</v>
          </cell>
        </row>
        <row r="13">
          <cell r="E13" t="str">
            <v>Laston - Lapis Antara (AC-BC)</v>
          </cell>
          <cell r="F13">
            <v>720</v>
          </cell>
        </row>
        <row r="25">
          <cell r="E25" t="str">
            <v>KR. GEUKUEH, 13 APRIL 2009</v>
          </cell>
        </row>
        <row r="26">
          <cell r="E26" t="str">
            <v>PT. ABAD JAYA GROUP</v>
          </cell>
        </row>
        <row r="31">
          <cell r="E31" t="str">
            <v>H. RIDHAWUDDIN</v>
          </cell>
        </row>
        <row r="32">
          <cell r="E32" t="str">
            <v>DIREKTUR UTAMA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6">
          <cell r="C26" t="str">
            <v>Mandor</v>
          </cell>
          <cell r="E26" t="str">
            <v>Hari</v>
          </cell>
          <cell r="F26">
            <v>31085</v>
          </cell>
        </row>
        <row r="27">
          <cell r="C27" t="str">
            <v>Kepala Tukang</v>
          </cell>
          <cell r="E27" t="str">
            <v>Hari</v>
          </cell>
          <cell r="F27">
            <v>28495</v>
          </cell>
        </row>
        <row r="28">
          <cell r="C28" t="str">
            <v>Tukang Batu</v>
          </cell>
          <cell r="E28" t="str">
            <v>Hari</v>
          </cell>
          <cell r="F28">
            <v>25905</v>
          </cell>
        </row>
        <row r="29">
          <cell r="C29" t="str">
            <v>Tukang Kayu</v>
          </cell>
          <cell r="E29" t="str">
            <v>Hari</v>
          </cell>
          <cell r="F29">
            <v>25905</v>
          </cell>
        </row>
        <row r="30">
          <cell r="C30" t="str">
            <v>Tukang Pipa</v>
          </cell>
          <cell r="E30" t="str">
            <v>Hari</v>
          </cell>
          <cell r="F30">
            <v>28495</v>
          </cell>
        </row>
        <row r="31">
          <cell r="C31" t="str">
            <v>Tukang Besi</v>
          </cell>
          <cell r="E31" t="str">
            <v>Hari</v>
          </cell>
          <cell r="F31">
            <v>25905</v>
          </cell>
        </row>
        <row r="32">
          <cell r="C32" t="str">
            <v>Tukang Las</v>
          </cell>
          <cell r="E32" t="str">
            <v>Hari</v>
          </cell>
          <cell r="F32">
            <v>28495</v>
          </cell>
        </row>
        <row r="33">
          <cell r="C33" t="str">
            <v>Pekerja</v>
          </cell>
          <cell r="E33" t="str">
            <v>Hari</v>
          </cell>
          <cell r="F33">
            <v>20720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Pekerja</v>
          </cell>
        </row>
        <row r="31">
          <cell r="C31" t="str">
            <v>Tukang Batu</v>
          </cell>
        </row>
        <row r="32">
          <cell r="C32" t="str">
            <v>Tukang Kayu</v>
          </cell>
        </row>
        <row r="33">
          <cell r="C33" t="str">
            <v>Tukang Besi</v>
          </cell>
        </row>
        <row r="38">
          <cell r="C38" t="str">
            <v>Portland Cement</v>
          </cell>
          <cell r="D38" t="str">
            <v>kg</v>
          </cell>
          <cell r="E38">
            <v>555</v>
          </cell>
        </row>
        <row r="39">
          <cell r="C39" t="str">
            <v>Pasir beton</v>
          </cell>
          <cell r="D39" t="str">
            <v>m3</v>
          </cell>
          <cell r="E39">
            <v>79565</v>
          </cell>
        </row>
        <row r="40">
          <cell r="C40" t="str">
            <v>Pasir pasang</v>
          </cell>
          <cell r="D40" t="str">
            <v>m3</v>
          </cell>
          <cell r="E40">
            <v>69095</v>
          </cell>
        </row>
        <row r="41">
          <cell r="C41" t="str">
            <v>Gravel 1/2</v>
          </cell>
          <cell r="D41" t="str">
            <v>m3</v>
          </cell>
          <cell r="E41">
            <v>105740</v>
          </cell>
        </row>
        <row r="42">
          <cell r="C42" t="str">
            <v>Gravel 2/3</v>
          </cell>
          <cell r="D42" t="str">
            <v>m3</v>
          </cell>
          <cell r="E42">
            <v>90035</v>
          </cell>
        </row>
        <row r="43">
          <cell r="C43" t="str">
            <v>Kerikil</v>
          </cell>
          <cell r="D43" t="str">
            <v>m3</v>
          </cell>
          <cell r="E43">
            <v>78520</v>
          </cell>
        </row>
        <row r="44">
          <cell r="C44" t="str">
            <v>Sirtu</v>
          </cell>
          <cell r="D44" t="str">
            <v>m3</v>
          </cell>
          <cell r="E44">
            <v>53395</v>
          </cell>
        </row>
        <row r="45">
          <cell r="C45" t="str">
            <v>Batu Belah</v>
          </cell>
          <cell r="D45" t="str">
            <v>m3</v>
          </cell>
          <cell r="E45">
            <v>52345</v>
          </cell>
        </row>
        <row r="46">
          <cell r="C46" t="str">
            <v>Rubble Mound</v>
          </cell>
          <cell r="D46" t="str">
            <v>m3</v>
          </cell>
          <cell r="E46">
            <v>78520</v>
          </cell>
        </row>
        <row r="47">
          <cell r="C47" t="str">
            <v>Plywood 6 mm</v>
          </cell>
          <cell r="D47" t="str">
            <v>m2</v>
          </cell>
          <cell r="E47">
            <v>54440</v>
          </cell>
        </row>
        <row r="48">
          <cell r="C48" t="str">
            <v>Kayu Begisting</v>
          </cell>
          <cell r="D48" t="str">
            <v>m3</v>
          </cell>
          <cell r="E48">
            <v>874155</v>
          </cell>
        </row>
        <row r="49">
          <cell r="C49" t="str">
            <v>Paku</v>
          </cell>
          <cell r="D49" t="str">
            <v>kg</v>
          </cell>
          <cell r="E49">
            <v>9425</v>
          </cell>
        </row>
        <row r="50">
          <cell r="C50" t="str">
            <v>Besi beton</v>
          </cell>
          <cell r="D50" t="str">
            <v>kg</v>
          </cell>
          <cell r="E50">
            <v>5340</v>
          </cell>
        </row>
        <row r="51">
          <cell r="C51" t="str">
            <v>Kawat Bendrat</v>
          </cell>
          <cell r="D51" t="str">
            <v>kg</v>
          </cell>
          <cell r="E51">
            <v>7330</v>
          </cell>
        </row>
        <row r="52">
          <cell r="C52" t="str">
            <v>Karet delatasi tebal 10 mm</v>
          </cell>
          <cell r="D52" t="str">
            <v>m2</v>
          </cell>
          <cell r="E52">
            <v>125630</v>
          </cell>
        </row>
        <row r="53">
          <cell r="C53" t="str">
            <v>Kawat Bronjong dia. 2.7 mm</v>
          </cell>
          <cell r="D53" t="str">
            <v>m3</v>
          </cell>
          <cell r="E53">
            <v>146565</v>
          </cell>
        </row>
        <row r="54">
          <cell r="C54" t="str">
            <v>Non Woven Geotextile t=1.5 mm</v>
          </cell>
          <cell r="D54" t="str">
            <v>m2</v>
          </cell>
          <cell r="E54">
            <v>8380</v>
          </cell>
        </row>
        <row r="55">
          <cell r="C55" t="str">
            <v>Furnishing PC Pile 200x200 L=4 m</v>
          </cell>
          <cell r="D55" t="str">
            <v>m'</v>
          </cell>
          <cell r="E55">
            <v>52345</v>
          </cell>
        </row>
        <row r="56">
          <cell r="C56" t="str">
            <v>Tanah Timbunan</v>
          </cell>
          <cell r="D56" t="str">
            <v>m3</v>
          </cell>
          <cell r="E56">
            <v>3145</v>
          </cell>
        </row>
        <row r="57">
          <cell r="C57" t="str">
            <v>Biaya penyambungan SSP</v>
          </cell>
          <cell r="D57" t="str">
            <v>m2</v>
          </cell>
          <cell r="E57">
            <v>88990</v>
          </cell>
        </row>
        <row r="58">
          <cell r="C58" t="str">
            <v>Dolken jati dia. 12-13 cm, L=3 m</v>
          </cell>
          <cell r="D58" t="str">
            <v>btg</v>
          </cell>
          <cell r="E58">
            <v>20940</v>
          </cell>
        </row>
        <row r="59">
          <cell r="C59" t="str">
            <v>Dolken jati dia. 12-13 cm, L=4 m</v>
          </cell>
          <cell r="D59" t="str">
            <v>btg</v>
          </cell>
          <cell r="E59">
            <v>26175</v>
          </cell>
        </row>
        <row r="60">
          <cell r="C60" t="str">
            <v>Rubber Joint Filler</v>
          </cell>
          <cell r="D60" t="str">
            <v>m2</v>
          </cell>
          <cell r="E60">
            <v>15705</v>
          </cell>
        </row>
        <row r="61">
          <cell r="C61" t="str">
            <v>PVC Water Stop t=4mm, w=240 mm</v>
          </cell>
          <cell r="D61" t="str">
            <v>m'</v>
          </cell>
          <cell r="E61">
            <v>13090</v>
          </cell>
        </row>
        <row r="62">
          <cell r="C62" t="str">
            <v>Sesek</v>
          </cell>
          <cell r="D62" t="str">
            <v>m2</v>
          </cell>
          <cell r="E62">
            <v>2620</v>
          </cell>
        </row>
        <row r="63">
          <cell r="C63" t="str">
            <v>Bambu</v>
          </cell>
          <cell r="D63" t="str">
            <v>m'</v>
          </cell>
          <cell r="E63">
            <v>2620</v>
          </cell>
        </row>
        <row r="64">
          <cell r="C64" t="str">
            <v>Karung</v>
          </cell>
          <cell r="D64" t="str">
            <v>bh</v>
          </cell>
          <cell r="E64">
            <v>945</v>
          </cell>
        </row>
        <row r="65">
          <cell r="C65" t="str">
            <v>Kawat BWG 12</v>
          </cell>
          <cell r="D65" t="str">
            <v>kg</v>
          </cell>
          <cell r="E65">
            <v>7330</v>
          </cell>
        </row>
        <row r="66">
          <cell r="C66" t="str">
            <v>Pasir Urug</v>
          </cell>
          <cell r="D66" t="str">
            <v>m3</v>
          </cell>
          <cell r="E66">
            <v>41880</v>
          </cell>
        </row>
        <row r="73">
          <cell r="C73" t="str">
            <v>Bulldozer</v>
          </cell>
          <cell r="D73" t="str">
            <v>Jam</v>
          </cell>
          <cell r="E73">
            <v>167785</v>
          </cell>
        </row>
        <row r="74">
          <cell r="C74" t="str">
            <v>Excavator</v>
          </cell>
          <cell r="D74" t="str">
            <v>Jam</v>
          </cell>
          <cell r="E74">
            <v>167785</v>
          </cell>
        </row>
        <row r="75">
          <cell r="C75" t="str">
            <v>Dump Truck 4 ton</v>
          </cell>
          <cell r="D75" t="str">
            <v>Jam</v>
          </cell>
          <cell r="E75">
            <v>44525</v>
          </cell>
        </row>
        <row r="76">
          <cell r="C76" t="str">
            <v>Dump Truck 8 ton</v>
          </cell>
          <cell r="D76" t="str">
            <v>Jam</v>
          </cell>
          <cell r="E76">
            <v>65545</v>
          </cell>
        </row>
        <row r="77">
          <cell r="C77" t="str">
            <v>Water Tanker</v>
          </cell>
          <cell r="D77" t="str">
            <v>Jam</v>
          </cell>
          <cell r="E77">
            <v>52770</v>
          </cell>
        </row>
        <row r="78">
          <cell r="C78" t="str">
            <v>Generator Set</v>
          </cell>
          <cell r="D78" t="str">
            <v>Jam</v>
          </cell>
          <cell r="E78">
            <v>80720</v>
          </cell>
        </row>
        <row r="79">
          <cell r="C79" t="str">
            <v>Tamping Rammer</v>
          </cell>
          <cell r="D79" t="str">
            <v>Jam</v>
          </cell>
          <cell r="E79">
            <v>14795</v>
          </cell>
        </row>
        <row r="80">
          <cell r="C80" t="str">
            <v>Crane 10 - 15 ton</v>
          </cell>
          <cell r="D80" t="str">
            <v>Jam</v>
          </cell>
          <cell r="E80">
            <v>167785</v>
          </cell>
        </row>
        <row r="81">
          <cell r="C81" t="str">
            <v>Crane 15.1 - 25 ton</v>
          </cell>
          <cell r="D81" t="str">
            <v>Jam</v>
          </cell>
          <cell r="E81">
            <v>223270</v>
          </cell>
        </row>
        <row r="82">
          <cell r="C82" t="str">
            <v>Diesel Hammer</v>
          </cell>
          <cell r="D82" t="str">
            <v>Jam</v>
          </cell>
          <cell r="E82">
            <v>124085</v>
          </cell>
        </row>
        <row r="83">
          <cell r="C83" t="str">
            <v>Vibro Hammer</v>
          </cell>
          <cell r="D83" t="str">
            <v>Jam</v>
          </cell>
          <cell r="E83">
            <v>124085</v>
          </cell>
        </row>
        <row r="84">
          <cell r="C84" t="str">
            <v>Vertikal Hammer 100 kg</v>
          </cell>
          <cell r="D84" t="str">
            <v>Jam</v>
          </cell>
          <cell r="E84">
            <v>34980</v>
          </cell>
        </row>
        <row r="85">
          <cell r="C85" t="str">
            <v>Tripod</v>
          </cell>
          <cell r="D85" t="str">
            <v>Jam</v>
          </cell>
          <cell r="E85">
            <v>13090</v>
          </cell>
        </row>
        <row r="86">
          <cell r="C86" t="str">
            <v>Concrete Mixer</v>
          </cell>
          <cell r="D86" t="str">
            <v>Jam</v>
          </cell>
          <cell r="E86">
            <v>14215</v>
          </cell>
        </row>
        <row r="87">
          <cell r="C87" t="str">
            <v>Concrete Vibrator</v>
          </cell>
          <cell r="D87" t="str">
            <v>Jam</v>
          </cell>
          <cell r="E87">
            <v>11840</v>
          </cell>
        </row>
        <row r="88">
          <cell r="C88" t="str">
            <v>Bar Bender</v>
          </cell>
          <cell r="D88" t="str">
            <v>Jam</v>
          </cell>
          <cell r="E88">
            <v>15705</v>
          </cell>
        </row>
        <row r="89">
          <cell r="C89" t="str">
            <v>Bar Cutter</v>
          </cell>
          <cell r="D89" t="str">
            <v>Jam</v>
          </cell>
          <cell r="E89">
            <v>15705</v>
          </cell>
        </row>
        <row r="90">
          <cell r="C90" t="str">
            <v>Motor Grader</v>
          </cell>
          <cell r="D90" t="str">
            <v>Jam</v>
          </cell>
          <cell r="E90">
            <v>134975</v>
          </cell>
        </row>
        <row r="91">
          <cell r="C91" t="str">
            <v>Vibrator Roller</v>
          </cell>
          <cell r="D91" t="str">
            <v>Jam</v>
          </cell>
          <cell r="E91">
            <v>150275</v>
          </cell>
        </row>
        <row r="92">
          <cell r="C92" t="str">
            <v>Pompa Air 4"</v>
          </cell>
          <cell r="D92" t="str">
            <v>Jam</v>
          </cell>
          <cell r="E92">
            <v>14475</v>
          </cell>
        </row>
        <row r="93">
          <cell r="C93" t="str">
            <v>Alat Bantu</v>
          </cell>
          <cell r="D93" t="str">
            <v>ls</v>
          </cell>
          <cell r="E93">
            <v>1050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E11" t="str">
            <v>alat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Excavator</v>
          </cell>
          <cell r="F17" t="str">
            <v>Jam</v>
          </cell>
          <cell r="G17">
            <v>1.8599999999999998E-2</v>
          </cell>
          <cell r="K17">
            <v>53.717868338557984</v>
          </cell>
          <cell r="O17">
            <v>0.93173876693534574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E18" t="str">
            <v>Bulldozer</v>
          </cell>
          <cell r="F18" t="str">
            <v>Jam</v>
          </cell>
          <cell r="G18">
            <v>1.32E-2</v>
          </cell>
          <cell r="K18">
            <v>75.326086956521749</v>
          </cell>
          <cell r="O18">
            <v>0.66445799098860303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19">
          <cell r="E19" t="str">
            <v>Alat Bantu</v>
          </cell>
          <cell r="F19" t="str">
            <v>ls</v>
          </cell>
          <cell r="G19">
            <v>1</v>
          </cell>
          <cell r="K19">
            <v>1</v>
          </cell>
          <cell r="O19">
            <v>50.051020408163268</v>
          </cell>
          <cell r="Q19">
            <v>51</v>
          </cell>
          <cell r="R19">
            <v>51</v>
          </cell>
          <cell r="S19">
            <v>51</v>
          </cell>
          <cell r="T19">
            <v>51</v>
          </cell>
        </row>
        <row r="21">
          <cell r="F21" t="str">
            <v>m3</v>
          </cell>
          <cell r="G21">
            <v>1474</v>
          </cell>
          <cell r="H21">
            <v>5375.1999999999989</v>
          </cell>
          <cell r="I21">
            <v>7923044.7999999998</v>
          </cell>
          <cell r="J21">
            <v>0.22634560447168237</v>
          </cell>
          <cell r="K21">
            <v>98</v>
          </cell>
          <cell r="L21">
            <v>15.040816326530612</v>
          </cell>
          <cell r="M21">
            <v>2.1486880466472305</v>
          </cell>
          <cell r="N21">
            <v>3</v>
          </cell>
          <cell r="O21">
            <v>3</v>
          </cell>
        </row>
        <row r="22">
          <cell r="E22" t="str">
            <v>Tamping Rammer</v>
          </cell>
          <cell r="F22" t="str">
            <v>Jam</v>
          </cell>
          <cell r="G22">
            <v>7.1400000000000005E-2</v>
          </cell>
          <cell r="K22">
            <v>14</v>
          </cell>
          <cell r="O22">
            <v>0.71622934888241019</v>
          </cell>
          <cell r="AB22">
            <v>1</v>
          </cell>
          <cell r="AC22">
            <v>1</v>
          </cell>
          <cell r="AD22">
            <v>1</v>
          </cell>
        </row>
        <row r="23">
          <cell r="E23" t="str">
            <v>Alat Bantu</v>
          </cell>
          <cell r="F23" t="str">
            <v>ls</v>
          </cell>
          <cell r="G23">
            <v>1</v>
          </cell>
          <cell r="K23">
            <v>1</v>
          </cell>
          <cell r="O23">
            <v>10.027210884353741</v>
          </cell>
          <cell r="AB23">
            <v>11</v>
          </cell>
          <cell r="AC23">
            <v>11</v>
          </cell>
          <cell r="AD23">
            <v>11</v>
          </cell>
        </row>
        <row r="25">
          <cell r="F25" t="str">
            <v>m3</v>
          </cell>
          <cell r="G25">
            <v>445</v>
          </cell>
          <cell r="H25">
            <v>15435.77</v>
          </cell>
          <cell r="I25">
            <v>6868917.6500000004</v>
          </cell>
          <cell r="J25">
            <v>0.19623129198454844</v>
          </cell>
          <cell r="K25">
            <v>376.02507836990588</v>
          </cell>
          <cell r="L25">
            <v>1.1834317060157398</v>
          </cell>
          <cell r="M25">
            <v>0.16906167228796282</v>
          </cell>
          <cell r="N25">
            <v>1</v>
          </cell>
          <cell r="O25">
            <v>6</v>
          </cell>
        </row>
        <row r="26">
          <cell r="E26" t="str">
            <v>Excavator</v>
          </cell>
          <cell r="F26" t="str">
            <v>Jam</v>
          </cell>
          <cell r="G26">
            <v>1.8599999999999998E-2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E27" t="str">
            <v>Dump Truck 8 ton</v>
          </cell>
          <cell r="F27" t="str">
            <v>Jam</v>
          </cell>
          <cell r="G27">
            <v>4.0800000000000003E-2</v>
          </cell>
          <cell r="K27">
            <v>24.458624395486297</v>
          </cell>
          <cell r="O27">
            <v>6.1884324224554442E-2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</row>
        <row r="28">
          <cell r="E28" t="str">
            <v>Bulldozer</v>
          </cell>
          <cell r="F28" t="str">
            <v>Jam</v>
          </cell>
          <cell r="G28">
            <v>1.32E-2</v>
          </cell>
          <cell r="K28">
            <v>75.326086956521749</v>
          </cell>
          <cell r="O28">
            <v>2.0094040502203765E-2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E29" t="str">
            <v>Vibrator Roller</v>
          </cell>
          <cell r="F29" t="str">
            <v>Jam</v>
          </cell>
          <cell r="G29">
            <v>6.1000000000000004E-3</v>
          </cell>
          <cell r="K29">
            <v>162</v>
          </cell>
          <cell r="O29">
            <v>9.3432434702275975E-3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</row>
        <row r="30">
          <cell r="E30" t="str">
            <v>Water Tanker</v>
          </cell>
          <cell r="F30" t="str">
            <v>Jam</v>
          </cell>
          <cell r="G30">
            <v>5.4999999999999997E-3</v>
          </cell>
          <cell r="K30">
            <v>179.99998153104201</v>
          </cell>
          <cell r="O30">
            <v>8.4089199860047804E-3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</row>
        <row r="31">
          <cell r="E31" t="str">
            <v>Alat Bantu</v>
          </cell>
          <cell r="F31" t="str">
            <v>ls</v>
          </cell>
          <cell r="G31">
            <v>1</v>
          </cell>
          <cell r="K31">
            <v>1</v>
          </cell>
          <cell r="O31">
            <v>1.5136054421768708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</row>
        <row r="33">
          <cell r="F33" t="str">
            <v>m3</v>
          </cell>
          <cell r="G33">
            <v>13119</v>
          </cell>
          <cell r="H33">
            <v>237239.49</v>
          </cell>
          <cell r="I33">
            <v>3112344869.3099999</v>
          </cell>
          <cell r="J33">
            <v>88.913492041381772</v>
          </cell>
          <cell r="K33">
            <v>18</v>
          </cell>
          <cell r="L33">
            <v>728.83333333333337</v>
          </cell>
          <cell r="M33">
            <v>104.11904761904762</v>
          </cell>
          <cell r="N33">
            <v>105</v>
          </cell>
          <cell r="O33">
            <v>10</v>
          </cell>
        </row>
        <row r="34">
          <cell r="E34" t="str">
            <v>Alat Bantu</v>
          </cell>
          <cell r="F34" t="str">
            <v>ls</v>
          </cell>
          <cell r="G34">
            <v>1</v>
          </cell>
          <cell r="K34">
            <v>1</v>
          </cell>
          <cell r="O34">
            <v>26.773469387755103</v>
          </cell>
          <cell r="S34">
            <v>27</v>
          </cell>
          <cell r="T34">
            <v>27</v>
          </cell>
          <cell r="U34">
            <v>27</v>
          </cell>
          <cell r="V34">
            <v>27</v>
          </cell>
          <cell r="W34">
            <v>27</v>
          </cell>
          <cell r="X34">
            <v>27</v>
          </cell>
          <cell r="Y34">
            <v>27</v>
          </cell>
          <cell r="Z34">
            <v>27</v>
          </cell>
          <cell r="AA34">
            <v>27</v>
          </cell>
          <cell r="AB34">
            <v>27</v>
          </cell>
        </row>
        <row r="36">
          <cell r="F36" t="str">
            <v>btg</v>
          </cell>
          <cell r="G36">
            <v>2104</v>
          </cell>
          <cell r="H36">
            <v>29841.07</v>
          </cell>
          <cell r="I36">
            <v>62785611.280000001</v>
          </cell>
          <cell r="J36">
            <v>1.7936598234678265</v>
          </cell>
          <cell r="K36">
            <v>93.333333333333343</v>
          </cell>
          <cell r="L36">
            <v>22.542857142857141</v>
          </cell>
          <cell r="M36">
            <v>3.2204081632653057</v>
          </cell>
          <cell r="N36">
            <v>4</v>
          </cell>
          <cell r="O36">
            <v>4</v>
          </cell>
        </row>
        <row r="37">
          <cell r="E37" t="str">
            <v>Tripod</v>
          </cell>
          <cell r="F37" t="str">
            <v>Jam</v>
          </cell>
          <cell r="G37">
            <v>7.4999999999999997E-2</v>
          </cell>
          <cell r="K37">
            <v>13.333333333333334</v>
          </cell>
          <cell r="O37">
            <v>0.80510204081632641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E38" t="str">
            <v>Vertikal Hammer 100 kg</v>
          </cell>
          <cell r="F38" t="str">
            <v>Jam</v>
          </cell>
          <cell r="G38">
            <v>7.4999999999999997E-2</v>
          </cell>
          <cell r="K38">
            <v>13.333333333333334</v>
          </cell>
          <cell r="O38">
            <v>0.80510204081632641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40">
          <cell r="F40" t="str">
            <v>btg</v>
          </cell>
          <cell r="G40">
            <v>86</v>
          </cell>
          <cell r="H40">
            <v>37868.6</v>
          </cell>
          <cell r="I40">
            <v>3256699.6</v>
          </cell>
          <cell r="J40">
            <v>9.3037419092302273E-2</v>
          </cell>
          <cell r="K40">
            <v>70</v>
          </cell>
          <cell r="L40">
            <v>1.2285714285714286</v>
          </cell>
          <cell r="M40">
            <v>0.17551020408163268</v>
          </cell>
          <cell r="N40">
            <v>1</v>
          </cell>
          <cell r="O40">
            <v>1</v>
          </cell>
        </row>
        <row r="41">
          <cell r="E41" t="str">
            <v>Tripod</v>
          </cell>
          <cell r="F41" t="str">
            <v>Jam</v>
          </cell>
          <cell r="G41">
            <v>0.1</v>
          </cell>
          <cell r="K41">
            <v>10</v>
          </cell>
          <cell r="O41">
            <v>0.17551020408163265</v>
          </cell>
          <cell r="V41">
            <v>1</v>
          </cell>
        </row>
        <row r="42">
          <cell r="E42" t="str">
            <v>Vertikal Hammer 100 kg</v>
          </cell>
          <cell r="F42" t="str">
            <v>Jam</v>
          </cell>
          <cell r="G42">
            <v>0.1</v>
          </cell>
          <cell r="K42">
            <v>10</v>
          </cell>
          <cell r="O42">
            <v>0.17551020408163265</v>
          </cell>
          <cell r="V42">
            <v>1</v>
          </cell>
        </row>
        <row r="44">
          <cell r="F44" t="str">
            <v>m2</v>
          </cell>
          <cell r="G44">
            <v>9992</v>
          </cell>
          <cell r="H44">
            <v>12332.699999999999</v>
          </cell>
          <cell r="I44">
            <v>123228338.40000001</v>
          </cell>
          <cell r="J44">
            <v>3.5203881143255717</v>
          </cell>
          <cell r="K44">
            <v>100</v>
          </cell>
          <cell r="L44">
            <v>99.92</v>
          </cell>
          <cell r="M44">
            <v>14.274285714285714</v>
          </cell>
          <cell r="N44">
            <v>15</v>
          </cell>
          <cell r="O44">
            <v>10</v>
          </cell>
        </row>
        <row r="45">
          <cell r="E45" t="str">
            <v>Alat Bantu</v>
          </cell>
          <cell r="F45" t="str">
            <v>ls</v>
          </cell>
          <cell r="G45">
            <v>1</v>
          </cell>
          <cell r="K45">
            <v>1</v>
          </cell>
          <cell r="O45">
            <v>20.391836734693879</v>
          </cell>
          <cell r="S45">
            <v>21</v>
          </cell>
          <cell r="T45">
            <v>21</v>
          </cell>
          <cell r="U45">
            <v>21</v>
          </cell>
          <cell r="V45">
            <v>21</v>
          </cell>
          <cell r="W45">
            <v>21</v>
          </cell>
          <cell r="X45">
            <v>21</v>
          </cell>
          <cell r="Y45">
            <v>21</v>
          </cell>
          <cell r="Z45">
            <v>21</v>
          </cell>
          <cell r="AA45">
            <v>21</v>
          </cell>
          <cell r="AB45">
            <v>21</v>
          </cell>
        </row>
      </sheetData>
      <sheetData sheetId="16" refreshError="1"/>
      <sheetData sheetId="17" refreshError="1">
        <row r="11">
          <cell r="E11" t="str">
            <v>bahan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Pekerja</v>
          </cell>
          <cell r="F17" t="str">
            <v>Jam</v>
          </cell>
          <cell r="G17">
            <v>9.2999999999999999E-2</v>
          </cell>
          <cell r="J17">
            <v>5</v>
          </cell>
          <cell r="K17">
            <v>53.717868338557984</v>
          </cell>
          <cell r="O17">
            <v>4.658693834676729</v>
          </cell>
          <cell r="Q17">
            <v>5</v>
          </cell>
          <cell r="R17">
            <v>5</v>
          </cell>
          <cell r="S17">
            <v>5</v>
          </cell>
          <cell r="T17">
            <v>5</v>
          </cell>
        </row>
        <row r="18">
          <cell r="E18" t="str">
            <v>Mandor</v>
          </cell>
          <cell r="F18" t="str">
            <v>Jam</v>
          </cell>
          <cell r="G18">
            <v>1.8599999999999998E-2</v>
          </cell>
          <cell r="J18">
            <v>1</v>
          </cell>
          <cell r="K18">
            <v>53.717868338557984</v>
          </cell>
          <cell r="O18">
            <v>0.93173876693534574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20">
          <cell r="F20" t="str">
            <v>m3</v>
          </cell>
          <cell r="G20">
            <v>1474</v>
          </cell>
          <cell r="H20">
            <v>5375.1999999999989</v>
          </cell>
          <cell r="I20">
            <v>7923044.7999999998</v>
          </cell>
          <cell r="J20">
            <v>0.22634560447168237</v>
          </cell>
          <cell r="K20">
            <v>98</v>
          </cell>
          <cell r="L20">
            <v>15.040816326530612</v>
          </cell>
          <cell r="M20">
            <v>2.1486880466472305</v>
          </cell>
          <cell r="N20">
            <v>3</v>
          </cell>
          <cell r="O20">
            <v>3</v>
          </cell>
        </row>
        <row r="21">
          <cell r="E21" t="str">
            <v>Pekerja</v>
          </cell>
          <cell r="F21" t="str">
            <v>Jam</v>
          </cell>
          <cell r="G21">
            <v>0.71419999999999995</v>
          </cell>
          <cell r="J21">
            <v>10</v>
          </cell>
          <cell r="K21">
            <v>14</v>
          </cell>
          <cell r="O21">
            <v>7.1622934888241021</v>
          </cell>
          <cell r="AB21">
            <v>8</v>
          </cell>
          <cell r="AC21">
            <v>8</v>
          </cell>
          <cell r="AD21">
            <v>8</v>
          </cell>
        </row>
        <row r="22">
          <cell r="E22" t="str">
            <v>Mandor</v>
          </cell>
          <cell r="F22" t="str">
            <v>Jam</v>
          </cell>
          <cell r="G22">
            <v>0.14280000000000001</v>
          </cell>
          <cell r="J22">
            <v>2</v>
          </cell>
          <cell r="K22">
            <v>14</v>
          </cell>
          <cell r="O22">
            <v>1.4324586977648204</v>
          </cell>
          <cell r="AB22">
            <v>2</v>
          </cell>
          <cell r="AC22">
            <v>2</v>
          </cell>
          <cell r="AD22">
            <v>2</v>
          </cell>
        </row>
        <row r="24">
          <cell r="F24" t="str">
            <v>m3</v>
          </cell>
          <cell r="G24">
            <v>445</v>
          </cell>
          <cell r="H24">
            <v>15435.77</v>
          </cell>
          <cell r="I24">
            <v>6868917.6500000004</v>
          </cell>
          <cell r="J24">
            <v>0.19623129198454844</v>
          </cell>
          <cell r="K24">
            <v>376.02507836990588</v>
          </cell>
          <cell r="L24">
            <v>1.1834317060157398</v>
          </cell>
          <cell r="M24">
            <v>0.16906167228796282</v>
          </cell>
          <cell r="N24">
            <v>1</v>
          </cell>
          <cell r="O24">
            <v>6</v>
          </cell>
        </row>
        <row r="25">
          <cell r="E25" t="str">
            <v>Pekerja</v>
          </cell>
          <cell r="F25" t="str">
            <v>Jam</v>
          </cell>
          <cell r="G25">
            <v>7.4399999999999994E-2</v>
          </cell>
          <cell r="J25">
            <v>4</v>
          </cell>
          <cell r="K25">
            <v>53.717868338557984</v>
          </cell>
          <cell r="O25">
            <v>0.11270778152530857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</row>
        <row r="26">
          <cell r="E26" t="str">
            <v>Mandor</v>
          </cell>
          <cell r="F26" t="str">
            <v>Jam</v>
          </cell>
          <cell r="G26">
            <v>1.8599999999999998E-2</v>
          </cell>
          <cell r="J26">
            <v>1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8">
          <cell r="F28" t="str">
            <v>m3</v>
          </cell>
          <cell r="G28">
            <v>13119</v>
          </cell>
          <cell r="H28">
            <v>237239.49</v>
          </cell>
          <cell r="I28">
            <v>3112344869.3099999</v>
          </cell>
          <cell r="J28">
            <v>88.913492041381772</v>
          </cell>
          <cell r="K28">
            <v>18</v>
          </cell>
          <cell r="L28">
            <v>728.83333333333337</v>
          </cell>
          <cell r="M28">
            <v>104.11904761904762</v>
          </cell>
          <cell r="N28">
            <v>105</v>
          </cell>
          <cell r="O28">
            <v>10</v>
          </cell>
        </row>
        <row r="29">
          <cell r="E29" t="str">
            <v>Pekerja</v>
          </cell>
          <cell r="F29" t="str">
            <v>Jam</v>
          </cell>
          <cell r="G29">
            <v>1.9443999999999999</v>
          </cell>
          <cell r="J29">
            <v>5</v>
          </cell>
          <cell r="K29">
            <v>2.5714285714285716</v>
          </cell>
          <cell r="O29">
            <v>52.05952380952381</v>
          </cell>
          <cell r="S29">
            <v>53</v>
          </cell>
          <cell r="T29">
            <v>53</v>
          </cell>
          <cell r="U29">
            <v>53</v>
          </cell>
          <cell r="V29">
            <v>53</v>
          </cell>
          <cell r="W29">
            <v>53</v>
          </cell>
          <cell r="X29">
            <v>53</v>
          </cell>
          <cell r="Y29">
            <v>53</v>
          </cell>
          <cell r="Z29">
            <v>53</v>
          </cell>
          <cell r="AA29">
            <v>53</v>
          </cell>
          <cell r="AB29">
            <v>53</v>
          </cell>
        </row>
        <row r="30">
          <cell r="E30" t="str">
            <v>Tukang Batu</v>
          </cell>
          <cell r="F30" t="str">
            <v>Jam</v>
          </cell>
          <cell r="G30">
            <v>0.77769999999999995</v>
          </cell>
          <cell r="J30">
            <v>2</v>
          </cell>
          <cell r="K30">
            <v>2.5714285714285716</v>
          </cell>
          <cell r="O30">
            <v>20.823809523809523</v>
          </cell>
          <cell r="S30">
            <v>21</v>
          </cell>
          <cell r="T30">
            <v>21</v>
          </cell>
          <cell r="U30">
            <v>21</v>
          </cell>
          <cell r="V30">
            <v>21</v>
          </cell>
          <cell r="W30">
            <v>21</v>
          </cell>
          <cell r="X30">
            <v>21</v>
          </cell>
          <cell r="Y30">
            <v>21</v>
          </cell>
          <cell r="Z30">
            <v>21</v>
          </cell>
          <cell r="AA30">
            <v>21</v>
          </cell>
          <cell r="AB30">
            <v>21</v>
          </cell>
        </row>
        <row r="31">
          <cell r="E31" t="str">
            <v>Mandor</v>
          </cell>
          <cell r="F31" t="str">
            <v>Jam</v>
          </cell>
          <cell r="G31">
            <v>0.38879999999999998</v>
          </cell>
          <cell r="J31">
            <v>1</v>
          </cell>
          <cell r="K31">
            <v>2.5714285714285716</v>
          </cell>
          <cell r="O31">
            <v>10.411904761904761</v>
          </cell>
          <cell r="S31">
            <v>11</v>
          </cell>
          <cell r="T31">
            <v>11</v>
          </cell>
          <cell r="U31">
            <v>11</v>
          </cell>
          <cell r="V31">
            <v>11</v>
          </cell>
          <cell r="W31">
            <v>11</v>
          </cell>
          <cell r="X31">
            <v>11</v>
          </cell>
          <cell r="Y31">
            <v>11</v>
          </cell>
          <cell r="Z31">
            <v>11</v>
          </cell>
          <cell r="AA31">
            <v>11</v>
          </cell>
          <cell r="AB31">
            <v>11</v>
          </cell>
        </row>
        <row r="33">
          <cell r="F33" t="str">
            <v>btg</v>
          </cell>
          <cell r="G33">
            <v>2104</v>
          </cell>
          <cell r="H33">
            <v>29841.07</v>
          </cell>
          <cell r="I33">
            <v>62785611.280000001</v>
          </cell>
          <cell r="J33">
            <v>1.7936598234678265</v>
          </cell>
          <cell r="K33">
            <v>93.333333333333343</v>
          </cell>
          <cell r="L33">
            <v>22.542857142857141</v>
          </cell>
          <cell r="M33">
            <v>3.2204081632653057</v>
          </cell>
          <cell r="N33">
            <v>4</v>
          </cell>
          <cell r="O33">
            <v>4</v>
          </cell>
        </row>
        <row r="34">
          <cell r="E34" t="str">
            <v>Pekerja</v>
          </cell>
          <cell r="F34" t="str">
            <v>Jam</v>
          </cell>
          <cell r="G34">
            <v>0.75</v>
          </cell>
          <cell r="J34">
            <v>10</v>
          </cell>
          <cell r="K34">
            <v>13.333333333333334</v>
          </cell>
          <cell r="O34">
            <v>8.0510204081632644</v>
          </cell>
          <cell r="R34">
            <v>9</v>
          </cell>
          <cell r="S34">
            <v>9</v>
          </cell>
          <cell r="T34">
            <v>9</v>
          </cell>
          <cell r="U34">
            <v>9</v>
          </cell>
        </row>
        <row r="35">
          <cell r="E35" t="str">
            <v>Mandor</v>
          </cell>
          <cell r="F35" t="str">
            <v>Jam</v>
          </cell>
          <cell r="G35">
            <v>7.4999999999999997E-2</v>
          </cell>
          <cell r="J35">
            <v>1</v>
          </cell>
          <cell r="K35">
            <v>13.333333333333334</v>
          </cell>
          <cell r="O35">
            <v>0.80510204081632641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7">
          <cell r="F37" t="str">
            <v>btg</v>
          </cell>
          <cell r="G37">
            <v>86</v>
          </cell>
          <cell r="H37">
            <v>37868.6</v>
          </cell>
          <cell r="I37">
            <v>3256699.6</v>
          </cell>
          <cell r="J37">
            <v>9.3037419092302273E-2</v>
          </cell>
          <cell r="K37">
            <v>70</v>
          </cell>
          <cell r="L37">
            <v>1.2285714285714286</v>
          </cell>
          <cell r="M37">
            <v>0.17551020408163268</v>
          </cell>
          <cell r="N37">
            <v>1</v>
          </cell>
          <cell r="O37">
            <v>1</v>
          </cell>
        </row>
        <row r="38">
          <cell r="E38" t="str">
            <v>Pekerja</v>
          </cell>
          <cell r="F38" t="str">
            <v>Jam</v>
          </cell>
          <cell r="G38">
            <v>1</v>
          </cell>
          <cell r="J38">
            <v>10</v>
          </cell>
          <cell r="K38">
            <v>10</v>
          </cell>
          <cell r="O38">
            <v>1.7551020408163265</v>
          </cell>
          <cell r="V38">
            <v>2</v>
          </cell>
        </row>
        <row r="39">
          <cell r="E39" t="str">
            <v>Mandor</v>
          </cell>
          <cell r="F39" t="str">
            <v>Jam</v>
          </cell>
          <cell r="G39">
            <v>0.1</v>
          </cell>
          <cell r="J39">
            <v>1</v>
          </cell>
          <cell r="K39">
            <v>10</v>
          </cell>
          <cell r="O39">
            <v>0.17551020408163265</v>
          </cell>
          <cell r="V39">
            <v>1</v>
          </cell>
        </row>
        <row r="41">
          <cell r="F41" t="str">
            <v>m2</v>
          </cell>
          <cell r="G41">
            <v>9992</v>
          </cell>
          <cell r="H41">
            <v>12332.699999999999</v>
          </cell>
          <cell r="I41">
            <v>123228338.40000001</v>
          </cell>
          <cell r="J41">
            <v>3.5203881143255717</v>
          </cell>
          <cell r="K41">
            <v>100</v>
          </cell>
          <cell r="L41">
            <v>99.92</v>
          </cell>
          <cell r="M41">
            <v>14.274285714285714</v>
          </cell>
          <cell r="N41">
            <v>15</v>
          </cell>
          <cell r="O41">
            <v>10</v>
          </cell>
        </row>
        <row r="42">
          <cell r="E42" t="str">
            <v>Pekerja</v>
          </cell>
          <cell r="F42" t="str">
            <v>Jam</v>
          </cell>
          <cell r="G42">
            <v>0.35</v>
          </cell>
          <cell r="J42">
            <v>5</v>
          </cell>
          <cell r="K42">
            <v>14.285714285714286</v>
          </cell>
          <cell r="O42">
            <v>7.1371428571428561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8</v>
          </cell>
          <cell r="AA42">
            <v>8</v>
          </cell>
          <cell r="AB42">
            <v>8</v>
          </cell>
        </row>
        <row r="43">
          <cell r="E43" t="str">
            <v>Mandor</v>
          </cell>
          <cell r="F43" t="str">
            <v>Jam</v>
          </cell>
          <cell r="G43">
            <v>7.0000000000000007E-2</v>
          </cell>
          <cell r="J43">
            <v>1</v>
          </cell>
          <cell r="K43">
            <v>14.285714285714286</v>
          </cell>
          <cell r="O43">
            <v>1.4274285714285713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</row>
      </sheetData>
      <sheetData sheetId="18" refreshError="1"/>
      <sheetData sheetId="19" refreshError="1">
        <row r="11">
          <cell r="E11" t="str">
            <v>material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8">
          <cell r="F18" t="str">
            <v>m3</v>
          </cell>
          <cell r="G18">
            <v>1474</v>
          </cell>
          <cell r="H18">
            <v>5375.1999999999989</v>
          </cell>
          <cell r="I18">
            <v>7923044.7999999998</v>
          </cell>
          <cell r="J18">
            <v>0.22634560447168237</v>
          </cell>
          <cell r="K18">
            <v>98</v>
          </cell>
          <cell r="L18">
            <v>15.040816326530612</v>
          </cell>
          <cell r="M18">
            <v>2.1486880466472305</v>
          </cell>
          <cell r="N18">
            <v>3</v>
          </cell>
          <cell r="O18">
            <v>3</v>
          </cell>
        </row>
        <row r="20">
          <cell r="F20" t="str">
            <v>m3</v>
          </cell>
          <cell r="G20">
            <v>445</v>
          </cell>
          <cell r="H20">
            <v>15435.77</v>
          </cell>
          <cell r="I20">
            <v>6868917.6500000004</v>
          </cell>
          <cell r="J20">
            <v>0.19623129198454844</v>
          </cell>
          <cell r="K20">
            <v>376.02507836990588</v>
          </cell>
          <cell r="L20">
            <v>1.1834317060157398</v>
          </cell>
          <cell r="M20">
            <v>0.16906167228796282</v>
          </cell>
          <cell r="N20">
            <v>1</v>
          </cell>
          <cell r="O20">
            <v>6</v>
          </cell>
        </row>
        <row r="21">
          <cell r="E21" t="str">
            <v>Tanah Timbunan</v>
          </cell>
          <cell r="F21" t="str">
            <v>m3</v>
          </cell>
          <cell r="G21">
            <v>1.1000000000000001</v>
          </cell>
          <cell r="O21">
            <v>81.583333333333343</v>
          </cell>
          <cell r="W21">
            <v>81.583333333333343</v>
          </cell>
          <cell r="X21">
            <v>81.583333333333343</v>
          </cell>
          <cell r="Y21">
            <v>81.583333333333343</v>
          </cell>
          <cell r="Z21">
            <v>81.583333333333343</v>
          </cell>
          <cell r="AA21">
            <v>81.583333333333343</v>
          </cell>
          <cell r="AB21">
            <v>81.583333333333343</v>
          </cell>
        </row>
        <row r="23">
          <cell r="F23" t="str">
            <v>m3</v>
          </cell>
          <cell r="G23">
            <v>13119</v>
          </cell>
          <cell r="H23">
            <v>237239.49</v>
          </cell>
          <cell r="I23">
            <v>3112344869.3099999</v>
          </cell>
          <cell r="J23">
            <v>88.913492041381772</v>
          </cell>
          <cell r="K23">
            <v>18</v>
          </cell>
          <cell r="L23">
            <v>728.83333333333337</v>
          </cell>
          <cell r="M23">
            <v>104.11904761904762</v>
          </cell>
          <cell r="N23">
            <v>105</v>
          </cell>
          <cell r="O23">
            <v>10</v>
          </cell>
        </row>
        <row r="24">
          <cell r="E24" t="str">
            <v>Kawat Bronjong dia. 2.7 mm</v>
          </cell>
          <cell r="F24" t="str">
            <v>m3</v>
          </cell>
          <cell r="G24">
            <v>1</v>
          </cell>
          <cell r="O24">
            <v>1311.9</v>
          </cell>
          <cell r="S24">
            <v>1311.9</v>
          </cell>
          <cell r="T24">
            <v>1311.9</v>
          </cell>
          <cell r="U24">
            <v>1311.9</v>
          </cell>
          <cell r="V24">
            <v>1311.9</v>
          </cell>
          <cell r="W24">
            <v>1311.9</v>
          </cell>
          <cell r="X24">
            <v>1311.9</v>
          </cell>
          <cell r="Y24">
            <v>1311.9</v>
          </cell>
          <cell r="Z24">
            <v>1311.9</v>
          </cell>
          <cell r="AA24">
            <v>1311.9</v>
          </cell>
          <cell r="AB24">
            <v>1311.9</v>
          </cell>
        </row>
        <row r="25">
          <cell r="E25" t="str">
            <v>Batu Belah</v>
          </cell>
          <cell r="F25" t="str">
            <v>m3</v>
          </cell>
          <cell r="G25">
            <v>1.1000000000000001</v>
          </cell>
          <cell r="O25">
            <v>1443.0900000000001</v>
          </cell>
          <cell r="S25">
            <v>1443.0900000000001</v>
          </cell>
          <cell r="T25">
            <v>1443.0900000000001</v>
          </cell>
          <cell r="U25">
            <v>1443.0900000000001</v>
          </cell>
          <cell r="V25">
            <v>1443.0900000000001</v>
          </cell>
          <cell r="W25">
            <v>1443.0900000000001</v>
          </cell>
          <cell r="X25">
            <v>1443.0900000000001</v>
          </cell>
          <cell r="Y25">
            <v>1443.0900000000001</v>
          </cell>
          <cell r="Z25">
            <v>1443.0900000000001</v>
          </cell>
          <cell r="AA25">
            <v>1443.0900000000001</v>
          </cell>
          <cell r="AB25">
            <v>1443.0900000000001</v>
          </cell>
        </row>
        <row r="27">
          <cell r="F27" t="str">
            <v>btg</v>
          </cell>
          <cell r="G27">
            <v>2104</v>
          </cell>
          <cell r="H27">
            <v>29841.07</v>
          </cell>
          <cell r="I27">
            <v>62785611.280000001</v>
          </cell>
          <cell r="J27">
            <v>1.7936598234678265</v>
          </cell>
          <cell r="K27">
            <v>93.333333333333343</v>
          </cell>
          <cell r="L27">
            <v>22.542857142857141</v>
          </cell>
          <cell r="M27">
            <v>3.2204081632653057</v>
          </cell>
          <cell r="N27">
            <v>4</v>
          </cell>
          <cell r="O27">
            <v>4</v>
          </cell>
        </row>
        <row r="28">
          <cell r="E28" t="str">
            <v>Dolken jati dia. 12-13 cm, L=3 m</v>
          </cell>
          <cell r="F28" t="str">
            <v>btg</v>
          </cell>
          <cell r="G28">
            <v>1</v>
          </cell>
          <cell r="O28">
            <v>526</v>
          </cell>
          <cell r="R28">
            <v>526</v>
          </cell>
          <cell r="S28">
            <v>526</v>
          </cell>
          <cell r="T28">
            <v>526</v>
          </cell>
          <cell r="U28">
            <v>526</v>
          </cell>
        </row>
        <row r="30">
          <cell r="F30" t="str">
            <v>btg</v>
          </cell>
          <cell r="G30">
            <v>86</v>
          </cell>
          <cell r="H30">
            <v>37868.6</v>
          </cell>
          <cell r="I30">
            <v>3256699.6</v>
          </cell>
          <cell r="J30">
            <v>9.3037419092302273E-2</v>
          </cell>
          <cell r="K30">
            <v>70</v>
          </cell>
          <cell r="L30">
            <v>1.2285714285714286</v>
          </cell>
          <cell r="M30">
            <v>0.17551020408163268</v>
          </cell>
          <cell r="N30">
            <v>1</v>
          </cell>
          <cell r="O30">
            <v>1</v>
          </cell>
        </row>
        <row r="31">
          <cell r="E31" t="str">
            <v>Dolken jati dia. 12-13 cm, L=4 m</v>
          </cell>
          <cell r="F31" t="str">
            <v>btg</v>
          </cell>
          <cell r="G31">
            <v>1</v>
          </cell>
          <cell r="O31">
            <v>86</v>
          </cell>
          <cell r="V31">
            <v>86</v>
          </cell>
        </row>
        <row r="33">
          <cell r="F33" t="str">
            <v>m2</v>
          </cell>
          <cell r="G33">
            <v>9992</v>
          </cell>
          <cell r="H33">
            <v>12332.699999999999</v>
          </cell>
          <cell r="I33">
            <v>123228338.40000001</v>
          </cell>
          <cell r="J33">
            <v>3.5203881143255717</v>
          </cell>
          <cell r="K33">
            <v>100</v>
          </cell>
          <cell r="L33">
            <v>99.92</v>
          </cell>
          <cell r="M33">
            <v>14.274285714285714</v>
          </cell>
          <cell r="N33">
            <v>15</v>
          </cell>
          <cell r="O33">
            <v>10</v>
          </cell>
        </row>
        <row r="34">
          <cell r="E34" t="str">
            <v>Non Woven Geotextile t=1.5 mm</v>
          </cell>
          <cell r="F34" t="str">
            <v>m2</v>
          </cell>
          <cell r="G34">
            <v>1.05</v>
          </cell>
          <cell r="O34">
            <v>1049.1600000000001</v>
          </cell>
          <cell r="S34">
            <v>1049.1600000000001</v>
          </cell>
          <cell r="T34">
            <v>1049.1600000000001</v>
          </cell>
          <cell r="U34">
            <v>1049.1600000000001</v>
          </cell>
          <cell r="V34">
            <v>1049.1600000000001</v>
          </cell>
          <cell r="W34">
            <v>1049.1600000000001</v>
          </cell>
          <cell r="X34">
            <v>1049.1600000000001</v>
          </cell>
          <cell r="Y34">
            <v>1049.1600000000001</v>
          </cell>
          <cell r="Z34">
            <v>1049.1600000000001</v>
          </cell>
          <cell r="AA34">
            <v>1049.1600000000001</v>
          </cell>
          <cell r="AB34">
            <v>1049.1600000000001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>
        <row r="2">
          <cell r="B2" t="str">
            <v>Nama paket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DAFTAR HARGA UPAH DAN BAHAN</v>
          </cell>
        </row>
        <row r="4">
          <cell r="C4" t="str">
            <v>No.</v>
          </cell>
          <cell r="E4" t="str">
            <v>U R A I A N</v>
          </cell>
        </row>
        <row r="6">
          <cell r="C6" t="str">
            <v>A.</v>
          </cell>
          <cell r="F6" t="str">
            <v>UPAH PEKERJA</v>
          </cell>
        </row>
        <row r="7">
          <cell r="C7">
            <v>1</v>
          </cell>
          <cell r="D7" t="str">
            <v>.</v>
          </cell>
          <cell r="F7" t="str">
            <v>Pekerja</v>
          </cell>
        </row>
        <row r="8">
          <cell r="C8">
            <v>2</v>
          </cell>
          <cell r="D8" t="str">
            <v>.</v>
          </cell>
          <cell r="F8" t="str">
            <v>Mandor</v>
          </cell>
        </row>
        <row r="9">
          <cell r="C9">
            <v>3</v>
          </cell>
          <cell r="D9" t="str">
            <v>.</v>
          </cell>
          <cell r="F9" t="str">
            <v>Tukang</v>
          </cell>
        </row>
        <row r="10">
          <cell r="C10">
            <v>4</v>
          </cell>
          <cell r="D10" t="str">
            <v>.</v>
          </cell>
          <cell r="F10" t="str">
            <v>Kepala Tukang</v>
          </cell>
        </row>
        <row r="11">
          <cell r="C11" t="str">
            <v>B.</v>
          </cell>
          <cell r="F11" t="str">
            <v>HARGA BAHAN DAN MATERIAL</v>
          </cell>
        </row>
        <row r="12">
          <cell r="C12" t="e">
            <v>#REF!</v>
          </cell>
          <cell r="D12" t="str">
            <v>.</v>
          </cell>
          <cell r="F12" t="str">
            <v>Batu Bata</v>
          </cell>
        </row>
        <row r="13">
          <cell r="C13" t="e">
            <v>#REF!</v>
          </cell>
          <cell r="D13" t="str">
            <v>.</v>
          </cell>
          <cell r="F13" t="str">
            <v>Batu Kali/Batu Gunung</v>
          </cell>
        </row>
        <row r="14">
          <cell r="C14" t="e">
            <v>#REF!</v>
          </cell>
          <cell r="D14" t="str">
            <v>.</v>
          </cell>
          <cell r="F14" t="str">
            <v>Batu pecah/split 10-20 mm</v>
          </cell>
        </row>
        <row r="15">
          <cell r="C15" t="e">
            <v>#REF!</v>
          </cell>
          <cell r="D15" t="str">
            <v>.</v>
          </cell>
          <cell r="F15" t="str">
            <v>Besi Beton U24</v>
          </cell>
        </row>
        <row r="16">
          <cell r="C16" t="e">
            <v>#REF!</v>
          </cell>
          <cell r="D16" t="str">
            <v>.</v>
          </cell>
          <cell r="F16" t="str">
            <v>Besi Beton U32</v>
          </cell>
        </row>
        <row r="17">
          <cell r="C17" t="e">
            <v>#REF!</v>
          </cell>
          <cell r="D17" t="str">
            <v>.</v>
          </cell>
          <cell r="F17" t="str">
            <v>Cat Acrylic emulsion</v>
          </cell>
        </row>
        <row r="18">
          <cell r="C18" t="e">
            <v>#REF!</v>
          </cell>
          <cell r="D18" t="str">
            <v>.</v>
          </cell>
          <cell r="F18" t="str">
            <v>Cat Dasar</v>
          </cell>
        </row>
        <row r="19">
          <cell r="C19" t="e">
            <v>#REF!</v>
          </cell>
          <cell r="D19" t="str">
            <v>.</v>
          </cell>
          <cell r="F19" t="str">
            <v>Cat Menie Kayu</v>
          </cell>
        </row>
        <row r="20">
          <cell r="C20" t="e">
            <v>#REF!</v>
          </cell>
          <cell r="D20" t="str">
            <v>.</v>
          </cell>
          <cell r="F20" t="str">
            <v>Cat Synthetic enamel</v>
          </cell>
        </row>
        <row r="21">
          <cell r="C21" t="e">
            <v>#REF!</v>
          </cell>
          <cell r="D21" t="str">
            <v>.</v>
          </cell>
          <cell r="F21" t="str">
            <v>Dempul</v>
          </cell>
        </row>
        <row r="22">
          <cell r="C22" t="e">
            <v>#REF!</v>
          </cell>
          <cell r="D22" t="str">
            <v>.</v>
          </cell>
          <cell r="F22" t="str">
            <v>Gypsum Board 9mm</v>
          </cell>
        </row>
        <row r="23">
          <cell r="C23" t="e">
            <v>#REF!</v>
          </cell>
          <cell r="D23" t="str">
            <v>.</v>
          </cell>
          <cell r="F23" t="str">
            <v>Kawat Beton</v>
          </cell>
        </row>
        <row r="24">
          <cell r="C24" t="e">
            <v>#REF!</v>
          </cell>
          <cell r="D24" t="str">
            <v>.</v>
          </cell>
          <cell r="F24" t="str">
            <v>Kayu Kelas I (Seumantok/Ulin/Dll)</v>
          </cell>
        </row>
        <row r="25">
          <cell r="C25" t="e">
            <v>#REF!</v>
          </cell>
          <cell r="D25" t="str">
            <v>.</v>
          </cell>
          <cell r="F25" t="str">
            <v>Kayu Kelas II (Kamper/Kruing/Dll)</v>
          </cell>
        </row>
        <row r="26">
          <cell r="C26" t="e">
            <v>#REF!</v>
          </cell>
          <cell r="D26" t="str">
            <v>.</v>
          </cell>
          <cell r="F26" t="str">
            <v>Kayu Perancah</v>
          </cell>
        </row>
        <row r="27">
          <cell r="C27" t="e">
            <v>#REF!</v>
          </cell>
          <cell r="D27" t="str">
            <v>.</v>
          </cell>
          <cell r="F27" t="str">
            <v>Kayu Rangka Plafond</v>
          </cell>
        </row>
        <row r="28">
          <cell r="C28" t="e">
            <v>#REF!</v>
          </cell>
          <cell r="D28" t="str">
            <v>.</v>
          </cell>
          <cell r="F28" t="str">
            <v>Kerikil beton</v>
          </cell>
        </row>
        <row r="29">
          <cell r="C29" t="e">
            <v>#REF!</v>
          </cell>
          <cell r="D29" t="str">
            <v>.</v>
          </cell>
          <cell r="F29" t="str">
            <v>Keramik Lantai 40 x 40 cm</v>
          </cell>
        </row>
        <row r="30">
          <cell r="C30" t="e">
            <v>#REF!</v>
          </cell>
          <cell r="D30" t="str">
            <v>.</v>
          </cell>
          <cell r="F30" t="str">
            <v>Kertas Amplas</v>
          </cell>
        </row>
        <row r="31">
          <cell r="C31" t="e">
            <v>#REF!</v>
          </cell>
          <cell r="D31" t="str">
            <v>.</v>
          </cell>
          <cell r="F31" t="str">
            <v>Minyak Cat</v>
          </cell>
        </row>
        <row r="32">
          <cell r="C32" t="e">
            <v>#REF!</v>
          </cell>
          <cell r="D32" t="str">
            <v>.</v>
          </cell>
          <cell r="F32" t="str">
            <v>Paku Kayu</v>
          </cell>
        </row>
        <row r="33">
          <cell r="C33" t="e">
            <v>#REF!</v>
          </cell>
          <cell r="D33" t="str">
            <v>.</v>
          </cell>
          <cell r="F33" t="str">
            <v>Paku Seng</v>
          </cell>
        </row>
        <row r="34">
          <cell r="C34" t="e">
            <v>#REF!</v>
          </cell>
          <cell r="D34" t="str">
            <v>.</v>
          </cell>
          <cell r="F34" t="str">
            <v>Paku Ulir</v>
          </cell>
        </row>
        <row r="35">
          <cell r="C35" t="e">
            <v>#REF!</v>
          </cell>
          <cell r="D35" t="str">
            <v>.</v>
          </cell>
          <cell r="F35" t="str">
            <v>Pasir Urug</v>
          </cell>
        </row>
        <row r="36">
          <cell r="C36" t="e">
            <v>#REF!</v>
          </cell>
          <cell r="D36" t="str">
            <v>.</v>
          </cell>
          <cell r="F36" t="str">
            <v>Pasir Pasang</v>
          </cell>
        </row>
        <row r="37">
          <cell r="C37" t="e">
            <v>#REF!</v>
          </cell>
          <cell r="D37" t="str">
            <v>.</v>
          </cell>
          <cell r="F37" t="str">
            <v>Pasir Beton</v>
          </cell>
        </row>
        <row r="38">
          <cell r="C38" t="e">
            <v>#REF!</v>
          </cell>
          <cell r="D38" t="str">
            <v>.</v>
          </cell>
          <cell r="F38" t="str">
            <v>Papan Bekisting</v>
          </cell>
        </row>
        <row r="39">
          <cell r="C39" t="e">
            <v>#REF!</v>
          </cell>
          <cell r="D39" t="str">
            <v>.</v>
          </cell>
          <cell r="F39" t="str">
            <v>Papan Kayu Bouwplank</v>
          </cell>
        </row>
        <row r="40">
          <cell r="C40" t="e">
            <v>#REF!</v>
          </cell>
          <cell r="D40" t="str">
            <v>.</v>
          </cell>
          <cell r="F40" t="str">
            <v>Plamur Tembok</v>
          </cell>
        </row>
        <row r="41">
          <cell r="C41" t="e">
            <v>#REF!</v>
          </cell>
          <cell r="D41" t="str">
            <v>.</v>
          </cell>
          <cell r="F41" t="str">
            <v>Rabung metal New Emerald</v>
          </cell>
        </row>
        <row r="42">
          <cell r="C42" t="e">
            <v>#REF!</v>
          </cell>
          <cell r="D42" t="str">
            <v>.</v>
          </cell>
          <cell r="F42" t="str">
            <v>Semen Portland @40 kg</v>
          </cell>
        </row>
        <row r="43">
          <cell r="C43" t="e">
            <v>#REF!</v>
          </cell>
          <cell r="D43" t="str">
            <v>.</v>
          </cell>
          <cell r="F43" t="str">
            <v>Semen Putih</v>
          </cell>
        </row>
        <row r="44">
          <cell r="C44" t="e">
            <v>#REF!</v>
          </cell>
          <cell r="D44" t="str">
            <v>.</v>
          </cell>
          <cell r="F44" t="str">
            <v>Genteng metal New Emerald</v>
          </cell>
        </row>
        <row r="45">
          <cell r="C45" t="e">
            <v>#REF!</v>
          </cell>
          <cell r="D45" t="str">
            <v>.</v>
          </cell>
          <cell r="F45" t="str">
            <v>Tanah Timbun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">
          <cell r="H23">
            <v>61700000</v>
          </cell>
        </row>
        <row r="49">
          <cell r="H49">
            <v>80870264.099999994</v>
          </cell>
        </row>
        <row r="83">
          <cell r="H83">
            <v>21043066.649999999</v>
          </cell>
        </row>
        <row r="98">
          <cell r="H98">
            <v>247919280</v>
          </cell>
        </row>
        <row r="118">
          <cell r="H118">
            <v>0</v>
          </cell>
        </row>
        <row r="155">
          <cell r="H155">
            <v>1384412575.546452</v>
          </cell>
        </row>
        <row r="345">
          <cell r="H345">
            <v>101773798.77</v>
          </cell>
        </row>
        <row r="405">
          <cell r="H405">
            <v>0</v>
          </cell>
        </row>
        <row r="432">
          <cell r="H432">
            <v>0</v>
          </cell>
        </row>
        <row r="445">
          <cell r="H44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Amplas</v>
          </cell>
          <cell r="F28" t="str">
            <v>Lbr.</v>
          </cell>
          <cell r="G28">
            <v>2680</v>
          </cell>
        </row>
        <row r="29">
          <cell r="C29" t="str">
            <v>Aspal</v>
          </cell>
          <cell r="F29" t="str">
            <v>Kg.</v>
          </cell>
          <cell r="G29">
            <v>3215</v>
          </cell>
        </row>
        <row r="30">
          <cell r="C30" t="str">
            <v>Tasirtu</v>
          </cell>
          <cell r="F30" t="str">
            <v>M3</v>
          </cell>
          <cell r="G30">
            <v>42380</v>
          </cell>
        </row>
        <row r="31">
          <cell r="C31" t="str">
            <v>Batu Kali</v>
          </cell>
          <cell r="F31" t="str">
            <v>M3</v>
          </cell>
          <cell r="G31">
            <v>50965</v>
          </cell>
        </row>
        <row r="32">
          <cell r="C32" t="str">
            <v>Batu Bata</v>
          </cell>
          <cell r="F32" t="str">
            <v>Biji</v>
          </cell>
          <cell r="G32">
            <v>240</v>
          </cell>
        </row>
        <row r="33">
          <cell r="C33" t="str">
            <v>Batu Pecah 1 - 2 cm</v>
          </cell>
          <cell r="F33" t="str">
            <v>M2</v>
          </cell>
          <cell r="G33">
            <v>85840</v>
          </cell>
        </row>
        <row r="34">
          <cell r="C34" t="str">
            <v>Filler</v>
          </cell>
          <cell r="F34" t="str">
            <v>M3</v>
          </cell>
          <cell r="G34">
            <v>107300</v>
          </cell>
        </row>
        <row r="35">
          <cell r="C35" t="str">
            <v>Kerikil</v>
          </cell>
          <cell r="F35" t="str">
            <v>M3</v>
          </cell>
          <cell r="G35">
            <v>85840</v>
          </cell>
        </row>
        <row r="36">
          <cell r="C36" t="str">
            <v>Tanah Urug</v>
          </cell>
          <cell r="F36" t="str">
            <v>M3</v>
          </cell>
          <cell r="G36">
            <v>5365</v>
          </cell>
        </row>
        <row r="37">
          <cell r="C37" t="str">
            <v>Pasir Urug</v>
          </cell>
          <cell r="F37" t="str">
            <v>M3</v>
          </cell>
          <cell r="G37">
            <v>26825</v>
          </cell>
        </row>
        <row r="38">
          <cell r="C38" t="str">
            <v>Semen PC @ 40 Kg</v>
          </cell>
          <cell r="F38" t="str">
            <v>Zak</v>
          </cell>
          <cell r="G38">
            <v>29505</v>
          </cell>
        </row>
        <row r="39">
          <cell r="C39" t="str">
            <v>Pasir Cor Karangasem</v>
          </cell>
          <cell r="F39" t="str">
            <v>M3</v>
          </cell>
          <cell r="G39">
            <v>85840</v>
          </cell>
        </row>
        <row r="40">
          <cell r="C40" t="str">
            <v>Pasir Cor Klungkung</v>
          </cell>
          <cell r="F40" t="str">
            <v>M3</v>
          </cell>
          <cell r="G40">
            <v>80475</v>
          </cell>
        </row>
        <row r="41">
          <cell r="C41" t="str">
            <v>Pasir Pasang Lokal</v>
          </cell>
          <cell r="F41" t="str">
            <v>M3</v>
          </cell>
          <cell r="G41">
            <v>69745</v>
          </cell>
        </row>
        <row r="42">
          <cell r="C42" t="str">
            <v>Paku Usuk</v>
          </cell>
          <cell r="F42" t="str">
            <v>Kg.</v>
          </cell>
          <cell r="G42">
            <v>4825</v>
          </cell>
        </row>
        <row r="43">
          <cell r="C43" t="str">
            <v>Paku Reng</v>
          </cell>
          <cell r="F43" t="str">
            <v>Kg.</v>
          </cell>
          <cell r="G43">
            <v>4825</v>
          </cell>
        </row>
        <row r="44">
          <cell r="C44" t="str">
            <v>Paku List</v>
          </cell>
          <cell r="F44" t="str">
            <v>Kg.</v>
          </cell>
          <cell r="G44">
            <v>6970</v>
          </cell>
        </row>
        <row r="45">
          <cell r="C45" t="str">
            <v>Besi Beton</v>
          </cell>
          <cell r="F45" t="str">
            <v>Kg.</v>
          </cell>
          <cell r="G45">
            <v>3645</v>
          </cell>
        </row>
        <row r="46">
          <cell r="C46" t="str">
            <v>Besi Baja</v>
          </cell>
          <cell r="F46" t="str">
            <v>Kg.</v>
          </cell>
          <cell r="G46">
            <v>3375</v>
          </cell>
        </row>
        <row r="47">
          <cell r="C47" t="str">
            <v>Limestone</v>
          </cell>
          <cell r="F47" t="str">
            <v>M3</v>
          </cell>
          <cell r="G47">
            <v>29505</v>
          </cell>
        </row>
        <row r="48">
          <cell r="C48" t="str">
            <v>Plamir Kayu</v>
          </cell>
          <cell r="F48" t="str">
            <v>Kg.</v>
          </cell>
          <cell r="G48">
            <v>11800</v>
          </cell>
        </row>
        <row r="49">
          <cell r="C49" t="str">
            <v>Plamir Tembok</v>
          </cell>
          <cell r="F49" t="str">
            <v>Kg.</v>
          </cell>
          <cell r="G49">
            <v>5365</v>
          </cell>
        </row>
        <row r="50">
          <cell r="C50" t="str">
            <v>Kawat Ikat Beton</v>
          </cell>
          <cell r="F50" t="str">
            <v>Kg.</v>
          </cell>
          <cell r="G50">
            <v>6970</v>
          </cell>
        </row>
        <row r="51">
          <cell r="C51" t="str">
            <v>Balok Begesting</v>
          </cell>
          <cell r="F51" t="str">
            <v>M3</v>
          </cell>
          <cell r="G51">
            <v>429200</v>
          </cell>
        </row>
        <row r="52">
          <cell r="C52" t="str">
            <v>Papan Begesting</v>
          </cell>
          <cell r="F52" t="str">
            <v>M3</v>
          </cell>
          <cell r="G52">
            <v>429200</v>
          </cell>
        </row>
        <row r="53">
          <cell r="C53" t="str">
            <v>Balok Bangkirai</v>
          </cell>
          <cell r="F53" t="str">
            <v>M3</v>
          </cell>
          <cell r="G53">
            <v>2414250</v>
          </cell>
        </row>
        <row r="54">
          <cell r="C54" t="str">
            <v>Papan Bangkirai</v>
          </cell>
          <cell r="F54" t="str">
            <v>M3</v>
          </cell>
          <cell r="G54">
            <v>2789800</v>
          </cell>
        </row>
        <row r="55">
          <cell r="C55" t="str">
            <v>Plywood 3 mm + aluminium</v>
          </cell>
          <cell r="F55" t="str">
            <v>Lbr.</v>
          </cell>
          <cell r="G55">
            <v>48285</v>
          </cell>
        </row>
        <row r="56">
          <cell r="C56" t="str">
            <v>Keramik 20/20</v>
          </cell>
          <cell r="F56" t="str">
            <v>M2</v>
          </cell>
          <cell r="G56">
            <v>30580</v>
          </cell>
        </row>
        <row r="57">
          <cell r="C57" t="str">
            <v>Keramik Anti Slip 20/20</v>
          </cell>
          <cell r="F57" t="str">
            <v>M2</v>
          </cell>
          <cell r="G57">
            <v>30040</v>
          </cell>
        </row>
        <row r="58">
          <cell r="C58" t="str">
            <v>Keramik Heavy Duty</v>
          </cell>
          <cell r="F58" t="str">
            <v>M2</v>
          </cell>
          <cell r="G58">
            <v>37555</v>
          </cell>
        </row>
        <row r="59">
          <cell r="C59" t="str">
            <v>Keramik 40/40 Ex Platinum</v>
          </cell>
          <cell r="F59" t="str">
            <v>M2</v>
          </cell>
          <cell r="G59">
            <v>35405</v>
          </cell>
        </row>
        <row r="60">
          <cell r="C60" t="str">
            <v>Keramik 20/25</v>
          </cell>
          <cell r="F60" t="str">
            <v>M2</v>
          </cell>
          <cell r="G60">
            <v>30040</v>
          </cell>
        </row>
        <row r="61">
          <cell r="C61" t="str">
            <v>Marmer 30/30</v>
          </cell>
          <cell r="F61" t="str">
            <v>M2</v>
          </cell>
          <cell r="G61">
            <v>118030</v>
          </cell>
        </row>
        <row r="62">
          <cell r="C62" t="str">
            <v>Kaca Polos 5 mm</v>
          </cell>
          <cell r="F62" t="str">
            <v>M2</v>
          </cell>
          <cell r="G62">
            <v>69745</v>
          </cell>
        </row>
        <row r="63">
          <cell r="C63" t="str">
            <v>Kaca Polos 8 mm</v>
          </cell>
          <cell r="F63" t="str">
            <v>M2</v>
          </cell>
          <cell r="G63">
            <v>219965</v>
          </cell>
        </row>
        <row r="64">
          <cell r="C64" t="str">
            <v>Kaca Cermin 5 mm</v>
          </cell>
          <cell r="F64" t="str">
            <v>M2</v>
          </cell>
          <cell r="G64">
            <v>198505</v>
          </cell>
        </row>
        <row r="65">
          <cell r="C65" t="str">
            <v>Teakwood</v>
          </cell>
          <cell r="F65" t="str">
            <v>Lbr.</v>
          </cell>
          <cell r="G65">
            <v>48285</v>
          </cell>
        </row>
        <row r="66">
          <cell r="C66" t="str">
            <v>Cat Meni</v>
          </cell>
          <cell r="F66" t="str">
            <v>Kg.</v>
          </cell>
          <cell r="G66">
            <v>9655</v>
          </cell>
        </row>
        <row r="67">
          <cell r="C67" t="str">
            <v>Cat Kayu Ex Emco Lux</v>
          </cell>
          <cell r="F67" t="str">
            <v>Kg.</v>
          </cell>
          <cell r="G67">
            <v>24675</v>
          </cell>
        </row>
        <row r="68">
          <cell r="C68" t="str">
            <v>Cat Tembok Metrolith</v>
          </cell>
          <cell r="F68" t="str">
            <v>Kg.</v>
          </cell>
          <cell r="G68">
            <v>42920</v>
          </cell>
        </row>
        <row r="69">
          <cell r="C69" t="str">
            <v>Thinner A</v>
          </cell>
          <cell r="F69" t="str">
            <v>Ltr.</v>
          </cell>
          <cell r="G69">
            <v>9120</v>
          </cell>
        </row>
        <row r="70">
          <cell r="C70" t="str">
            <v>Bubungan Metal</v>
          </cell>
          <cell r="F70" t="str">
            <v>Bh</v>
          </cell>
          <cell r="G70">
            <v>268250</v>
          </cell>
        </row>
        <row r="71">
          <cell r="C71" t="str">
            <v>Wood Filler</v>
          </cell>
          <cell r="F71" t="str">
            <v>Ltr.</v>
          </cell>
          <cell r="G71">
            <v>15555</v>
          </cell>
        </row>
        <row r="72">
          <cell r="C72" t="str">
            <v>Sending Sealent</v>
          </cell>
          <cell r="F72" t="str">
            <v>Ltr.</v>
          </cell>
          <cell r="G72">
            <v>19850</v>
          </cell>
        </row>
        <row r="73">
          <cell r="C73" t="str">
            <v>Wood Stein</v>
          </cell>
          <cell r="F73" t="str">
            <v>Ltr.</v>
          </cell>
          <cell r="G73">
            <v>27895</v>
          </cell>
        </row>
        <row r="74">
          <cell r="C74" t="str">
            <v>Clear Gloss</v>
          </cell>
          <cell r="F74" t="str">
            <v>Ltr.</v>
          </cell>
          <cell r="G74">
            <v>19850</v>
          </cell>
        </row>
        <row r="75">
          <cell r="C75" t="str">
            <v>Aluminium Foil double sided</v>
          </cell>
          <cell r="F75" t="str">
            <v>M2</v>
          </cell>
          <cell r="G75">
            <v>4505</v>
          </cell>
        </row>
        <row r="76">
          <cell r="C76" t="str">
            <v>Kloset Jongkok Ex INA</v>
          </cell>
          <cell r="F76" t="str">
            <v>Bh</v>
          </cell>
          <cell r="G76">
            <v>64380</v>
          </cell>
        </row>
        <row r="77">
          <cell r="C77" t="str">
            <v>Kloset Duduk Ex INA</v>
          </cell>
          <cell r="F77" t="str">
            <v>Bh</v>
          </cell>
          <cell r="G77">
            <v>214600</v>
          </cell>
        </row>
        <row r="78">
          <cell r="C78" t="str">
            <v>Urinoir Ex INA</v>
          </cell>
          <cell r="F78" t="str">
            <v>Bh</v>
          </cell>
          <cell r="G78">
            <v>134125</v>
          </cell>
        </row>
        <row r="79">
          <cell r="C79" t="str">
            <v>Wastafel + Meja</v>
          </cell>
          <cell r="F79" t="str">
            <v>Bh</v>
          </cell>
          <cell r="G79">
            <v>268250</v>
          </cell>
        </row>
        <row r="80">
          <cell r="C80" t="str">
            <v>Kitchen sink Bawah</v>
          </cell>
          <cell r="F80" t="str">
            <v>Bh</v>
          </cell>
          <cell r="G80">
            <v>150220</v>
          </cell>
        </row>
        <row r="81">
          <cell r="C81" t="str">
            <v>Shower Tab</v>
          </cell>
          <cell r="F81" t="str">
            <v>Bh</v>
          </cell>
          <cell r="G81">
            <v>96570</v>
          </cell>
        </row>
        <row r="82">
          <cell r="C82" t="str">
            <v>Kran Air Ek. Sanei</v>
          </cell>
          <cell r="F82" t="str">
            <v>Bh</v>
          </cell>
          <cell r="G82">
            <v>48285</v>
          </cell>
        </row>
        <row r="83">
          <cell r="C83" t="str">
            <v>Pipa Air 3/4" AW</v>
          </cell>
          <cell r="F83" t="str">
            <v>M'</v>
          </cell>
          <cell r="G83">
            <v>3350</v>
          </cell>
        </row>
        <row r="84">
          <cell r="C84" t="str">
            <v>Pipa Air 4" AW</v>
          </cell>
          <cell r="F84" t="str">
            <v>M'</v>
          </cell>
          <cell r="G84">
            <v>30310</v>
          </cell>
        </row>
        <row r="85">
          <cell r="C85" t="str">
            <v>Pipa Air 3" AW</v>
          </cell>
          <cell r="F85" t="str">
            <v>M'</v>
          </cell>
          <cell r="G85">
            <v>20785</v>
          </cell>
        </row>
        <row r="86">
          <cell r="C86" t="str">
            <v>Pipa PVC 1/2" AW</v>
          </cell>
          <cell r="F86" t="str">
            <v>M'</v>
          </cell>
          <cell r="G86">
            <v>2815</v>
          </cell>
        </row>
        <row r="87">
          <cell r="C87" t="str">
            <v>Floor Drain Plastik</v>
          </cell>
          <cell r="F87" t="str">
            <v>Bh</v>
          </cell>
          <cell r="G87">
            <v>5365</v>
          </cell>
        </row>
        <row r="88">
          <cell r="C88" t="str">
            <v>Bak Air</v>
          </cell>
          <cell r="F88" t="str">
            <v>Bh</v>
          </cell>
          <cell r="G88">
            <v>160950</v>
          </cell>
        </row>
        <row r="89">
          <cell r="C89" t="str">
            <v>Kunci Tanam Ex. SES</v>
          </cell>
          <cell r="F89" t="str">
            <v>Bh</v>
          </cell>
          <cell r="G89">
            <v>34600</v>
          </cell>
        </row>
        <row r="90">
          <cell r="C90" t="str">
            <v>Engsel Pintu YES 5"</v>
          </cell>
          <cell r="F90" t="str">
            <v>Pas</v>
          </cell>
          <cell r="G90">
            <v>33795</v>
          </cell>
        </row>
        <row r="91">
          <cell r="C91" t="str">
            <v>Engsel Jendela YES 4"</v>
          </cell>
          <cell r="F91" t="str">
            <v>Pas</v>
          </cell>
          <cell r="G91">
            <v>28165</v>
          </cell>
        </row>
        <row r="92">
          <cell r="C92" t="str">
            <v>Gerendel</v>
          </cell>
          <cell r="F92" t="str">
            <v>Bh</v>
          </cell>
          <cell r="G92">
            <v>14485</v>
          </cell>
        </row>
        <row r="93">
          <cell r="C93" t="str">
            <v>Kait Angin</v>
          </cell>
          <cell r="F93" t="str">
            <v>Bh</v>
          </cell>
          <cell r="G93">
            <v>8045</v>
          </cell>
        </row>
        <row r="94">
          <cell r="C94" t="str">
            <v>Kunci + Handle Kuningan</v>
          </cell>
          <cell r="F94" t="str">
            <v>Bh</v>
          </cell>
          <cell r="G94">
            <v>120710</v>
          </cell>
        </row>
        <row r="95">
          <cell r="C95" t="str">
            <v>Handle Stainless</v>
          </cell>
          <cell r="F95" t="str">
            <v>Bh</v>
          </cell>
          <cell r="G95">
            <v>80475</v>
          </cell>
        </row>
        <row r="96">
          <cell r="C96" t="str">
            <v>Engsel Pintu Angin</v>
          </cell>
          <cell r="F96" t="str">
            <v>Bh</v>
          </cell>
          <cell r="G96">
            <v>11265</v>
          </cell>
        </row>
        <row r="97">
          <cell r="C97" t="str">
            <v>Beton Ready Mix K. 225</v>
          </cell>
          <cell r="F97" t="str">
            <v>M3</v>
          </cell>
          <cell r="G97">
            <v>405055</v>
          </cell>
        </row>
        <row r="98">
          <cell r="C98" t="str">
            <v>Beton Ready Mix K. 175</v>
          </cell>
          <cell r="F98" t="str">
            <v>M3</v>
          </cell>
          <cell r="G98">
            <v>399690</v>
          </cell>
        </row>
        <row r="99">
          <cell r="C99" t="str">
            <v>Beton Ready Mix K. 125</v>
          </cell>
          <cell r="F99" t="str">
            <v>M3</v>
          </cell>
          <cell r="G99">
            <v>387350</v>
          </cell>
        </row>
        <row r="100">
          <cell r="C100" t="str">
            <v>Kerikil Sungai Royalty</v>
          </cell>
          <cell r="F100" t="str">
            <v>M3</v>
          </cell>
          <cell r="G100">
            <v>37555</v>
          </cell>
        </row>
        <row r="101">
          <cell r="C101" t="str">
            <v>Ganti Rugi Sungai Royalty</v>
          </cell>
          <cell r="F101" t="str">
            <v>M3</v>
          </cell>
          <cell r="G101">
            <v>37555</v>
          </cell>
        </row>
        <row r="102">
          <cell r="C102" t="str">
            <v>Agregat Kasar</v>
          </cell>
          <cell r="F102" t="str">
            <v>M3</v>
          </cell>
          <cell r="G102">
            <v>85840</v>
          </cell>
        </row>
        <row r="103">
          <cell r="C103" t="str">
            <v>Agregat Halus</v>
          </cell>
          <cell r="F103" t="str">
            <v>M3</v>
          </cell>
          <cell r="G103">
            <v>107300</v>
          </cell>
        </row>
        <row r="104">
          <cell r="C104" t="str">
            <v>Minyak Tanah</v>
          </cell>
          <cell r="F104" t="str">
            <v>Ltr.</v>
          </cell>
          <cell r="G104">
            <v>750</v>
          </cell>
        </row>
        <row r="105">
          <cell r="C105" t="str">
            <v>Patung Paras 3 m</v>
          </cell>
          <cell r="F105" t="str">
            <v>unit</v>
          </cell>
          <cell r="G105">
            <v>8584000</v>
          </cell>
        </row>
        <row r="106">
          <cell r="C106" t="str">
            <v>Paras Ukir</v>
          </cell>
          <cell r="F106" t="str">
            <v>Bj</v>
          </cell>
          <cell r="G106">
            <v>3755</v>
          </cell>
        </row>
        <row r="107">
          <cell r="C107" t="str">
            <v>Rumput</v>
          </cell>
          <cell r="F107" t="str">
            <v>M2</v>
          </cell>
          <cell r="G107">
            <v>8045</v>
          </cell>
        </row>
        <row r="108">
          <cell r="C108" t="str">
            <v>Palm Raja</v>
          </cell>
          <cell r="F108" t="str">
            <v>Ph</v>
          </cell>
          <cell r="G108">
            <v>160950</v>
          </cell>
        </row>
        <row r="109">
          <cell r="C109" t="str">
            <v>Pohon Kupu-kupu</v>
          </cell>
          <cell r="F109" t="str">
            <v>Ph</v>
          </cell>
          <cell r="G109">
            <v>107300</v>
          </cell>
        </row>
        <row r="110">
          <cell r="C110" t="str">
            <v>Kawat las</v>
          </cell>
          <cell r="F110" t="str">
            <v>dos</v>
          </cell>
          <cell r="G110">
            <v>53650</v>
          </cell>
        </row>
        <row r="111">
          <cell r="C111" t="str">
            <v>Dudukan gording</v>
          </cell>
          <cell r="F111" t="str">
            <v>buah</v>
          </cell>
          <cell r="G111">
            <v>5520</v>
          </cell>
        </row>
        <row r="112">
          <cell r="C112" t="str">
            <v>Joint Wire</v>
          </cell>
          <cell r="F112" t="str">
            <v>Kg</v>
          </cell>
          <cell r="G112">
            <v>210</v>
          </cell>
        </row>
        <row r="113">
          <cell r="C113" t="str">
            <v>Pipa Air 1 1/2" AW</v>
          </cell>
          <cell r="F113" t="str">
            <v>M'</v>
          </cell>
          <cell r="G113">
            <v>6865</v>
          </cell>
        </row>
        <row r="114">
          <cell r="C114" t="str">
            <v>Pipa Air 2" AW</v>
          </cell>
          <cell r="F114" t="str">
            <v>M'</v>
          </cell>
          <cell r="G114">
            <v>10190</v>
          </cell>
        </row>
        <row r="115">
          <cell r="C115" t="str">
            <v>Pipa Galvanis 1 1/2"</v>
          </cell>
          <cell r="E115">
            <v>38.700000000000003</v>
          </cell>
          <cell r="F115" t="str">
            <v>M'</v>
          </cell>
          <cell r="G115">
            <v>22530</v>
          </cell>
        </row>
        <row r="116">
          <cell r="C116" t="str">
            <v>Pipa Galvanis 2"</v>
          </cell>
          <cell r="E116">
            <v>50.8</v>
          </cell>
          <cell r="F116" t="str">
            <v>M'</v>
          </cell>
          <cell r="G116">
            <v>23605</v>
          </cell>
        </row>
        <row r="117">
          <cell r="C117" t="str">
            <v>Ijuk</v>
          </cell>
          <cell r="F117" t="str">
            <v>kg</v>
          </cell>
          <cell r="G117">
            <v>160</v>
          </cell>
        </row>
        <row r="118">
          <cell r="C118" t="str">
            <v>avoor penguras</v>
          </cell>
          <cell r="F118" t="str">
            <v>bh</v>
          </cell>
          <cell r="G118">
            <v>10730</v>
          </cell>
        </row>
        <row r="119">
          <cell r="C119" t="str">
            <v>Instalasi Penerangan  NYM 3 x 2,5 mm2 + saklar</v>
          </cell>
          <cell r="F119" t="str">
            <v>bh</v>
          </cell>
          <cell r="G119">
            <v>110905</v>
          </cell>
        </row>
        <row r="120">
          <cell r="C120" t="str">
            <v>Instalasi Stop Kontak  NYM 3 x 2,5 mm2 + Stop Kontak</v>
          </cell>
          <cell r="F120" t="str">
            <v>bh</v>
          </cell>
          <cell r="G120">
            <v>134125</v>
          </cell>
        </row>
        <row r="121">
          <cell r="C121" t="str">
            <v>NYFGBY 4 x 70 mm2</v>
          </cell>
          <cell r="F121" t="str">
            <v>m'</v>
          </cell>
          <cell r="G121">
            <v>42920</v>
          </cell>
        </row>
        <row r="122">
          <cell r="C122" t="str">
            <v>NYY 4 x 10 mm2</v>
          </cell>
          <cell r="F122" t="str">
            <v>m'</v>
          </cell>
          <cell r="G122">
            <v>16520</v>
          </cell>
        </row>
        <row r="123">
          <cell r="C123" t="str">
            <v>NYY 4 x 16 mm2</v>
          </cell>
          <cell r="F123" t="str">
            <v>m'</v>
          </cell>
          <cell r="G123">
            <v>25235</v>
          </cell>
        </row>
        <row r="124">
          <cell r="C124" t="str">
            <v>NYFGBY 4 x 6 mm2</v>
          </cell>
          <cell r="F124" t="str">
            <v>m'</v>
          </cell>
          <cell r="G124">
            <v>10640</v>
          </cell>
        </row>
        <row r="125">
          <cell r="C125" t="str">
            <v>Hollow 40x40</v>
          </cell>
          <cell r="F125" t="str">
            <v>kg</v>
          </cell>
          <cell r="G125">
            <v>3375</v>
          </cell>
        </row>
        <row r="126">
          <cell r="C126" t="str">
            <v>Calsi Board tb 4 mm</v>
          </cell>
          <cell r="F126" t="str">
            <v>m2</v>
          </cell>
          <cell r="G126">
            <v>10460</v>
          </cell>
        </row>
        <row r="127">
          <cell r="C127" t="str">
            <v>Warter mur</v>
          </cell>
          <cell r="F127" t="str">
            <v>bh</v>
          </cell>
          <cell r="G127">
            <v>2680</v>
          </cell>
        </row>
        <row r="128">
          <cell r="C128" t="str">
            <v>Joint compont</v>
          </cell>
          <cell r="F128" t="str">
            <v>ls</v>
          </cell>
          <cell r="G128">
            <v>2145</v>
          </cell>
        </row>
        <row r="129">
          <cell r="C129" t="str">
            <v>List profil Lb. 10 cm</v>
          </cell>
          <cell r="F129" t="str">
            <v>m'</v>
          </cell>
          <cell r="G129">
            <v>6435</v>
          </cell>
        </row>
        <row r="130">
          <cell r="C130" t="str">
            <v>Triplek 5 mm + aluminium</v>
          </cell>
          <cell r="F130" t="str">
            <v>Lbr.</v>
          </cell>
          <cell r="G130">
            <v>80475</v>
          </cell>
        </row>
        <row r="131">
          <cell r="C131" t="str">
            <v>Railing besi 2"</v>
          </cell>
          <cell r="F131" t="str">
            <v>m'</v>
          </cell>
          <cell r="G131">
            <v>11265</v>
          </cell>
        </row>
        <row r="132">
          <cell r="C132" t="str">
            <v>L40.40.4</v>
          </cell>
          <cell r="F132" t="str">
            <v>m'</v>
          </cell>
          <cell r="G132">
            <v>8165</v>
          </cell>
        </row>
        <row r="133">
          <cell r="C133" t="str">
            <v>L50.50.5</v>
          </cell>
          <cell r="F133" t="str">
            <v>m'</v>
          </cell>
          <cell r="G133">
            <v>12730</v>
          </cell>
        </row>
        <row r="134">
          <cell r="C134" t="str">
            <v>Expanded Metal Sheet</v>
          </cell>
          <cell r="F134" t="str">
            <v>m2</v>
          </cell>
          <cell r="G134">
            <v>53650</v>
          </cell>
        </row>
        <row r="135">
          <cell r="C135" t="str">
            <v>Plat</v>
          </cell>
          <cell r="F135" t="str">
            <v>nos</v>
          </cell>
          <cell r="G135">
            <v>8760</v>
          </cell>
        </row>
        <row r="136">
          <cell r="C136" t="str">
            <v xml:space="preserve">AC Split 1,5 Pk Ex National </v>
          </cell>
          <cell r="F136" t="str">
            <v>unit</v>
          </cell>
          <cell r="G136">
            <v>4131050</v>
          </cell>
        </row>
        <row r="137">
          <cell r="C137" t="str">
            <v>Instalasi pemipaan refrigerant AC</v>
          </cell>
          <cell r="F137" t="str">
            <v>unit</v>
          </cell>
          <cell r="G137">
            <v>154510</v>
          </cell>
        </row>
        <row r="138">
          <cell r="C138" t="str">
            <v>Instalasi pemipaan drain AC</v>
          </cell>
          <cell r="F138" t="str">
            <v>unit</v>
          </cell>
          <cell r="G138">
            <v>46350</v>
          </cell>
        </row>
        <row r="139">
          <cell r="C139" t="str">
            <v>Instalasi kabel kontrol AC</v>
          </cell>
          <cell r="F139" t="str">
            <v>unit</v>
          </cell>
          <cell r="G139">
            <v>51500</v>
          </cell>
        </row>
        <row r="140">
          <cell r="C140" t="str">
            <v>support &amp; hanger AC</v>
          </cell>
          <cell r="F140" t="str">
            <v>unit</v>
          </cell>
          <cell r="G140">
            <v>61800</v>
          </cell>
        </row>
        <row r="141">
          <cell r="C141" t="str">
            <v>material bantu</v>
          </cell>
          <cell r="F141" t="str">
            <v>ls</v>
          </cell>
          <cell r="G141">
            <v>1287600</v>
          </cell>
        </row>
        <row r="142">
          <cell r="C142" t="str">
            <v>Metal sheet gelombang</v>
          </cell>
          <cell r="F142" t="str">
            <v>m2</v>
          </cell>
          <cell r="G142">
            <v>42920</v>
          </cell>
        </row>
        <row r="143">
          <cell r="C143" t="str">
            <v>Flashing penutup atap</v>
          </cell>
          <cell r="F143" t="str">
            <v>m'</v>
          </cell>
          <cell r="G143">
            <v>23065</v>
          </cell>
        </row>
        <row r="144">
          <cell r="C144" t="str">
            <v>support</v>
          </cell>
          <cell r="F144" t="str">
            <v>ls</v>
          </cell>
          <cell r="G144">
            <v>8580</v>
          </cell>
        </row>
        <row r="145">
          <cell r="C145" t="str">
            <v>Besi BRC</v>
          </cell>
          <cell r="F145" t="str">
            <v>m2</v>
          </cell>
          <cell r="G145">
            <v>25880</v>
          </cell>
        </row>
        <row r="146">
          <cell r="C146" t="str">
            <v>Murda Stainless Steel 70 x 70 x 136 cm</v>
          </cell>
          <cell r="F146" t="str">
            <v>Bh</v>
          </cell>
          <cell r="G146">
            <v>715045</v>
          </cell>
        </row>
        <row r="147">
          <cell r="C147" t="str">
            <v>Ikut Celedu</v>
          </cell>
          <cell r="F147" t="str">
            <v>Bh</v>
          </cell>
          <cell r="G147">
            <v>162235</v>
          </cell>
        </row>
        <row r="148">
          <cell r="C148" t="str">
            <v>Talang</v>
          </cell>
          <cell r="F148" t="str">
            <v>m'</v>
          </cell>
          <cell r="G148">
            <v>42920</v>
          </cell>
        </row>
        <row r="149">
          <cell r="C149" t="str">
            <v>Tangga dia. 1.5 "</v>
          </cell>
          <cell r="F149" t="str">
            <v>m'</v>
          </cell>
          <cell r="G149">
            <v>34230</v>
          </cell>
        </row>
        <row r="150">
          <cell r="C150" t="str">
            <v>Klem</v>
          </cell>
          <cell r="F150" t="str">
            <v>m'</v>
          </cell>
          <cell r="G150">
            <v>46210</v>
          </cell>
        </row>
        <row r="151">
          <cell r="C151" t="str">
            <v>Cat Vinilex</v>
          </cell>
          <cell r="F151" t="str">
            <v>kg</v>
          </cell>
          <cell r="G151">
            <v>10730</v>
          </cell>
        </row>
        <row r="152">
          <cell r="C152" t="str">
            <v>Hotmix</v>
          </cell>
          <cell r="F152" t="str">
            <v>ton</v>
          </cell>
          <cell r="G152">
            <v>3219000</v>
          </cell>
        </row>
        <row r="153">
          <cell r="C153" t="str">
            <v>Wiremesh galvanis 5 x 5</v>
          </cell>
        </row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  <row r="192">
          <cell r="C192" t="str">
            <v>Jack Base</v>
          </cell>
          <cell r="F192" t="str">
            <v>Bh</v>
          </cell>
          <cell r="G192">
            <v>2360</v>
          </cell>
        </row>
        <row r="193">
          <cell r="C193" t="str">
            <v>Main Frame</v>
          </cell>
          <cell r="F193" t="str">
            <v>Bh</v>
          </cell>
          <cell r="G193">
            <v>4720</v>
          </cell>
        </row>
        <row r="194">
          <cell r="C194" t="str">
            <v>Cross Brase</v>
          </cell>
          <cell r="F194" t="str">
            <v>Bh</v>
          </cell>
          <cell r="G194">
            <v>2360</v>
          </cell>
        </row>
        <row r="195">
          <cell r="C195" t="str">
            <v>Join Frame</v>
          </cell>
          <cell r="F195" t="str">
            <v>Bh</v>
          </cell>
          <cell r="G195">
            <v>825</v>
          </cell>
        </row>
        <row r="196">
          <cell r="C196" t="str">
            <v>Cat Walk</v>
          </cell>
          <cell r="F196" t="str">
            <v>Bh</v>
          </cell>
          <cell r="G196">
            <v>11210</v>
          </cell>
        </row>
        <row r="197">
          <cell r="C197" t="str">
            <v>Concrete Pump</v>
          </cell>
          <cell r="F197" t="str">
            <v>M3</v>
          </cell>
          <cell r="G197">
            <v>10730</v>
          </cell>
        </row>
        <row r="198">
          <cell r="C198" t="str">
            <v>Vibrator</v>
          </cell>
          <cell r="F198" t="str">
            <v>M3</v>
          </cell>
          <cell r="G198">
            <v>2680</v>
          </cell>
        </row>
        <row r="199">
          <cell r="C199" t="str">
            <v>Alat-alat Bantu</v>
          </cell>
          <cell r="F199" t="str">
            <v>Set</v>
          </cell>
          <cell r="G199">
            <v>5365</v>
          </cell>
        </row>
        <row r="200">
          <cell r="C200" t="str">
            <v>Mesin Penyaring</v>
          </cell>
          <cell r="F200" t="str">
            <v>Jam</v>
          </cell>
          <cell r="G200">
            <v>252155</v>
          </cell>
        </row>
        <row r="201">
          <cell r="C201" t="str">
            <v>Wheel Loader 115 HP</v>
          </cell>
          <cell r="F201" t="str">
            <v>Jam</v>
          </cell>
          <cell r="G201">
            <v>126610</v>
          </cell>
        </row>
        <row r="202">
          <cell r="C202" t="str">
            <v>Dump Truck 5 Ton/145 HP</v>
          </cell>
          <cell r="F202" t="str">
            <v>Jam</v>
          </cell>
          <cell r="G202">
            <v>63035</v>
          </cell>
        </row>
        <row r="203">
          <cell r="C203" t="str">
            <v>Mesin Gilas 3 Roda 6-8 Ton</v>
          </cell>
          <cell r="F203" t="str">
            <v>Jam</v>
          </cell>
          <cell r="G203">
            <v>88520</v>
          </cell>
        </row>
        <row r="204">
          <cell r="C204" t="str">
            <v>Truck Tangki Air 115 HP</v>
          </cell>
          <cell r="F204" t="str">
            <v>Jam</v>
          </cell>
          <cell r="G204">
            <v>34870</v>
          </cell>
        </row>
        <row r="205">
          <cell r="C205" t="str">
            <v>Wheel Loader</v>
          </cell>
          <cell r="F205" t="str">
            <v>Jam</v>
          </cell>
          <cell r="G205">
            <v>126610</v>
          </cell>
        </row>
        <row r="206">
          <cell r="C206" t="str">
            <v>AMP</v>
          </cell>
          <cell r="F206" t="str">
            <v>Jam</v>
          </cell>
          <cell r="G206">
            <v>252155</v>
          </cell>
        </row>
        <row r="207">
          <cell r="C207" t="str">
            <v>Generator Set</v>
          </cell>
          <cell r="F207" t="str">
            <v>Jam</v>
          </cell>
          <cell r="G207">
            <v>107300</v>
          </cell>
        </row>
        <row r="208">
          <cell r="C208" t="str">
            <v>Dump Truck</v>
          </cell>
          <cell r="F208" t="str">
            <v>Jam</v>
          </cell>
          <cell r="G208">
            <v>63035</v>
          </cell>
        </row>
        <row r="209">
          <cell r="C209" t="str">
            <v>Asphalt Finisher</v>
          </cell>
          <cell r="F209" t="str">
            <v>Jam</v>
          </cell>
          <cell r="G209">
            <v>126610</v>
          </cell>
        </row>
        <row r="210">
          <cell r="C210" t="str">
            <v>Tandem Roller</v>
          </cell>
          <cell r="F210" t="str">
            <v>Jam</v>
          </cell>
          <cell r="G210">
            <v>88520</v>
          </cell>
        </row>
        <row r="211">
          <cell r="C211" t="str">
            <v>Pneumatic Tire Roller</v>
          </cell>
          <cell r="F211" t="str">
            <v>Jam</v>
          </cell>
          <cell r="G211">
            <v>115880</v>
          </cell>
        </row>
        <row r="212">
          <cell r="C212" t="str">
            <v>Asphalt Sprayer</v>
          </cell>
          <cell r="F212" t="str">
            <v>Jam</v>
          </cell>
          <cell r="G212">
            <v>57670</v>
          </cell>
        </row>
        <row r="213">
          <cell r="C213" t="str">
            <v>Compressor</v>
          </cell>
          <cell r="F213" t="str">
            <v>Jam</v>
          </cell>
          <cell r="G213">
            <v>37555</v>
          </cell>
        </row>
        <row r="214">
          <cell r="C214" t="str">
            <v>Grader</v>
          </cell>
          <cell r="F214" t="str">
            <v>Jam</v>
          </cell>
          <cell r="G214">
            <v>112665</v>
          </cell>
        </row>
        <row r="215">
          <cell r="C215" t="str">
            <v>Concrete Mixer 0.35 m3</v>
          </cell>
          <cell r="F215" t="str">
            <v>Jam</v>
          </cell>
          <cell r="G215">
            <v>107300</v>
          </cell>
        </row>
        <row r="216">
          <cell r="C216" t="str">
            <v>Excavator</v>
          </cell>
          <cell r="F216" t="str">
            <v>Jam</v>
          </cell>
          <cell r="G216">
            <v>160950</v>
          </cell>
        </row>
        <row r="217">
          <cell r="C217" t="str">
            <v>Dump Truck 4 ton</v>
          </cell>
          <cell r="F217" t="str">
            <v>Jam</v>
          </cell>
          <cell r="G217">
            <v>63035</v>
          </cell>
        </row>
        <row r="218">
          <cell r="C218" t="str">
            <v>Bar Bender</v>
          </cell>
          <cell r="F218" t="str">
            <v>Jam</v>
          </cell>
          <cell r="G218">
            <v>1605</v>
          </cell>
        </row>
        <row r="219">
          <cell r="C219" t="str">
            <v>Bar Cutter</v>
          </cell>
          <cell r="F219" t="str">
            <v>Jam</v>
          </cell>
          <cell r="G219">
            <v>1605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  <cell r="D28" t="str">
            <v>Jam</v>
          </cell>
          <cell r="E28">
            <v>4490</v>
          </cell>
        </row>
        <row r="29">
          <cell r="C29" t="str">
            <v>Kepala tukang</v>
          </cell>
          <cell r="D29" t="str">
            <v>Jam</v>
          </cell>
          <cell r="E29">
            <v>4490</v>
          </cell>
        </row>
        <row r="30">
          <cell r="C30" t="str">
            <v>Pekerja</v>
          </cell>
          <cell r="D30" t="str">
            <v>Jam</v>
          </cell>
          <cell r="E30">
            <v>2995</v>
          </cell>
        </row>
        <row r="31">
          <cell r="C31" t="str">
            <v>Tukang Batu</v>
          </cell>
          <cell r="D31" t="str">
            <v>Jam</v>
          </cell>
          <cell r="E31">
            <v>3740</v>
          </cell>
        </row>
        <row r="32">
          <cell r="C32" t="str">
            <v>Tukang Kayu</v>
          </cell>
          <cell r="D32" t="str">
            <v>Jam</v>
          </cell>
          <cell r="E32">
            <v>3740</v>
          </cell>
        </row>
        <row r="33">
          <cell r="C33" t="str">
            <v>Tukang Besi</v>
          </cell>
          <cell r="D33" t="str">
            <v>Jam</v>
          </cell>
          <cell r="E33">
            <v>3740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>
        <row r="1187">
          <cell r="U1187">
            <v>329286</v>
          </cell>
        </row>
        <row r="1257">
          <cell r="U1257">
            <v>169833</v>
          </cell>
        </row>
        <row r="1327">
          <cell r="U1327">
            <v>64603</v>
          </cell>
        </row>
        <row r="1397">
          <cell r="U1397">
            <v>44502</v>
          </cell>
        </row>
        <row r="1467">
          <cell r="U1467">
            <v>10118</v>
          </cell>
        </row>
        <row r="1537">
          <cell r="U1537">
            <v>208115</v>
          </cell>
        </row>
        <row r="1747">
          <cell r="U1747">
            <v>43555</v>
          </cell>
        </row>
        <row r="1817">
          <cell r="U1817">
            <v>2752</v>
          </cell>
        </row>
        <row r="1887">
          <cell r="U1887">
            <v>4808</v>
          </cell>
        </row>
        <row r="1957">
          <cell r="U1957">
            <v>16722</v>
          </cell>
        </row>
        <row r="2027">
          <cell r="U2027">
            <v>42023</v>
          </cell>
        </row>
        <row r="2097">
          <cell r="U2097">
            <v>4580</v>
          </cell>
        </row>
      </sheetData>
      <sheetData sheetId="4"/>
      <sheetData sheetId="5"/>
      <sheetData sheetId="6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>
        <row r="13">
          <cell r="J13">
            <v>2857.1428571428573</v>
          </cell>
        </row>
        <row r="16">
          <cell r="J16">
            <v>3428.5714285714284</v>
          </cell>
        </row>
        <row r="40">
          <cell r="J40">
            <v>121878.81</v>
          </cell>
        </row>
        <row r="52">
          <cell r="J52">
            <v>87258.96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>
        <row r="29">
          <cell r="E29" t="str">
            <v>Penawar :</v>
          </cell>
        </row>
        <row r="35">
          <cell r="E35" t="str">
            <v>HAFIFUDDIN RIDWAN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>
        <row r="17">
          <cell r="K17">
            <v>42200000</v>
          </cell>
        </row>
        <row r="19">
          <cell r="K19">
            <v>16737300</v>
          </cell>
        </row>
        <row r="23">
          <cell r="K23">
            <v>0</v>
          </cell>
        </row>
        <row r="29">
          <cell r="K29">
            <v>29609370</v>
          </cell>
        </row>
        <row r="35">
          <cell r="K35">
            <v>0</v>
          </cell>
        </row>
        <row r="38">
          <cell r="J38">
            <v>1795228350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D8" t="str">
            <v>PEMELIHARAAN BERKALA JALAN  SUBULUSSALAM - BATAS SUMUT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H70">
            <v>173775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  <row r="1754">
          <cell r="Q1754">
            <v>79700</v>
          </cell>
        </row>
        <row r="1770">
          <cell r="Q1770">
            <v>153480</v>
          </cell>
        </row>
        <row r="1816">
          <cell r="Q1816">
            <v>6580</v>
          </cell>
        </row>
        <row r="1832">
          <cell r="Q1832">
            <v>3495</v>
          </cell>
        </row>
        <row r="2374">
          <cell r="Q2374">
            <v>259044.95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>
        <row r="18">
          <cell r="H18">
            <v>4500</v>
          </cell>
        </row>
        <row r="23">
          <cell r="H23">
            <v>11687.5</v>
          </cell>
        </row>
        <row r="26">
          <cell r="H26">
            <v>35275</v>
          </cell>
        </row>
        <row r="30">
          <cell r="H30">
            <v>314931</v>
          </cell>
        </row>
        <row r="32">
          <cell r="H32">
            <v>478350.5</v>
          </cell>
        </row>
        <row r="34">
          <cell r="H34">
            <v>16014.45</v>
          </cell>
        </row>
        <row r="79">
          <cell r="H79">
            <v>32599.5</v>
          </cell>
        </row>
        <row r="82">
          <cell r="H82">
            <v>93622.5</v>
          </cell>
        </row>
        <row r="149">
          <cell r="H149">
            <v>67125.5</v>
          </cell>
        </row>
        <row r="150">
          <cell r="H150">
            <v>23228.49</v>
          </cell>
        </row>
        <row r="151">
          <cell r="H151">
            <v>193857.7</v>
          </cell>
        </row>
        <row r="161">
          <cell r="H161">
            <v>14625</v>
          </cell>
        </row>
        <row r="212">
          <cell r="H212">
            <v>3150</v>
          </cell>
        </row>
        <row r="213">
          <cell r="H213">
            <v>28125</v>
          </cell>
        </row>
        <row r="215">
          <cell r="H215">
            <v>20250</v>
          </cell>
        </row>
        <row r="216">
          <cell r="H216">
            <v>20250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>
        <row r="66">
          <cell r="U66">
            <v>369597</v>
          </cell>
        </row>
        <row r="136">
          <cell r="U136">
            <v>490655</v>
          </cell>
        </row>
        <row r="206">
          <cell r="U206">
            <v>263717</v>
          </cell>
        </row>
        <row r="276">
          <cell r="U276">
            <v>160210</v>
          </cell>
        </row>
        <row r="346">
          <cell r="U346">
            <v>535699</v>
          </cell>
        </row>
        <row r="416">
          <cell r="U416">
            <v>82695</v>
          </cell>
        </row>
        <row r="486">
          <cell r="U486">
            <v>130336</v>
          </cell>
        </row>
        <row r="556">
          <cell r="U556">
            <v>125376</v>
          </cell>
        </row>
        <row r="626">
          <cell r="U626">
            <v>110309</v>
          </cell>
        </row>
        <row r="696">
          <cell r="U696">
            <v>445208</v>
          </cell>
        </row>
        <row r="766">
          <cell r="U766">
            <v>29403</v>
          </cell>
        </row>
        <row r="836">
          <cell r="U836">
            <v>22350</v>
          </cell>
        </row>
        <row r="906">
          <cell r="U906">
            <v>35104</v>
          </cell>
        </row>
        <row r="976">
          <cell r="U976">
            <v>100662</v>
          </cell>
        </row>
        <row r="1046">
          <cell r="U1046">
            <v>40083</v>
          </cell>
        </row>
        <row r="1116">
          <cell r="U1116">
            <v>141797</v>
          </cell>
        </row>
        <row r="1187">
          <cell r="U1187">
            <v>769502</v>
          </cell>
        </row>
        <row r="1257">
          <cell r="U1257">
            <v>520864</v>
          </cell>
        </row>
        <row r="1327">
          <cell r="U1327">
            <v>462711</v>
          </cell>
        </row>
        <row r="1397">
          <cell r="U1397">
            <v>161927</v>
          </cell>
        </row>
        <row r="1467">
          <cell r="U1467">
            <v>35722</v>
          </cell>
        </row>
        <row r="1537">
          <cell r="U1537">
            <v>252169</v>
          </cell>
        </row>
        <row r="1607">
          <cell r="U1607">
            <v>147566</v>
          </cell>
        </row>
        <row r="1677">
          <cell r="U1677">
            <v>203324</v>
          </cell>
        </row>
        <row r="1747">
          <cell r="U1747">
            <v>130460</v>
          </cell>
        </row>
        <row r="1817">
          <cell r="U1817">
            <v>18498</v>
          </cell>
        </row>
        <row r="1887">
          <cell r="U1887">
            <v>20196</v>
          </cell>
        </row>
        <row r="1957">
          <cell r="U1957">
            <v>53899</v>
          </cell>
        </row>
        <row r="2027">
          <cell r="U2027">
            <v>33279</v>
          </cell>
        </row>
        <row r="2097">
          <cell r="U2097">
            <v>15673</v>
          </cell>
        </row>
        <row r="2167">
          <cell r="U2167">
            <v>22182</v>
          </cell>
        </row>
      </sheetData>
      <sheetData sheetId="4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13">
          <cell r="F13">
            <v>48000</v>
          </cell>
        </row>
        <row r="15">
          <cell r="F15">
            <v>41000</v>
          </cell>
        </row>
        <row r="32">
          <cell r="F32">
            <v>67100</v>
          </cell>
        </row>
        <row r="33">
          <cell r="F33">
            <v>1680800</v>
          </cell>
        </row>
        <row r="38">
          <cell r="F38">
            <v>265000</v>
          </cell>
        </row>
      </sheetData>
      <sheetData sheetId="4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K28">
            <v>37400</v>
          </cell>
        </row>
      </sheetData>
      <sheetData sheetId="1"/>
      <sheetData sheetId="2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>
        <row r="13">
          <cell r="F13">
            <v>41320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>
        <row r="167">
          <cell r="J167">
            <v>668095</v>
          </cell>
        </row>
      </sheetData>
      <sheetData sheetId="2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URAIAN TEKNIS</v>
          </cell>
        </row>
        <row r="4">
          <cell r="B4" t="str">
            <v>ANALISA SATUAN PEMBAYAN UTAMA</v>
          </cell>
        </row>
        <row r="6">
          <cell r="B6" t="str">
            <v>LOKASI</v>
          </cell>
          <cell r="D6" t="str">
            <v>: PT. AMIN KARYA LAKSANA</v>
          </cell>
          <cell r="E6" t="str">
            <v>Kabupaten Jombang dan Kabupaten Mojokerto</v>
          </cell>
        </row>
        <row r="7">
          <cell r="B7" t="str">
            <v>TAHUN ANGGARAN</v>
          </cell>
          <cell r="D7" t="str">
            <v>:  3 . 2 . (2)</v>
          </cell>
          <cell r="E7">
            <v>2004</v>
          </cell>
        </row>
        <row r="8">
          <cell r="B8" t="str">
            <v xml:space="preserve">NO. MATA PEMBAYARAN </v>
          </cell>
          <cell r="D8" t="str">
            <v>:  3 . 2 . (2)</v>
          </cell>
        </row>
        <row r="9">
          <cell r="B9" t="str">
            <v>JENIS PEKERJAAN</v>
          </cell>
          <cell r="D9" t="str">
            <v>:  URUGAN  TANAH  DENGAN  BAHAN  PILIHAN</v>
          </cell>
        </row>
        <row r="10">
          <cell r="B10" t="str">
            <v>SATUAN PENGUKURAN</v>
          </cell>
          <cell r="D10" t="str">
            <v>:  M 3</v>
          </cell>
        </row>
        <row r="11">
          <cell r="B11" t="str">
            <v>PERKIRAAN KWANTITAS</v>
          </cell>
          <cell r="D11" t="str">
            <v>:  M 3</v>
          </cell>
          <cell r="E11" t="e">
            <v>#REF!</v>
          </cell>
        </row>
        <row r="12">
          <cell r="B12" t="str">
            <v>PRODUK HARIAN / JAM</v>
          </cell>
          <cell r="D12" t="str">
            <v>:  M 3</v>
          </cell>
          <cell r="E12">
            <v>392.17500000000007</v>
          </cell>
        </row>
        <row r="13">
          <cell r="B13" t="str">
            <v>No.</v>
          </cell>
          <cell r="C13" t="str">
            <v>U  R  A  I  A  N</v>
          </cell>
          <cell r="H13" t="str">
            <v>KODE</v>
          </cell>
          <cell r="I13" t="str">
            <v>KOEFF.</v>
          </cell>
          <cell r="J13" t="str">
            <v>SAT.</v>
          </cell>
          <cell r="K13" t="str">
            <v>KETERANGAN</v>
          </cell>
        </row>
        <row r="14">
          <cell r="B14" t="str">
            <v>1</v>
          </cell>
          <cell r="C14" t="str">
            <v>2</v>
          </cell>
          <cell r="H14" t="str">
            <v>3</v>
          </cell>
          <cell r="I14" t="str">
            <v>4</v>
          </cell>
          <cell r="J14" t="str">
            <v>5</v>
          </cell>
          <cell r="K14" t="str">
            <v>6</v>
          </cell>
        </row>
        <row r="15">
          <cell r="B15" t="str">
            <v>I.</v>
          </cell>
          <cell r="C15" t="str">
            <v>ASUMSI</v>
          </cell>
        </row>
        <row r="16">
          <cell r="B16">
            <v>1</v>
          </cell>
          <cell r="C16" t="str">
            <v>Pekerjaan di lakukan secara mekanis</v>
          </cell>
        </row>
        <row r="17">
          <cell r="B17">
            <v>2</v>
          </cell>
          <cell r="C17" t="str">
            <v>Lokasi pekerjaan : Sepanjang jalan</v>
          </cell>
        </row>
        <row r="18">
          <cell r="B18">
            <v>3</v>
          </cell>
          <cell r="C18" t="str">
            <v>Kondisi Jalan : sedang / baik</v>
          </cell>
        </row>
        <row r="19">
          <cell r="B19">
            <v>4</v>
          </cell>
          <cell r="C19" t="str">
            <v>Jam kerja efektif per hari</v>
          </cell>
          <cell r="H19" t="str">
            <v>Tk</v>
          </cell>
          <cell r="I19">
            <v>7</v>
          </cell>
          <cell r="J19" t="str">
            <v>Jam</v>
          </cell>
        </row>
        <row r="20">
          <cell r="B20">
            <v>5</v>
          </cell>
          <cell r="C20" t="str">
            <v>Faktor pengembangan bahan</v>
          </cell>
          <cell r="H20" t="str">
            <v>Fk</v>
          </cell>
          <cell r="I20">
            <v>1.2</v>
          </cell>
        </row>
        <row r="21">
          <cell r="B21">
            <v>6</v>
          </cell>
          <cell r="C21" t="str">
            <v>Tebal Hamparan padat</v>
          </cell>
          <cell r="H21" t="str">
            <v xml:space="preserve">t </v>
          </cell>
          <cell r="I21">
            <v>0.15</v>
          </cell>
          <cell r="J21" t="str">
            <v>M</v>
          </cell>
        </row>
        <row r="22">
          <cell r="B22">
            <v>7</v>
          </cell>
          <cell r="C22" t="str">
            <v>Jarak quarry dari lapangan</v>
          </cell>
          <cell r="H22" t="str">
            <v>L</v>
          </cell>
          <cell r="I22">
            <v>40</v>
          </cell>
          <cell r="J22" t="str">
            <v>km</v>
          </cell>
        </row>
        <row r="24">
          <cell r="B24" t="str">
            <v>II.</v>
          </cell>
          <cell r="C24" t="str">
            <v>METODE PELAKSANAAN</v>
          </cell>
        </row>
        <row r="25">
          <cell r="B25">
            <v>1</v>
          </cell>
          <cell r="C25" t="str">
            <v>Whell loader memuat ke dalam Dump Truck</v>
          </cell>
        </row>
        <row r="26">
          <cell r="B26">
            <v>2</v>
          </cell>
          <cell r="C26" t="str">
            <v xml:space="preserve">Dump Truck mengangkut dari quary ke lapangan </v>
          </cell>
        </row>
        <row r="27">
          <cell r="B27">
            <v>3</v>
          </cell>
          <cell r="C27" t="str">
            <v>Material dihampar dengan menggunakan Motor Grader</v>
          </cell>
        </row>
        <row r="28">
          <cell r="B28">
            <v>4</v>
          </cell>
          <cell r="C28" t="str">
            <v>Hamparan material disiram air dengan Water Tank Truck</v>
          </cell>
        </row>
        <row r="29">
          <cell r="C29" t="str">
            <v>( sebelum pelaksanaan pemadatan ) dan dipadatkan dengan</v>
          </cell>
        </row>
        <row r="30">
          <cell r="C30" t="str">
            <v>menggunakan Vibro Roller</v>
          </cell>
        </row>
        <row r="31">
          <cell r="B31">
            <v>5</v>
          </cell>
          <cell r="C31" t="str">
            <v>Selama pemadatan sekelompok pekerja akan merapikan</v>
          </cell>
        </row>
        <row r="32">
          <cell r="C32" t="str">
            <v>tepi hamparan dan level permukaan dengan menggunakan</v>
          </cell>
        </row>
        <row r="33">
          <cell r="C33" t="str">
            <v>alat bantu</v>
          </cell>
        </row>
        <row r="35">
          <cell r="B35" t="str">
            <v>III.</v>
          </cell>
          <cell r="C35" t="str">
            <v>KEBUTUHAN MATERIAL</v>
          </cell>
        </row>
        <row r="36">
          <cell r="B36">
            <v>1</v>
          </cell>
          <cell r="C36" t="str">
            <v>Material Timbunan</v>
          </cell>
          <cell r="E36" t="str">
            <v>=</v>
          </cell>
          <cell r="G36" t="str">
            <v>1   x   Fk</v>
          </cell>
          <cell r="I36">
            <v>1.2</v>
          </cell>
          <cell r="J36" t="str">
            <v>m3</v>
          </cell>
        </row>
        <row r="38">
          <cell r="B38" t="str">
            <v>IV.</v>
          </cell>
          <cell r="C38" t="str">
            <v>KEBUTUHAN PERALATAN</v>
          </cell>
        </row>
        <row r="40">
          <cell r="B40">
            <v>1</v>
          </cell>
          <cell r="C40" t="str">
            <v>Excavator</v>
          </cell>
          <cell r="H40" t="str">
            <v>(E15)</v>
          </cell>
        </row>
        <row r="41">
          <cell r="C41" t="str">
            <v xml:space="preserve"> - Kapasitas Bucket</v>
          </cell>
          <cell r="H41" t="str">
            <v>V</v>
          </cell>
          <cell r="I41">
            <v>1.5</v>
          </cell>
          <cell r="J41" t="str">
            <v>M3</v>
          </cell>
        </row>
        <row r="42">
          <cell r="C42" t="str">
            <v xml:space="preserve"> - Faktor Bucket</v>
          </cell>
          <cell r="H42" t="str">
            <v>Fb</v>
          </cell>
          <cell r="I42">
            <v>0.9</v>
          </cell>
          <cell r="J42" t="str">
            <v>-</v>
          </cell>
        </row>
        <row r="43">
          <cell r="C43" t="str">
            <v>Faktor Efisiensi Alat</v>
          </cell>
          <cell r="H43" t="str">
            <v>Fa</v>
          </cell>
          <cell r="I43">
            <v>0.83</v>
          </cell>
          <cell r="J43" t="str">
            <v>-</v>
          </cell>
        </row>
        <row r="44">
          <cell r="C44" t="str">
            <v>Waktu Siklus</v>
          </cell>
          <cell r="H44" t="str">
            <v>Ts1</v>
          </cell>
          <cell r="J44" t="str">
            <v>Menit</v>
          </cell>
        </row>
        <row r="45">
          <cell r="C45" t="str">
            <v xml:space="preserve"> - Muat</v>
          </cell>
          <cell r="H45" t="str">
            <v>T1</v>
          </cell>
          <cell r="I45">
            <v>0.5</v>
          </cell>
          <cell r="J45" t="str">
            <v>Menit</v>
          </cell>
        </row>
        <row r="46">
          <cell r="C46" t="str">
            <v xml:space="preserve"> - Lain-lain</v>
          </cell>
          <cell r="H46" t="str">
            <v>T2</v>
          </cell>
          <cell r="I46">
            <v>0.5</v>
          </cell>
          <cell r="J46" t="str">
            <v>Menit</v>
          </cell>
        </row>
        <row r="47">
          <cell r="H47" t="str">
            <v>--------------------------------------------------</v>
          </cell>
        </row>
        <row r="48">
          <cell r="H48" t="str">
            <v>Ts1</v>
          </cell>
          <cell r="I48">
            <v>1</v>
          </cell>
          <cell r="J48" t="str">
            <v>Menit</v>
          </cell>
        </row>
        <row r="49">
          <cell r="G49" t="str">
            <v>V x Fb x Fa x 60</v>
          </cell>
        </row>
        <row r="50">
          <cell r="C50" t="str">
            <v>Kapasitas Produksi / Jam</v>
          </cell>
          <cell r="G50" t="str">
            <v>--------------------------</v>
          </cell>
          <cell r="H50" t="str">
            <v>Q1</v>
          </cell>
          <cell r="I50">
            <v>56.025000000000006</v>
          </cell>
          <cell r="J50" t="str">
            <v>M3</v>
          </cell>
        </row>
        <row r="51">
          <cell r="G51" t="str">
            <v>Fk x Ts1</v>
          </cell>
        </row>
        <row r="53">
          <cell r="C53" t="str">
            <v>Koefisien Peralatan</v>
          </cell>
          <cell r="D53" t="str">
            <v>=</v>
          </cell>
          <cell r="E53" t="str">
            <v>1 :Q1</v>
          </cell>
          <cell r="H53" t="str">
            <v>( E15 )</v>
          </cell>
          <cell r="I53">
            <v>1.7849174475680497E-2</v>
          </cell>
          <cell r="J53" t="str">
            <v>Jam</v>
          </cell>
        </row>
        <row r="56">
          <cell r="B56">
            <v>2</v>
          </cell>
          <cell r="C56" t="str">
            <v>Dump Truck</v>
          </cell>
          <cell r="H56" t="str">
            <v>( E08 )</v>
          </cell>
        </row>
        <row r="57">
          <cell r="C57" t="str">
            <v>Kapasitas Bak</v>
          </cell>
          <cell r="H57" t="str">
            <v>V</v>
          </cell>
          <cell r="I57">
            <v>8</v>
          </cell>
          <cell r="J57" t="str">
            <v>M3</v>
          </cell>
        </row>
        <row r="58">
          <cell r="E58" t="str">
            <v>V x Fb x Fa x 60</v>
          </cell>
        </row>
        <row r="59">
          <cell r="C59" t="str">
            <v>Kapasitas Produksi / jam</v>
          </cell>
          <cell r="E59" t="str">
            <v>--------------------</v>
          </cell>
          <cell r="H59" t="str">
            <v>Q1</v>
          </cell>
          <cell r="I59">
            <v>56.025000000000006</v>
          </cell>
          <cell r="J59" t="str">
            <v>M3</v>
          </cell>
        </row>
        <row r="62">
          <cell r="C62" t="str">
            <v>Koefisien Alat / M3 =</v>
          </cell>
          <cell r="E62" t="str">
            <v>1 : Q1</v>
          </cell>
          <cell r="H62" t="str">
            <v>( E15 )</v>
          </cell>
          <cell r="I62">
            <v>1.7849174475680497E-2</v>
          </cell>
          <cell r="J62" t="str">
            <v>Jam</v>
          </cell>
        </row>
        <row r="64">
          <cell r="B64">
            <v>2</v>
          </cell>
          <cell r="C64" t="str">
            <v>Dump Truck.</v>
          </cell>
          <cell r="H64" t="str">
            <v>( E15 )</v>
          </cell>
        </row>
        <row r="65">
          <cell r="C65" t="str">
            <v>- Kapasitas</v>
          </cell>
          <cell r="H65" t="str">
            <v>V</v>
          </cell>
          <cell r="I65">
            <v>4</v>
          </cell>
          <cell r="J65" t="str">
            <v>m3</v>
          </cell>
        </row>
        <row r="66">
          <cell r="C66" t="str">
            <v>Koefisien Alat</v>
          </cell>
          <cell r="H66" t="str">
            <v>Fa</v>
          </cell>
          <cell r="I66">
            <v>0.83</v>
          </cell>
          <cell r="J66" t="str">
            <v>-</v>
          </cell>
        </row>
        <row r="67">
          <cell r="C67" t="str">
            <v xml:space="preserve">  - Kecepatan rata-rata bermuatan</v>
          </cell>
          <cell r="H67" t="str">
            <v>V1</v>
          </cell>
          <cell r="I67">
            <v>45</v>
          </cell>
          <cell r="J67" t="str">
            <v>km/jam</v>
          </cell>
        </row>
        <row r="68">
          <cell r="C68" t="str">
            <v xml:space="preserve">  - Kecepatan kosong</v>
          </cell>
          <cell r="H68" t="str">
            <v>V2</v>
          </cell>
          <cell r="I68">
            <v>60</v>
          </cell>
          <cell r="J68" t="str">
            <v>km/jam</v>
          </cell>
        </row>
        <row r="69">
          <cell r="C69" t="str">
            <v>- Waktu siklus</v>
          </cell>
        </row>
        <row r="70">
          <cell r="C70" t="str">
            <v>- Perjalanan isi</v>
          </cell>
          <cell r="F70" t="str">
            <v>=</v>
          </cell>
          <cell r="G70" t="str">
            <v>( L : V1 ) x 60</v>
          </cell>
          <cell r="H70" t="str">
            <v>T1</v>
          </cell>
          <cell r="I70">
            <v>53.333333333333329</v>
          </cell>
          <cell r="J70" t="str">
            <v>menit</v>
          </cell>
        </row>
        <row r="71">
          <cell r="C71" t="str">
            <v>- Perjalanan kosong</v>
          </cell>
          <cell r="F71" t="str">
            <v>=</v>
          </cell>
          <cell r="G71" t="str">
            <v>( L : V2 ) x 60</v>
          </cell>
          <cell r="H71" t="str">
            <v>T2</v>
          </cell>
          <cell r="I71">
            <v>40</v>
          </cell>
          <cell r="J71" t="str">
            <v>menit</v>
          </cell>
        </row>
        <row r="72">
          <cell r="C72" t="str">
            <v>- Waktu siklus total</v>
          </cell>
          <cell r="H72" t="str">
            <v>T3</v>
          </cell>
          <cell r="I72">
            <v>3</v>
          </cell>
          <cell r="J72" t="str">
            <v>menit</v>
          </cell>
        </row>
        <row r="73">
          <cell r="H73" t="str">
            <v>Ts2</v>
          </cell>
          <cell r="I73">
            <v>96.333333333333329</v>
          </cell>
          <cell r="J73" t="str">
            <v>menit</v>
          </cell>
        </row>
        <row r="74">
          <cell r="G74" t="str">
            <v>V x Fa x 60</v>
          </cell>
        </row>
        <row r="75">
          <cell r="C75" t="str">
            <v>- Produktivitas</v>
          </cell>
          <cell r="F75" t="str">
            <v>=</v>
          </cell>
          <cell r="G75" t="str">
            <v>Fk x Ts2</v>
          </cell>
          <cell r="H75" t="str">
            <v>Q2</v>
          </cell>
          <cell r="I75">
            <v>3.4463667820069204</v>
          </cell>
          <cell r="J75" t="str">
            <v>m3/jam</v>
          </cell>
        </row>
        <row r="76">
          <cell r="B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C77" t="str">
            <v>- Koefisien</v>
          </cell>
          <cell r="F77" t="str">
            <v>=</v>
          </cell>
          <cell r="G77" t="str">
            <v>1 / Q</v>
          </cell>
          <cell r="H77" t="str">
            <v/>
          </cell>
          <cell r="I77">
            <v>0.29020000000000001</v>
          </cell>
          <cell r="J77" t="str">
            <v>jam/m3</v>
          </cell>
        </row>
        <row r="80">
          <cell r="B80">
            <v>3</v>
          </cell>
          <cell r="C80" t="str">
            <v>MOTOR GRADER</v>
          </cell>
          <cell r="H80" t="str">
            <v>( E13 )</v>
          </cell>
        </row>
        <row r="81">
          <cell r="C81" t="str">
            <v>Panjang Hamparan</v>
          </cell>
          <cell r="H81" t="str">
            <v>lh</v>
          </cell>
          <cell r="I81">
            <v>50</v>
          </cell>
          <cell r="J81" t="str">
            <v>M</v>
          </cell>
        </row>
        <row r="82">
          <cell r="C82" t="str">
            <v>Lebar Efektif kerja Blade</v>
          </cell>
          <cell r="H82" t="str">
            <v>b</v>
          </cell>
          <cell r="I82">
            <v>2.4</v>
          </cell>
          <cell r="J82" t="str">
            <v>M</v>
          </cell>
        </row>
        <row r="83">
          <cell r="C83" t="str">
            <v>Faktor Efisiensi Alat</v>
          </cell>
          <cell r="H83" t="str">
            <v>Fa</v>
          </cell>
          <cell r="I83">
            <v>0.83</v>
          </cell>
          <cell r="J83" t="str">
            <v>-</v>
          </cell>
        </row>
        <row r="84">
          <cell r="C84" t="str">
            <v>Kecepatan Alat rata-rata</v>
          </cell>
          <cell r="H84" t="str">
            <v>v</v>
          </cell>
          <cell r="I84">
            <v>4</v>
          </cell>
          <cell r="J84" t="str">
            <v>Km / Jam</v>
          </cell>
        </row>
        <row r="85">
          <cell r="C85" t="str">
            <v>Jumlah lintasan</v>
          </cell>
          <cell r="H85" t="str">
            <v>n</v>
          </cell>
          <cell r="I85">
            <v>6</v>
          </cell>
          <cell r="J85" t="str">
            <v>Lintasan</v>
          </cell>
        </row>
        <row r="86">
          <cell r="C86" t="str">
            <v>Waktu siklus</v>
          </cell>
          <cell r="H86" t="str">
            <v>Ts3</v>
          </cell>
        </row>
        <row r="87">
          <cell r="C87" t="str">
            <v xml:space="preserve"> - Peralatan 1 kali / lintasan</v>
          </cell>
          <cell r="F87" t="str">
            <v>Lh : ( v x 1000 )  x 60</v>
          </cell>
          <cell r="H87" t="str">
            <v>T1</v>
          </cell>
          <cell r="I87">
            <v>0.75</v>
          </cell>
          <cell r="J87" t="str">
            <v>menit</v>
          </cell>
        </row>
        <row r="88">
          <cell r="C88" t="str">
            <v xml:space="preserve"> - Lain-lain</v>
          </cell>
          <cell r="H88" t="str">
            <v>T2</v>
          </cell>
          <cell r="I88">
            <v>1</v>
          </cell>
          <cell r="J88" t="str">
            <v>menit</v>
          </cell>
        </row>
        <row r="89">
          <cell r="H89" t="str">
            <v>Ts3</v>
          </cell>
          <cell r="I89">
            <v>1.75</v>
          </cell>
          <cell r="J89" t="str">
            <v>menit</v>
          </cell>
        </row>
        <row r="90">
          <cell r="G90" t="str">
            <v>lh x b x t x Fa x 60</v>
          </cell>
        </row>
        <row r="91">
          <cell r="C91" t="str">
            <v>Kapasitas Produksi / Jam</v>
          </cell>
          <cell r="F91" t="str">
            <v>=</v>
          </cell>
          <cell r="G91" t="str">
            <v>----------------------------</v>
          </cell>
          <cell r="H91" t="str">
            <v>Q3</v>
          </cell>
          <cell r="I91">
            <v>85.371428571428567</v>
          </cell>
          <cell r="J91" t="str">
            <v>M3/Jam</v>
          </cell>
        </row>
        <row r="92">
          <cell r="G92" t="str">
            <v>n x Ts3</v>
          </cell>
        </row>
        <row r="94">
          <cell r="C94" t="str">
            <v>Koefisien Alat / M3</v>
          </cell>
          <cell r="D94" t="str">
            <v>=</v>
          </cell>
          <cell r="E94" t="str">
            <v xml:space="preserve"> 1 : Q3</v>
          </cell>
          <cell r="I94">
            <v>1.1713520749665328E-2</v>
          </cell>
          <cell r="J94" t="str">
            <v>Jam</v>
          </cell>
        </row>
        <row r="97">
          <cell r="B97">
            <v>4</v>
          </cell>
          <cell r="C97" t="str">
            <v>Vibrator roller.</v>
          </cell>
        </row>
        <row r="98">
          <cell r="C98" t="str">
            <v>- Kecepatan</v>
          </cell>
          <cell r="H98" t="str">
            <v>V</v>
          </cell>
          <cell r="I98">
            <v>2.5</v>
          </cell>
          <cell r="J98" t="str">
            <v>m/jam</v>
          </cell>
        </row>
        <row r="99">
          <cell r="C99" t="str">
            <v>- Lebar efektif pemadatan</v>
          </cell>
          <cell r="H99" t="str">
            <v>b</v>
          </cell>
          <cell r="I99">
            <v>1.2</v>
          </cell>
          <cell r="J99" t="str">
            <v>m'</v>
          </cell>
        </row>
        <row r="100">
          <cell r="C100" t="str">
            <v xml:space="preserve"> - Jumlah Lintasan</v>
          </cell>
          <cell r="H100" t="str">
            <v>n</v>
          </cell>
          <cell r="I100">
            <v>8</v>
          </cell>
          <cell r="J100" t="str">
            <v>Lintasan</v>
          </cell>
        </row>
        <row r="101">
          <cell r="C101" t="str">
            <v xml:space="preserve"> Faktor Efisien Alat</v>
          </cell>
          <cell r="H101" t="str">
            <v>Fa</v>
          </cell>
          <cell r="I101">
            <v>0.83</v>
          </cell>
          <cell r="J101" t="str">
            <v>-</v>
          </cell>
        </row>
        <row r="103">
          <cell r="H103" t="str">
            <v/>
          </cell>
          <cell r="I103" t="str">
            <v/>
          </cell>
          <cell r="J103" t="str">
            <v/>
          </cell>
        </row>
        <row r="105">
          <cell r="C105" t="str">
            <v xml:space="preserve">- Produktivitas </v>
          </cell>
          <cell r="D105" t="str">
            <v>=</v>
          </cell>
          <cell r="E105" t="str">
            <v xml:space="preserve">( V X 1000 ) x b x t x Fa </v>
          </cell>
          <cell r="H105" t="str">
            <v>Q4</v>
          </cell>
          <cell r="I105">
            <v>46.6875</v>
          </cell>
          <cell r="J105" t="str">
            <v>m3/jam</v>
          </cell>
        </row>
        <row r="106">
          <cell r="E106" t="str">
            <v>n</v>
          </cell>
        </row>
        <row r="108">
          <cell r="C108" t="str">
            <v xml:space="preserve">- Koefisien </v>
          </cell>
          <cell r="D108" t="str">
            <v>=</v>
          </cell>
          <cell r="E108" t="str">
            <v>1 / Q</v>
          </cell>
          <cell r="H108" t="str">
            <v/>
          </cell>
          <cell r="I108">
            <v>2.1419009370816599E-2</v>
          </cell>
          <cell r="J108" t="str">
            <v>jam/m3</v>
          </cell>
        </row>
        <row r="110">
          <cell r="B110">
            <v>5</v>
          </cell>
          <cell r="C110" t="str">
            <v>Water Tank Truck.</v>
          </cell>
        </row>
        <row r="111">
          <cell r="C111" t="str">
            <v>- Kapasitas</v>
          </cell>
          <cell r="H111" t="str">
            <v>V</v>
          </cell>
          <cell r="I111">
            <v>4</v>
          </cell>
          <cell r="J111" t="str">
            <v>M3</v>
          </cell>
        </row>
        <row r="112">
          <cell r="C112" t="str">
            <v>- Faktor efisiensi alat</v>
          </cell>
          <cell r="H112" t="str">
            <v>Fa</v>
          </cell>
          <cell r="I112">
            <v>0.83</v>
          </cell>
        </row>
        <row r="113">
          <cell r="C113" t="str">
            <v xml:space="preserve">- Kebutuhan air per m3 klas A ( OMC 9 % ) </v>
          </cell>
          <cell r="H113" t="str">
            <v>Wc</v>
          </cell>
          <cell r="I113">
            <v>7.0000000000000007E-2</v>
          </cell>
          <cell r="J113" t="str">
            <v>M3</v>
          </cell>
        </row>
        <row r="114">
          <cell r="C114" t="str">
            <v xml:space="preserve">   Kadar air awal 6 % = 3 %</v>
          </cell>
        </row>
        <row r="115">
          <cell r="C115" t="str">
            <v xml:space="preserve"> = Pengisian tangki / Jam</v>
          </cell>
          <cell r="H115" t="str">
            <v>n</v>
          </cell>
          <cell r="I115">
            <v>3</v>
          </cell>
          <cell r="J115" t="str">
            <v>kali</v>
          </cell>
        </row>
        <row r="116">
          <cell r="C116" t="str">
            <v>- Produktivitas</v>
          </cell>
          <cell r="G116" t="str">
            <v>V x n x Fa</v>
          </cell>
          <cell r="H116" t="str">
            <v>Q5</v>
          </cell>
          <cell r="I116">
            <v>142.28571428571425</v>
          </cell>
          <cell r="J116" t="str">
            <v>m3/jam</v>
          </cell>
        </row>
        <row r="117">
          <cell r="F117" t="str">
            <v>=</v>
          </cell>
          <cell r="G117" t="str">
            <v>Wc</v>
          </cell>
        </row>
        <row r="118">
          <cell r="C118" t="str">
            <v xml:space="preserve">- Koefisien </v>
          </cell>
          <cell r="F118" t="str">
            <v>=</v>
          </cell>
          <cell r="G118" t="str">
            <v>1 / Q</v>
          </cell>
          <cell r="H118" t="str">
            <v/>
          </cell>
          <cell r="I118">
            <v>7.0000000000000001E-3</v>
          </cell>
          <cell r="J118" t="str">
            <v>jam/m3</v>
          </cell>
        </row>
        <row r="120">
          <cell r="B120">
            <v>6</v>
          </cell>
          <cell r="C120" t="str">
            <v>KEBUTUHAN TENAGA KERJA</v>
          </cell>
        </row>
        <row r="121">
          <cell r="C121" t="str">
            <v>Target waktu penyeleseian</v>
          </cell>
        </row>
        <row r="122">
          <cell r="C122" t="str">
            <v>Produktifitas menentukan : Whell Loader</v>
          </cell>
          <cell r="H122" t="str">
            <v>Q1</v>
          </cell>
          <cell r="I122">
            <v>56.025000000000006</v>
          </cell>
          <cell r="J122" t="str">
            <v>M3/Jam</v>
          </cell>
        </row>
        <row r="123">
          <cell r="C123" t="str">
            <v>Produksi Galian / Hari = Tk x Q1</v>
          </cell>
          <cell r="H123" t="str">
            <v>Qt</v>
          </cell>
          <cell r="I123">
            <v>392.17500000000007</v>
          </cell>
          <cell r="J123" t="str">
            <v>M3</v>
          </cell>
        </row>
        <row r="124">
          <cell r="C124" t="str">
            <v>Ini memerlukan tenaga sebagai berikut</v>
          </cell>
        </row>
        <row r="125">
          <cell r="D125" t="str">
            <v>-</v>
          </cell>
          <cell r="E125" t="str">
            <v>Mandor</v>
          </cell>
          <cell r="G125" t="str">
            <v>=</v>
          </cell>
          <cell r="H125" t="str">
            <v>M</v>
          </cell>
          <cell r="I125">
            <v>1</v>
          </cell>
          <cell r="J125" t="str">
            <v>Orang</v>
          </cell>
        </row>
        <row r="126">
          <cell r="D126" t="str">
            <v>-</v>
          </cell>
          <cell r="E126" t="str">
            <v>Pekerja</v>
          </cell>
          <cell r="G126" t="str">
            <v>=</v>
          </cell>
          <cell r="H126" t="str">
            <v>P</v>
          </cell>
          <cell r="I126">
            <v>7</v>
          </cell>
          <cell r="J126" t="str">
            <v>Orang</v>
          </cell>
        </row>
        <row r="128">
          <cell r="C128" t="str">
            <v>Koefisien Tenaga Kerja  :</v>
          </cell>
        </row>
        <row r="129">
          <cell r="D129" t="str">
            <v>-</v>
          </cell>
          <cell r="E129" t="str">
            <v xml:space="preserve">Mandor  = </v>
          </cell>
          <cell r="G129" t="str">
            <v>(Tk x M)/Qt</v>
          </cell>
          <cell r="H129" t="str">
            <v>M</v>
          </cell>
          <cell r="I129">
            <v>1.7849174475680497E-2</v>
          </cell>
          <cell r="J129" t="str">
            <v>Jam/M3</v>
          </cell>
        </row>
        <row r="130">
          <cell r="D130" t="str">
            <v>-</v>
          </cell>
          <cell r="E130" t="str">
            <v>Pekerja   =</v>
          </cell>
          <cell r="G130" t="str">
            <v>(Tk x P)/Qt</v>
          </cell>
          <cell r="H130" t="str">
            <v>P</v>
          </cell>
          <cell r="I130">
            <v>0.12494422132976347</v>
          </cell>
          <cell r="J130" t="str">
            <v>Jam/M3</v>
          </cell>
        </row>
        <row r="131">
          <cell r="B131">
            <v>7</v>
          </cell>
          <cell r="C131" t="str">
            <v xml:space="preserve"> WAKTU  PELAKSANAAN  YANG  DIPERLUKAN</v>
          </cell>
        </row>
        <row r="132">
          <cell r="C132" t="str">
            <v xml:space="preserve"> Masa  Pelaksanaan</v>
          </cell>
          <cell r="D132" t="str">
            <v>=</v>
          </cell>
          <cell r="E132">
            <v>409.88915662650595</v>
          </cell>
          <cell r="F132" t="str">
            <v xml:space="preserve"> Jam</v>
          </cell>
        </row>
        <row r="133">
          <cell r="D133" t="str">
            <v>=</v>
          </cell>
          <cell r="E133">
            <v>58.555593803786564</v>
          </cell>
          <cell r="F133" t="str">
            <v xml:space="preserve"> Hari</v>
          </cell>
        </row>
        <row r="134">
          <cell r="D134" t="str">
            <v>=</v>
          </cell>
          <cell r="E134">
            <v>1.9518531267928856</v>
          </cell>
          <cell r="F134" t="str">
            <v xml:space="preserve"> Bulan</v>
          </cell>
        </row>
        <row r="135">
          <cell r="B135">
            <v>8</v>
          </cell>
          <cell r="C135" t="str">
            <v xml:space="preserve"> VOLUME  PEKERJAAN  YANG  DIPERLUKAN</v>
          </cell>
        </row>
        <row r="136">
          <cell r="C136" t="str">
            <v>Volume Pekerjaan</v>
          </cell>
          <cell r="D136" t="str">
            <v>=</v>
          </cell>
          <cell r="E136">
            <v>22964.04</v>
          </cell>
          <cell r="F136" t="str">
            <v>M3</v>
          </cell>
        </row>
        <row r="138">
          <cell r="C138" t="str">
            <v xml:space="preserve"> Volume  Pekerjaan</v>
          </cell>
          <cell r="D138" t="str">
            <v>=</v>
          </cell>
          <cell r="E138">
            <v>3510</v>
          </cell>
          <cell r="F138" t="str">
            <v>M3</v>
          </cell>
        </row>
        <row r="146">
          <cell r="J146" t="str">
            <v>Surabaya,  02 April 2004</v>
          </cell>
        </row>
        <row r="151">
          <cell r="J151" t="str">
            <v>Direktur utama</v>
          </cell>
        </row>
        <row r="154">
          <cell r="B154" t="str">
            <v>URAIAN TEKNIS</v>
          </cell>
        </row>
        <row r="155">
          <cell r="B155" t="str">
            <v>ANALISA SATUAN PEMBAYAN UTAMA</v>
          </cell>
        </row>
        <row r="156">
          <cell r="B156" t="str">
            <v>LOKASI</v>
          </cell>
          <cell r="D156" t="str">
            <v>:  3 . 2 . (2)</v>
          </cell>
          <cell r="E156" t="str">
            <v>Kabupaten Jombang dan Kabupaten Mojokerto</v>
          </cell>
        </row>
        <row r="157">
          <cell r="E157" t="str">
            <v>DI KABUPATEN SURABAYA</v>
          </cell>
        </row>
        <row r="158">
          <cell r="B158" t="str">
            <v>TAHUN ANGGARAN</v>
          </cell>
          <cell r="D158" t="str">
            <v>:  3 . 2 . (2)</v>
          </cell>
          <cell r="E158">
            <v>2004</v>
          </cell>
        </row>
        <row r="159">
          <cell r="B159" t="str">
            <v xml:space="preserve">NO. MATA PEMBAYARAN </v>
          </cell>
          <cell r="D159" t="str">
            <v>:  3 . 2 . (2)</v>
          </cell>
        </row>
        <row r="160">
          <cell r="B160" t="str">
            <v>JENIS PEKERJAAN</v>
          </cell>
          <cell r="D160" t="str">
            <v>:  URUGAN  TANAH  DENGAN  BAHAN  PILIHAN</v>
          </cell>
          <cell r="E160" t="str">
            <v>GALIAN TANAH BIASA</v>
          </cell>
        </row>
        <row r="161">
          <cell r="B161" t="str">
            <v>SATUAN PENGUKURAN</v>
          </cell>
          <cell r="D161" t="str">
            <v>:  M 3</v>
          </cell>
        </row>
        <row r="162">
          <cell r="B162" t="str">
            <v>PERKIRAAN KWANTITAS</v>
          </cell>
          <cell r="D162" t="str">
            <v>:  M 3</v>
          </cell>
          <cell r="E162" t="e">
            <v>#REF!</v>
          </cell>
        </row>
        <row r="163">
          <cell r="B163" t="str">
            <v>PRODUK HARIAN / JAM</v>
          </cell>
          <cell r="D163" t="str">
            <v>:  M 3</v>
          </cell>
          <cell r="E163">
            <v>130.72499999999999</v>
          </cell>
        </row>
        <row r="164">
          <cell r="B164" t="str">
            <v>No.</v>
          </cell>
          <cell r="C164" t="str">
            <v>U  R  A  I  A  N</v>
          </cell>
          <cell r="H164" t="str">
            <v>KODE</v>
          </cell>
          <cell r="I164" t="str">
            <v>KOEFF.</v>
          </cell>
          <cell r="J164" t="str">
            <v>SAT.</v>
          </cell>
          <cell r="K164" t="str">
            <v>KETERANGAN</v>
          </cell>
        </row>
        <row r="165">
          <cell r="B165" t="str">
            <v>1</v>
          </cell>
          <cell r="C165" t="str">
            <v>2</v>
          </cell>
          <cell r="H165" t="str">
            <v>3</v>
          </cell>
          <cell r="I165" t="str">
            <v>4</v>
          </cell>
          <cell r="J165" t="str">
            <v>5</v>
          </cell>
          <cell r="K165" t="str">
            <v>6</v>
          </cell>
        </row>
        <row r="166">
          <cell r="B166" t="str">
            <v>I.</v>
          </cell>
          <cell r="C166" t="str">
            <v xml:space="preserve"> A S U M S I </v>
          </cell>
        </row>
        <row r="167">
          <cell r="B167" t="str">
            <v>1.</v>
          </cell>
          <cell r="C167" t="str">
            <v xml:space="preserve"> Menggunakan  alat  berat  ( cara mekanik )</v>
          </cell>
        </row>
        <row r="168">
          <cell r="B168" t="str">
            <v>2.</v>
          </cell>
          <cell r="C168" t="str">
            <v xml:space="preserve"> Lokasi  pekerjaan</v>
          </cell>
          <cell r="E168" t="str">
            <v>: sepanjang jalan</v>
          </cell>
        </row>
        <row r="169">
          <cell r="C169" t="str">
            <v xml:space="preserve"> Kondisi  Jalan</v>
          </cell>
          <cell r="E169" t="str">
            <v>:  Sedang / Baik</v>
          </cell>
        </row>
        <row r="170">
          <cell r="B170" t="str">
            <v>4.</v>
          </cell>
          <cell r="C170" t="str">
            <v xml:space="preserve"> Jam  kerja  efektif  per-hari</v>
          </cell>
          <cell r="H170" t="str">
            <v>T k</v>
          </cell>
          <cell r="I170">
            <v>7</v>
          </cell>
          <cell r="J170" t="str">
            <v>Jam</v>
          </cell>
        </row>
        <row r="171">
          <cell r="B171" t="str">
            <v>5.</v>
          </cell>
          <cell r="C171" t="str">
            <v xml:space="preserve"> Faktor  kehilangan  bahan</v>
          </cell>
          <cell r="H171" t="str">
            <v>F k</v>
          </cell>
          <cell r="I171">
            <v>1.2</v>
          </cell>
          <cell r="J171" t="str">
            <v>-</v>
          </cell>
        </row>
        <row r="173">
          <cell r="B173" t="str">
            <v>II</v>
          </cell>
          <cell r="C173" t="str">
            <v>URUTAN KERJA</v>
          </cell>
        </row>
        <row r="174">
          <cell r="B174" t="str">
            <v>1.</v>
          </cell>
          <cell r="C174" t="str">
            <v xml:space="preserve"> Tanah  yang  dipotong  umumnya  berada  disisi  jalan.</v>
          </cell>
        </row>
        <row r="175">
          <cell r="B175" t="str">
            <v>2.</v>
          </cell>
          <cell r="C175" t="str">
            <v xml:space="preserve"> Penggalian  dilakukan  dengan  menggunakan  Excavator</v>
          </cell>
        </row>
        <row r="176">
          <cell r="B176" t="str">
            <v>3.</v>
          </cell>
          <cell r="C176" t="str">
            <v xml:space="preserve"> Selanjutnya  Excavator  menuangkan  material  hasil  Galian  kedalam  Dump Truck</v>
          </cell>
        </row>
        <row r="177">
          <cell r="B177" t="str">
            <v>4.</v>
          </cell>
          <cell r="C177" t="str">
            <v xml:space="preserve"> Dump Truck  membuang   Material   hasil   Galian  keluar  Lokasi  Jalan  sejauh</v>
          </cell>
          <cell r="H177" t="str">
            <v>L</v>
          </cell>
          <cell r="I177">
            <v>3</v>
          </cell>
          <cell r="J177" t="str">
            <v>K m</v>
          </cell>
        </row>
        <row r="178">
          <cell r="B178" t="str">
            <v>III</v>
          </cell>
          <cell r="C178" t="str">
            <v xml:space="preserve"> PEMAKAIAN BAHAN, ALAT &amp; TENAGA  </v>
          </cell>
        </row>
        <row r="179">
          <cell r="B179" t="str">
            <v>1.</v>
          </cell>
          <cell r="C179" t="str">
            <v xml:space="preserve"> BAHAN </v>
          </cell>
        </row>
        <row r="180">
          <cell r="B180" t="str">
            <v/>
          </cell>
          <cell r="C180" t="str">
            <v xml:space="preserve"> Tidak  ada  bahan  yang  diperlukan</v>
          </cell>
          <cell r="H180" t="str">
            <v>-</v>
          </cell>
          <cell r="I180" t="str">
            <v>-</v>
          </cell>
        </row>
        <row r="181">
          <cell r="B181" t="str">
            <v>2.</v>
          </cell>
          <cell r="C181" t="str">
            <v xml:space="preserve"> A L A T</v>
          </cell>
        </row>
        <row r="182">
          <cell r="B182" t="str">
            <v>2.a</v>
          </cell>
          <cell r="C182" t="str">
            <v xml:space="preserve"> E X C A V A T O R</v>
          </cell>
          <cell r="H182" t="str">
            <v>( E 10 )</v>
          </cell>
        </row>
        <row r="183">
          <cell r="C183" t="str">
            <v xml:space="preserve"> Kapasitas Bucket</v>
          </cell>
          <cell r="H183" t="str">
            <v>V</v>
          </cell>
          <cell r="I183">
            <v>0.5</v>
          </cell>
          <cell r="J183" t="str">
            <v>M 3</v>
          </cell>
        </row>
        <row r="184">
          <cell r="C184" t="str">
            <v xml:space="preserve"> Faktor  Bucket</v>
          </cell>
          <cell r="H184" t="str">
            <v>F b</v>
          </cell>
          <cell r="I184">
            <v>0.9</v>
          </cell>
          <cell r="J184" t="str">
            <v>-</v>
          </cell>
        </row>
        <row r="185">
          <cell r="C185" t="str">
            <v xml:space="preserve"> Faktor Efisiensi alat</v>
          </cell>
          <cell r="H185" t="str">
            <v>F a</v>
          </cell>
          <cell r="I185">
            <v>0.83</v>
          </cell>
          <cell r="J185" t="str">
            <v>-</v>
          </cell>
          <cell r="K185" t="str">
            <v/>
          </cell>
        </row>
        <row r="186">
          <cell r="C186" t="str">
            <v xml:space="preserve"> Waktu  siklus  :</v>
          </cell>
          <cell r="H186" t="str">
            <v>Ts. 1</v>
          </cell>
          <cell r="J186" t="str">
            <v>menit</v>
          </cell>
        </row>
        <row r="187">
          <cell r="E187" t="str">
            <v>*  Menggali / memuat</v>
          </cell>
          <cell r="H187" t="str">
            <v>T 1</v>
          </cell>
          <cell r="I187">
            <v>0.5</v>
          </cell>
          <cell r="J187" t="str">
            <v>menit</v>
          </cell>
        </row>
        <row r="188">
          <cell r="E188" t="str">
            <v>*  Lain - lain</v>
          </cell>
          <cell r="H188" t="str">
            <v>T 2</v>
          </cell>
          <cell r="I188">
            <v>0.5</v>
          </cell>
          <cell r="J188" t="str">
            <v>menit</v>
          </cell>
        </row>
        <row r="189">
          <cell r="H189" t="str">
            <v>Ts. 1</v>
          </cell>
          <cell r="I189">
            <v>1</v>
          </cell>
          <cell r="J189" t="str">
            <v>menit</v>
          </cell>
        </row>
        <row r="191">
          <cell r="C191" t="str">
            <v xml:space="preserve"> Kapasitas Produksi / jam  </v>
          </cell>
          <cell r="D191" t="str">
            <v>=</v>
          </cell>
          <cell r="E191" t="str">
            <v>V  x  Fb  x  Fa  x  60</v>
          </cell>
          <cell r="H191" t="str">
            <v>Q 1</v>
          </cell>
          <cell r="I191">
            <v>18.675000000000001</v>
          </cell>
          <cell r="J191" t="str">
            <v>M 3 / jam</v>
          </cell>
        </row>
        <row r="192">
          <cell r="E192" t="str">
            <v xml:space="preserve">Ts 1 x  F h </v>
          </cell>
        </row>
        <row r="194">
          <cell r="C194" t="str">
            <v>Koefisien Alat / m3</v>
          </cell>
          <cell r="D194" t="str">
            <v>=</v>
          </cell>
          <cell r="E194" t="str">
            <v xml:space="preserve">  1  :  Q 1</v>
          </cell>
          <cell r="H194" t="str">
            <v>( E 10 )</v>
          </cell>
          <cell r="I194">
            <v>5.3547523427041499E-2</v>
          </cell>
          <cell r="J194" t="str">
            <v>Jam</v>
          </cell>
        </row>
        <row r="196">
          <cell r="B196" t="str">
            <v>2 b.</v>
          </cell>
          <cell r="C196" t="str">
            <v xml:space="preserve"> DUMP  TRUCK</v>
          </cell>
          <cell r="H196" t="str">
            <v>( E - 10 )</v>
          </cell>
        </row>
        <row r="197">
          <cell r="C197" t="str">
            <v xml:space="preserve"> Kapasitas  Bak</v>
          </cell>
          <cell r="H197" t="str">
            <v>V</v>
          </cell>
          <cell r="I197">
            <v>4</v>
          </cell>
          <cell r="J197" t="str">
            <v>M 3</v>
          </cell>
        </row>
        <row r="198">
          <cell r="C198" t="str">
            <v xml:space="preserve"> Faktor  effisiensi  alat</v>
          </cell>
          <cell r="H198" t="str">
            <v>F a</v>
          </cell>
          <cell r="I198">
            <v>0.83</v>
          </cell>
          <cell r="J198" t="str">
            <v>-</v>
          </cell>
        </row>
        <row r="199">
          <cell r="C199" t="str">
            <v xml:space="preserve"> Kecepatan  rata-rata  bermuatan</v>
          </cell>
          <cell r="H199" t="str">
            <v>V 1</v>
          </cell>
          <cell r="I199">
            <v>45</v>
          </cell>
          <cell r="J199" t="str">
            <v>Km/jam</v>
          </cell>
        </row>
        <row r="200">
          <cell r="C200" t="str">
            <v xml:space="preserve"> Kecepatan  rata-rata  kosong</v>
          </cell>
          <cell r="H200" t="str">
            <v>V 2</v>
          </cell>
          <cell r="I200">
            <v>60</v>
          </cell>
          <cell r="J200" t="str">
            <v>Km/jam</v>
          </cell>
        </row>
        <row r="202">
          <cell r="B202" t="str">
            <v>01</v>
          </cell>
        </row>
        <row r="204">
          <cell r="J204" t="str">
            <v xml:space="preserve">Lanjutan  Galian  Biasa  </v>
          </cell>
        </row>
        <row r="206">
          <cell r="B206" t="str">
            <v>No.</v>
          </cell>
          <cell r="C206" t="str">
            <v>U  R  A  I  A  N</v>
          </cell>
          <cell r="H206" t="str">
            <v>KODE</v>
          </cell>
          <cell r="I206" t="str">
            <v>KOEFF.</v>
          </cell>
          <cell r="J206" t="str">
            <v>SAT.</v>
          </cell>
          <cell r="K206" t="str">
            <v>KETERANGAN</v>
          </cell>
        </row>
        <row r="207">
          <cell r="B207" t="str">
            <v>1</v>
          </cell>
          <cell r="C207" t="str">
            <v>2</v>
          </cell>
          <cell r="H207" t="str">
            <v>3</v>
          </cell>
          <cell r="I207" t="str">
            <v>4</v>
          </cell>
          <cell r="J207" t="str">
            <v>5</v>
          </cell>
          <cell r="K207" t="str">
            <v>6</v>
          </cell>
        </row>
        <row r="209">
          <cell r="C209" t="str">
            <v xml:space="preserve"> Waktu  siklus  :</v>
          </cell>
          <cell r="H209" t="str">
            <v>Ts. 2</v>
          </cell>
          <cell r="J209" t="str">
            <v>menit</v>
          </cell>
        </row>
        <row r="210">
          <cell r="C210" t="str">
            <v xml:space="preserve"> *  Waktu  tempuh  isi</v>
          </cell>
          <cell r="D210" t="str">
            <v>=</v>
          </cell>
          <cell r="E210" t="str">
            <v xml:space="preserve"> ( L / V 1 )  x  60</v>
          </cell>
          <cell r="H210" t="str">
            <v>T 1</v>
          </cell>
          <cell r="I210">
            <v>4</v>
          </cell>
          <cell r="J210" t="str">
            <v>menit</v>
          </cell>
        </row>
        <row r="211">
          <cell r="C211" t="str">
            <v xml:space="preserve"> *  Waktu  tempuh  kosong</v>
          </cell>
          <cell r="D211" t="str">
            <v>=</v>
          </cell>
          <cell r="E211" t="str">
            <v xml:space="preserve"> ( L / V 2 )  x  60</v>
          </cell>
          <cell r="H211" t="str">
            <v>T 2</v>
          </cell>
          <cell r="I211">
            <v>3</v>
          </cell>
          <cell r="J211" t="str">
            <v>menit</v>
          </cell>
        </row>
        <row r="212">
          <cell r="C212" t="str">
            <v xml:space="preserve"> *  M u a t</v>
          </cell>
          <cell r="D212" t="str">
            <v>=</v>
          </cell>
          <cell r="E212" t="str">
            <v xml:space="preserve"> ( V / Q 1 )  x  60  </v>
          </cell>
          <cell r="H212" t="str">
            <v>T 3</v>
          </cell>
          <cell r="I212">
            <v>12.85140562248996</v>
          </cell>
          <cell r="J212" t="str">
            <v>menit</v>
          </cell>
        </row>
        <row r="213">
          <cell r="C213" t="str">
            <v xml:space="preserve"> *  Lain - lain</v>
          </cell>
          <cell r="H213" t="str">
            <v>T 4</v>
          </cell>
          <cell r="I213">
            <v>1</v>
          </cell>
          <cell r="J213" t="str">
            <v>menit</v>
          </cell>
        </row>
        <row r="214">
          <cell r="H214" t="str">
            <v>Ts. 2</v>
          </cell>
          <cell r="I214">
            <v>20.85140562248996</v>
          </cell>
          <cell r="J214" t="str">
            <v>menit</v>
          </cell>
        </row>
        <row r="216">
          <cell r="C216" t="str">
            <v xml:space="preserve"> Kapasitas Produksi / jam  </v>
          </cell>
          <cell r="D216" t="str">
            <v>=</v>
          </cell>
          <cell r="E216" t="str">
            <v>V  x  Fa  x  60</v>
          </cell>
          <cell r="H216" t="str">
            <v>Q  2</v>
          </cell>
          <cell r="I216">
            <v>7.9610939907550078</v>
          </cell>
          <cell r="J216" t="str">
            <v>M3 / jam</v>
          </cell>
        </row>
        <row r="217">
          <cell r="E217" t="str">
            <v>Fk  x  Ts 2</v>
          </cell>
        </row>
        <row r="219">
          <cell r="C219" t="str">
            <v>Koefisien Alat / m3</v>
          </cell>
          <cell r="D219" t="str">
            <v>=</v>
          </cell>
          <cell r="E219" t="str">
            <v xml:space="preserve">  1  :  Q  2</v>
          </cell>
          <cell r="H219" t="str">
            <v>( E - 10 )</v>
          </cell>
          <cell r="I219">
            <v>0.12561087724391543</v>
          </cell>
          <cell r="J219" t="str">
            <v>Jam</v>
          </cell>
        </row>
        <row r="221">
          <cell r="B221" t="str">
            <v>2 b.</v>
          </cell>
          <cell r="C221" t="str">
            <v xml:space="preserve"> ALAT  BANTU</v>
          </cell>
          <cell r="K221" t="str">
            <v xml:space="preserve"> Lump  Sum</v>
          </cell>
        </row>
        <row r="222">
          <cell r="C222" t="str">
            <v xml:space="preserve"> Diperlukan  alat-alat  bantu  kecil  :</v>
          </cell>
          <cell r="E222" t="str">
            <v>*  S e k o p</v>
          </cell>
        </row>
        <row r="223">
          <cell r="E223" t="str">
            <v>*  Keranjang</v>
          </cell>
        </row>
        <row r="225">
          <cell r="B225" t="str">
            <v>3</v>
          </cell>
          <cell r="C225" t="str">
            <v xml:space="preserve"> TENAGA </v>
          </cell>
        </row>
        <row r="226">
          <cell r="C226" t="str">
            <v xml:space="preserve"> Produksi  menentukan   :   EXCAVATOR   =   Q 1</v>
          </cell>
          <cell r="H226" t="str">
            <v>Q  3</v>
          </cell>
          <cell r="I226">
            <v>18.675000000000001</v>
          </cell>
          <cell r="J226" t="str">
            <v>M 3 / jam</v>
          </cell>
        </row>
        <row r="227">
          <cell r="C227" t="str">
            <v xml:space="preserve"> Produksi  Galian  Bias / hari   </v>
          </cell>
          <cell r="D227" t="str">
            <v>=</v>
          </cell>
          <cell r="E227" t="str">
            <v xml:space="preserve">  Tk  x  Q 3</v>
          </cell>
          <cell r="H227" t="str">
            <v>Q  t</v>
          </cell>
          <cell r="I227">
            <v>130.72499999999999</v>
          </cell>
          <cell r="J227" t="str">
            <v xml:space="preserve">M 3 </v>
          </cell>
        </row>
        <row r="228">
          <cell r="C228" t="str">
            <v xml:space="preserve"> Kebutuhan  tenaga     :</v>
          </cell>
        </row>
        <row r="229">
          <cell r="C229" t="str">
            <v xml:space="preserve">                    *  P e k e r j a       </v>
          </cell>
          <cell r="H229" t="str">
            <v>P</v>
          </cell>
          <cell r="I229">
            <v>7</v>
          </cell>
          <cell r="J229" t="str">
            <v>Orang</v>
          </cell>
        </row>
        <row r="230">
          <cell r="C230" t="str">
            <v xml:space="preserve">                    *  M a n d o r       </v>
          </cell>
          <cell r="H230" t="str">
            <v>M</v>
          </cell>
          <cell r="I230">
            <v>1</v>
          </cell>
          <cell r="J230" t="str">
            <v>Orang</v>
          </cell>
        </row>
        <row r="231">
          <cell r="C231" t="str">
            <v xml:space="preserve"> Kebutuhan  tenaga / M  3_x001F_      :</v>
          </cell>
        </row>
        <row r="232">
          <cell r="C232" t="str">
            <v xml:space="preserve">                    *  P e k e r j a       </v>
          </cell>
          <cell r="D232" t="str">
            <v>=</v>
          </cell>
          <cell r="E232" t="str">
            <v>( Tk x P ) : Qt</v>
          </cell>
          <cell r="H232" t="str">
            <v>( L - 01 )</v>
          </cell>
          <cell r="I232">
            <v>0.37483266398929049</v>
          </cell>
          <cell r="J232" t="str">
            <v>Jam</v>
          </cell>
        </row>
        <row r="233">
          <cell r="C233" t="str">
            <v xml:space="preserve">                    *  M a n d o r       </v>
          </cell>
          <cell r="D233" t="str">
            <v>=</v>
          </cell>
          <cell r="E233" t="str">
            <v>( Tk x M ) : Qt</v>
          </cell>
          <cell r="H233" t="str">
            <v>( L - 03 )</v>
          </cell>
          <cell r="I233">
            <v>5.3547523427041499E-2</v>
          </cell>
          <cell r="J233" t="str">
            <v>Jam</v>
          </cell>
        </row>
        <row r="235">
          <cell r="B235" t="str">
            <v>4.</v>
          </cell>
          <cell r="C235" t="str">
            <v xml:space="preserve"> WAKTU  PELAKSANAAN  YANG  DIPERLUKAN</v>
          </cell>
        </row>
        <row r="236">
          <cell r="C236" t="str">
            <v xml:space="preserve"> Masa  Pelaksanaan</v>
          </cell>
          <cell r="D236" t="str">
            <v>=</v>
          </cell>
          <cell r="E236">
            <v>393.57429718875505</v>
          </cell>
          <cell r="F236" t="str">
            <v xml:space="preserve"> Jam</v>
          </cell>
        </row>
        <row r="237">
          <cell r="D237" t="str">
            <v>=</v>
          </cell>
          <cell r="E237">
            <v>56.224899598393577</v>
          </cell>
          <cell r="F237" t="str">
            <v xml:space="preserve"> Hari</v>
          </cell>
        </row>
        <row r="238">
          <cell r="D238" t="str">
            <v>=</v>
          </cell>
          <cell r="E238">
            <v>1.8741633199464525</v>
          </cell>
          <cell r="F238" t="str">
            <v xml:space="preserve"> Bulan</v>
          </cell>
        </row>
        <row r="240">
          <cell r="B240" t="str">
            <v>5.</v>
          </cell>
          <cell r="C240" t="str">
            <v xml:space="preserve"> VOLUME  PEKERJAAN  YANG  DIPERLUKAN</v>
          </cell>
        </row>
        <row r="241">
          <cell r="C241" t="str">
            <v xml:space="preserve"> Volume  Pekerjaan</v>
          </cell>
          <cell r="D241" t="str">
            <v>=</v>
          </cell>
          <cell r="E241">
            <v>7350</v>
          </cell>
          <cell r="F241" t="str">
            <v xml:space="preserve"> M 3</v>
          </cell>
        </row>
        <row r="242">
          <cell r="J242" t="str">
            <v/>
          </cell>
          <cell r="K242" t="str">
            <v/>
          </cell>
        </row>
        <row r="244">
          <cell r="B244">
            <v>7</v>
          </cell>
          <cell r="C244" t="str">
            <v xml:space="preserve"> WAKTU  PELAKSANAAN  YANG  DIPERLUKAN</v>
          </cell>
        </row>
        <row r="245">
          <cell r="C245" t="str">
            <v xml:space="preserve"> Masa  Pelaksanaan</v>
          </cell>
          <cell r="D245" t="str">
            <v>=</v>
          </cell>
          <cell r="E245">
            <v>736.41552878179391</v>
          </cell>
          <cell r="F245" t="str">
            <v xml:space="preserve"> Jam</v>
          </cell>
        </row>
        <row r="246">
          <cell r="D246" t="str">
            <v>=</v>
          </cell>
          <cell r="E246">
            <v>105.20221839739912</v>
          </cell>
          <cell r="F246" t="str">
            <v xml:space="preserve"> Hari</v>
          </cell>
        </row>
        <row r="247">
          <cell r="D247" t="str">
            <v>=</v>
          </cell>
          <cell r="E247">
            <v>3.5067406132466372</v>
          </cell>
          <cell r="F247" t="str">
            <v xml:space="preserve"> Bulan</v>
          </cell>
        </row>
        <row r="249">
          <cell r="B249">
            <v>4</v>
          </cell>
          <cell r="C249" t="str">
            <v xml:space="preserve"> Volume Pekerjaan  di perlukan :</v>
          </cell>
        </row>
        <row r="251">
          <cell r="C251" t="str">
            <v>Volume pekerjaan</v>
          </cell>
          <cell r="D251" t="str">
            <v>=</v>
          </cell>
          <cell r="E251">
            <v>13752.56</v>
          </cell>
          <cell r="F251" t="str">
            <v>M3</v>
          </cell>
        </row>
        <row r="253">
          <cell r="J253" t="str">
            <v>Surabaya,  02 April 2004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26">
          <cell r="H26">
            <v>50000</v>
          </cell>
        </row>
        <row r="45">
          <cell r="H45">
            <v>80000</v>
          </cell>
        </row>
        <row r="74">
          <cell r="H74">
            <v>16000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9">
          <cell r="F19">
            <v>31000</v>
          </cell>
        </row>
      </sheetData>
      <sheetData sheetId="4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>
        <row r="200">
          <cell r="H200">
            <v>698527366.16203642</v>
          </cell>
        </row>
      </sheetData>
      <sheetData sheetId="2"/>
      <sheetData sheetId="3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>
        <row r="24">
          <cell r="Z24">
            <v>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115">
          <cell r="U3115">
            <v>520300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>
        <row r="12">
          <cell r="H12">
            <v>9200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>
        <row r="156">
          <cell r="P156">
            <v>447983000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11">
          <cell r="B11" t="str">
            <v>T. HERMANSYAH, ST</v>
          </cell>
        </row>
        <row r="28">
          <cell r="A28" t="str">
            <v>SATUAN KERJA SNVT</v>
          </cell>
          <cell r="C28" t="str">
            <v>: PEMBANGUNAN JALAN DAN JEMBATAN PROVINSI NAD</v>
          </cell>
        </row>
        <row r="33">
          <cell r="A33" t="str">
            <v>NO. KONTRAK</v>
          </cell>
        </row>
        <row r="34">
          <cell r="A34" t="str">
            <v>TANGGAL KONTRAK</v>
          </cell>
        </row>
        <row r="35">
          <cell r="A35" t="str">
            <v>NILAI KONTRAK</v>
          </cell>
          <cell r="C35" t="str">
            <v>: RP. 3.784.840.000,-</v>
          </cell>
        </row>
        <row r="36">
          <cell r="A36" t="str">
            <v>TANGGAL ADD. KONTRAK 01</v>
          </cell>
          <cell r="C36" t="str">
            <v>: 16 APRIL 2009</v>
          </cell>
        </row>
        <row r="37">
          <cell r="A37" t="str">
            <v>NILAI ADD. KONTRAK 01</v>
          </cell>
          <cell r="C37" t="str">
            <v>: RP. 3.784.840.000,-</v>
          </cell>
        </row>
        <row r="38">
          <cell r="A38" t="str">
            <v>TANGGAL ADD. KONTRAK FINAL</v>
          </cell>
          <cell r="C38" t="str">
            <v>: 24 JULI 2009</v>
          </cell>
        </row>
        <row r="39">
          <cell r="A39" t="str">
            <v>NILAI ADD. KONTRAK FINAL</v>
          </cell>
          <cell r="C39" t="str">
            <v>: RP. 3.784.840.000,-</v>
          </cell>
        </row>
        <row r="40">
          <cell r="A40" t="str">
            <v>KONTRAKTOR PELAKSANA</v>
          </cell>
        </row>
        <row r="41">
          <cell r="A41" t="str">
            <v>KONSULTAN SUPERVISI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>
        <row r="10">
          <cell r="A10" t="str">
            <v>KOORDINATOR PENGAWAS</v>
          </cell>
        </row>
        <row r="29">
          <cell r="C29" t="str">
            <v>: KABUPATEN ACEH UTARA</v>
          </cell>
        </row>
        <row r="31">
          <cell r="C31" t="str">
            <v>: 30 JUNI 2009</v>
          </cell>
        </row>
        <row r="32">
          <cell r="C32" t="str">
            <v>: PT. TUAH MUTIARA UTAMA</v>
          </cell>
        </row>
        <row r="33">
          <cell r="C33" t="str">
            <v>: PT. ……..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>
        <row r="7">
          <cell r="D7">
            <v>80928</v>
          </cell>
        </row>
        <row r="31">
          <cell r="D31">
            <v>71874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23">
          <cell r="F23">
            <v>9900</v>
          </cell>
        </row>
      </sheetData>
      <sheetData sheetId="4" refreshError="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>
        <row r="17">
          <cell r="H17">
            <v>30000</v>
          </cell>
        </row>
        <row r="58">
          <cell r="H58">
            <v>4650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>
        <row r="10">
          <cell r="B10" t="str">
            <v>M. YUSUF RASYID, 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>
        <row r="338">
          <cell r="K338">
            <v>227582.5</v>
          </cell>
        </row>
      </sheetData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  <row r="27">
          <cell r="K27">
            <v>1150</v>
          </cell>
        </row>
      </sheetData>
      <sheetData sheetId="3" refreshError="1"/>
      <sheetData sheetId="4" refreshError="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>
        <row r="3">
          <cell r="B3">
            <v>100</v>
          </cell>
          <cell r="C3" t="str">
            <v>ITEM PEMBAYARAN NO.</v>
          </cell>
          <cell r="F3" t="str">
            <v>:</v>
          </cell>
          <cell r="G3" t="str">
            <v>1.19.(1)</v>
          </cell>
          <cell r="K3" t="str">
            <v>PERKIRAAN VOL. PEK.</v>
          </cell>
          <cell r="M3" t="str">
            <v>:</v>
          </cell>
          <cell r="N3">
            <v>1</v>
          </cell>
        </row>
        <row r="4">
          <cell r="C4" t="str">
            <v>JENIS PEKERJAAN</v>
          </cell>
          <cell r="F4" t="str">
            <v>:</v>
          </cell>
          <cell r="G4" t="str">
            <v>Pemeliharaan dan Perlindungan Lalu Lintas</v>
          </cell>
          <cell r="K4" t="str">
            <v>TOTAL HARGA (Rp.)</v>
          </cell>
          <cell r="M4" t="str">
            <v>:</v>
          </cell>
          <cell r="N4">
            <v>64625000</v>
          </cell>
        </row>
        <row r="5">
          <cell r="C5" t="str">
            <v>SATUAN PEMBAYARAN</v>
          </cell>
          <cell r="F5" t="str">
            <v>:</v>
          </cell>
          <cell r="G5" t="str">
            <v>lump sum</v>
          </cell>
        </row>
        <row r="7">
          <cell r="J7" t="str">
            <v>PERKIRAAN</v>
          </cell>
          <cell r="K7" t="str">
            <v>HARGA</v>
          </cell>
          <cell r="L7" t="str">
            <v>JUMLAH</v>
          </cell>
        </row>
        <row r="8">
          <cell r="C8" t="str">
            <v>NO.</v>
          </cell>
          <cell r="D8" t="str">
            <v>KOMPONEN</v>
          </cell>
          <cell r="I8" t="str">
            <v>SATUAN</v>
          </cell>
          <cell r="J8" t="str">
            <v>KUANTITAS</v>
          </cell>
          <cell r="K8" t="str">
            <v>SATUAN</v>
          </cell>
          <cell r="L8" t="str">
            <v>HARGA</v>
          </cell>
        </row>
        <row r="9">
          <cell r="K9" t="str">
            <v>(Rp.)</v>
          </cell>
          <cell r="L9" t="str">
            <v>(Rp.)</v>
          </cell>
        </row>
        <row r="11">
          <cell r="C11" t="str">
            <v>A.</v>
          </cell>
          <cell r="E11" t="str">
            <v>TENAGA</v>
          </cell>
        </row>
        <row r="13">
          <cell r="C13">
            <v>1</v>
          </cell>
          <cell r="E13" t="str">
            <v>Pekerja</v>
          </cell>
          <cell r="H13" t="str">
            <v>(L16)</v>
          </cell>
          <cell r="I13" t="str">
            <v>Orang/Hari</v>
          </cell>
          <cell r="J13">
            <v>625</v>
          </cell>
          <cell r="K13">
            <v>25000</v>
          </cell>
          <cell r="L13">
            <v>15625000</v>
          </cell>
        </row>
        <row r="14">
          <cell r="C14" t="str">
            <v/>
          </cell>
          <cell r="H14" t="str">
            <v/>
          </cell>
          <cell r="I14" t="str">
            <v/>
          </cell>
          <cell r="K14">
            <v>0</v>
          </cell>
          <cell r="L14">
            <v>0</v>
          </cell>
        </row>
        <row r="15">
          <cell r="C15" t="str">
            <v/>
          </cell>
          <cell r="H15" t="str">
            <v/>
          </cell>
          <cell r="I15" t="str">
            <v/>
          </cell>
          <cell r="K15">
            <v>0</v>
          </cell>
          <cell r="L15">
            <v>0</v>
          </cell>
        </row>
        <row r="16">
          <cell r="C16" t="str">
            <v/>
          </cell>
          <cell r="H16" t="str">
            <v/>
          </cell>
          <cell r="I16" t="str">
            <v/>
          </cell>
          <cell r="K16">
            <v>0</v>
          </cell>
          <cell r="L16">
            <v>0</v>
          </cell>
        </row>
        <row r="17">
          <cell r="C17" t="str">
            <v/>
          </cell>
          <cell r="H17" t="str">
            <v/>
          </cell>
          <cell r="I17" t="str">
            <v/>
          </cell>
          <cell r="K17">
            <v>0</v>
          </cell>
          <cell r="L17">
            <v>0</v>
          </cell>
        </row>
        <row r="18">
          <cell r="C18" t="str">
            <v/>
          </cell>
          <cell r="H18" t="str">
            <v/>
          </cell>
          <cell r="I18" t="str">
            <v/>
          </cell>
          <cell r="K18">
            <v>0</v>
          </cell>
          <cell r="L18">
            <v>0</v>
          </cell>
        </row>
        <row r="19">
          <cell r="C19" t="str">
            <v/>
          </cell>
          <cell r="H19" t="str">
            <v/>
          </cell>
          <cell r="I19" t="str">
            <v/>
          </cell>
          <cell r="K19">
            <v>0</v>
          </cell>
          <cell r="L19">
            <v>0</v>
          </cell>
        </row>
        <row r="20">
          <cell r="C20" t="str">
            <v/>
          </cell>
          <cell r="H20" t="str">
            <v/>
          </cell>
          <cell r="I20" t="str">
            <v/>
          </cell>
          <cell r="K20">
            <v>0</v>
          </cell>
          <cell r="L20">
            <v>0</v>
          </cell>
        </row>
        <row r="21">
          <cell r="C21" t="str">
            <v/>
          </cell>
          <cell r="H21" t="str">
            <v/>
          </cell>
          <cell r="I21" t="str">
            <v/>
          </cell>
          <cell r="K21">
            <v>0</v>
          </cell>
          <cell r="L21">
            <v>0</v>
          </cell>
        </row>
        <row r="22">
          <cell r="C22" t="str">
            <v/>
          </cell>
          <cell r="H22" t="str">
            <v/>
          </cell>
          <cell r="I22" t="str">
            <v/>
          </cell>
          <cell r="K22">
            <v>0</v>
          </cell>
          <cell r="L22">
            <v>0</v>
          </cell>
        </row>
        <row r="24">
          <cell r="D24" t="str">
            <v>JUMLAH HARGA TENAGA</v>
          </cell>
          <cell r="L24">
            <v>15625000</v>
          </cell>
        </row>
        <row r="26">
          <cell r="C26" t="str">
            <v>B.</v>
          </cell>
          <cell r="E26" t="str">
            <v>BAHAN</v>
          </cell>
        </row>
        <row r="28">
          <cell r="C28">
            <v>1</v>
          </cell>
          <cell r="E28" t="str">
            <v>Lampu Putar</v>
          </cell>
          <cell r="I28" t="str">
            <v>Ls</v>
          </cell>
          <cell r="J28">
            <v>1</v>
          </cell>
          <cell r="K28">
            <v>750000</v>
          </cell>
          <cell r="L28">
            <v>750000</v>
          </cell>
        </row>
        <row r="29">
          <cell r="C29">
            <v>2</v>
          </cell>
          <cell r="E29" t="str">
            <v>Pagar + Lampu</v>
          </cell>
          <cell r="I29" t="str">
            <v>m1</v>
          </cell>
          <cell r="J29">
            <v>450</v>
          </cell>
          <cell r="K29">
            <v>80000</v>
          </cell>
          <cell r="L29">
            <v>36000000</v>
          </cell>
        </row>
        <row r="30">
          <cell r="C30">
            <v>3</v>
          </cell>
          <cell r="E30" t="str">
            <v>Rambu Lalu lintas</v>
          </cell>
          <cell r="I30" t="str">
            <v>Ls</v>
          </cell>
          <cell r="J30">
            <v>1</v>
          </cell>
          <cell r="K30">
            <v>5000000</v>
          </cell>
          <cell r="L30">
            <v>5000000</v>
          </cell>
        </row>
        <row r="31">
          <cell r="C31">
            <v>4</v>
          </cell>
          <cell r="E31" t="str">
            <v>Rubber Cone</v>
          </cell>
          <cell r="I31" t="str">
            <v>bh</v>
          </cell>
          <cell r="J31">
            <v>45</v>
          </cell>
          <cell r="K31">
            <v>50000</v>
          </cell>
          <cell r="L31">
            <v>2250000</v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9">
          <cell r="D39" t="str">
            <v xml:space="preserve">JUMLAH HARGA BAHAN   </v>
          </cell>
          <cell r="L39">
            <v>44000000</v>
          </cell>
        </row>
        <row r="41">
          <cell r="C41" t="str">
            <v>C.</v>
          </cell>
          <cell r="E41" t="str">
            <v>PERALATAN</v>
          </cell>
        </row>
        <row r="43">
          <cell r="C43">
            <v>1</v>
          </cell>
          <cell r="E43" t="str">
            <v>Alat Bantu</v>
          </cell>
          <cell r="I43" t="str">
            <v>Ls</v>
          </cell>
          <cell r="J43">
            <v>1</v>
          </cell>
          <cell r="K43">
            <v>5000000</v>
          </cell>
          <cell r="L43">
            <v>5000000</v>
          </cell>
        </row>
        <row r="44">
          <cell r="C44" t="str">
            <v/>
          </cell>
          <cell r="H44" t="str">
            <v/>
          </cell>
          <cell r="I44" t="str">
            <v/>
          </cell>
          <cell r="K44">
            <v>0</v>
          </cell>
          <cell r="L44">
            <v>0</v>
          </cell>
        </row>
        <row r="45">
          <cell r="C45" t="str">
            <v/>
          </cell>
          <cell r="H45" t="str">
            <v/>
          </cell>
          <cell r="I45" t="str">
            <v/>
          </cell>
          <cell r="K45">
            <v>0</v>
          </cell>
          <cell r="L45">
            <v>0</v>
          </cell>
        </row>
        <row r="46">
          <cell r="C46" t="str">
            <v/>
          </cell>
          <cell r="H46" t="str">
            <v/>
          </cell>
          <cell r="I46" t="str">
            <v/>
          </cell>
          <cell r="K46">
            <v>0</v>
          </cell>
          <cell r="L46">
            <v>0</v>
          </cell>
        </row>
        <row r="47">
          <cell r="C47" t="str">
            <v/>
          </cell>
          <cell r="H47" t="str">
            <v/>
          </cell>
          <cell r="I47" t="str">
            <v/>
          </cell>
          <cell r="K47">
            <v>0</v>
          </cell>
          <cell r="L47">
            <v>0</v>
          </cell>
        </row>
        <row r="48">
          <cell r="C48" t="str">
            <v/>
          </cell>
          <cell r="H48" t="str">
            <v/>
          </cell>
          <cell r="I48" t="str">
            <v/>
          </cell>
          <cell r="K48">
            <v>0</v>
          </cell>
          <cell r="L48">
            <v>0</v>
          </cell>
        </row>
        <row r="49">
          <cell r="C49" t="str">
            <v/>
          </cell>
          <cell r="H49" t="str">
            <v/>
          </cell>
          <cell r="I49" t="str">
            <v/>
          </cell>
          <cell r="K49">
            <v>0</v>
          </cell>
          <cell r="L49">
            <v>0</v>
          </cell>
        </row>
        <row r="50">
          <cell r="C50" t="str">
            <v/>
          </cell>
          <cell r="H50" t="str">
            <v/>
          </cell>
          <cell r="I50" t="str">
            <v/>
          </cell>
          <cell r="K50">
            <v>0</v>
          </cell>
          <cell r="L50">
            <v>0</v>
          </cell>
        </row>
        <row r="51">
          <cell r="C51" t="str">
            <v/>
          </cell>
          <cell r="H51" t="str">
            <v/>
          </cell>
          <cell r="I51" t="str">
            <v/>
          </cell>
          <cell r="K51">
            <v>0</v>
          </cell>
          <cell r="L51">
            <v>0</v>
          </cell>
        </row>
        <row r="52">
          <cell r="C52" t="str">
            <v/>
          </cell>
          <cell r="H52" t="str">
            <v/>
          </cell>
          <cell r="I52" t="str">
            <v/>
          </cell>
          <cell r="K52">
            <v>0</v>
          </cell>
          <cell r="L52">
            <v>0</v>
          </cell>
        </row>
        <row r="54">
          <cell r="D54" t="str">
            <v>JUMLAH HARGA PERALATAN</v>
          </cell>
          <cell r="L54">
            <v>5000000</v>
          </cell>
        </row>
        <row r="56">
          <cell r="C56" t="str">
            <v>D.</v>
          </cell>
          <cell r="E56" t="str">
            <v>JUMLAH HARGA TENAGA, BAHAN DAN PERALATAN  ( A + B + C )</v>
          </cell>
          <cell r="L56">
            <v>64625000</v>
          </cell>
        </row>
        <row r="57">
          <cell r="C57" t="str">
            <v>E.</v>
          </cell>
          <cell r="E57" t="str">
            <v>OVERHEAD &amp; PROFIT</v>
          </cell>
          <cell r="I57">
            <v>0</v>
          </cell>
          <cell r="J57" t="str">
            <v>%  x  D</v>
          </cell>
          <cell r="L57">
            <v>0</v>
          </cell>
        </row>
        <row r="58">
          <cell r="B58">
            <v>105</v>
          </cell>
          <cell r="C58" t="str">
            <v>F.</v>
          </cell>
          <cell r="E58" t="str">
            <v>HARGA SATUAN PEKERJAAN  ( D + E )</v>
          </cell>
          <cell r="L58">
            <v>64625000</v>
          </cell>
        </row>
        <row r="59">
          <cell r="C59" t="str">
            <v>Note: 1.</v>
          </cell>
          <cell r="E59" t="str">
            <v>SATUAN dapat berdasarkan atas jam operasi untuk Tenaga Kerja dan Peralatan, volume dan/atau ukuran</v>
          </cell>
        </row>
        <row r="60">
          <cell r="E60" t="str">
            <v>berat untuk bahan-bahan.</v>
          </cell>
        </row>
        <row r="61">
          <cell r="C61" t="str">
            <v>2.</v>
          </cell>
          <cell r="E61" t="str">
            <v>Kuantitas satuan adalah kuantitas setiap komponen untuk menyelesaikan satu satuan pekerjaan dari nomor</v>
          </cell>
        </row>
        <row r="62">
          <cell r="E62" t="str">
            <v>mata pembayaran.</v>
          </cell>
        </row>
        <row r="63">
          <cell r="C63" t="str">
            <v>3.</v>
          </cell>
          <cell r="E63" t="str">
            <v>Biaya satuan untuk peralatan sudah termasuk bahan bakar, bahan habis dipakai dan operator.</v>
          </cell>
        </row>
        <row r="64">
          <cell r="C64" t="str">
            <v>4.</v>
          </cell>
          <cell r="E64" t="str">
            <v>Biaya satuan sudah termasuk pengeluaran untuk seluruh pajak yang berkaitan (tetapi tidak termasuk PPN</v>
          </cell>
        </row>
        <row r="65">
          <cell r="E65" t="str">
            <v>yang dibayar dari kontrak) dan biaya-biaya lainnya.</v>
          </cell>
        </row>
        <row r="69">
          <cell r="B69">
            <v>200</v>
          </cell>
          <cell r="C69" t="str">
            <v>ITEM PEMBAYARAN NO.</v>
          </cell>
          <cell r="F69" t="str">
            <v>:</v>
          </cell>
          <cell r="G69" t="str">
            <v>1.19.(2)</v>
          </cell>
          <cell r="K69" t="str">
            <v>PERKIRAAN VOL. PEK.</v>
          </cell>
          <cell r="M69" t="str">
            <v>:</v>
          </cell>
          <cell r="N69">
            <v>1</v>
          </cell>
        </row>
        <row r="70">
          <cell r="C70" t="str">
            <v>JENIS PEKERJAAN</v>
          </cell>
          <cell r="F70" t="str">
            <v>:</v>
          </cell>
          <cell r="G70" t="str">
            <v>Pembuatan Jalan Detour</v>
          </cell>
          <cell r="K70" t="str">
            <v>TOTAL HARGA (Rp.)</v>
          </cell>
          <cell r="M70" t="str">
            <v>:</v>
          </cell>
          <cell r="N70">
            <v>874224073.64999998</v>
          </cell>
        </row>
        <row r="71">
          <cell r="C71" t="str">
            <v>SATUAN PEMBAYARAN</v>
          </cell>
          <cell r="F71" t="str">
            <v>:</v>
          </cell>
          <cell r="G71" t="str">
            <v>lump sum</v>
          </cell>
        </row>
        <row r="73">
          <cell r="J73" t="str">
            <v>PERKIRAAN</v>
          </cell>
          <cell r="K73" t="str">
            <v>HARGA</v>
          </cell>
          <cell r="L73" t="str">
            <v>JUMLAH</v>
          </cell>
        </row>
        <row r="74">
          <cell r="C74" t="str">
            <v>NO.</v>
          </cell>
          <cell r="D74" t="str">
            <v>KOMPONEN</v>
          </cell>
          <cell r="I74" t="str">
            <v>SATUAN</v>
          </cell>
          <cell r="J74" t="str">
            <v>KUANTITAS</v>
          </cell>
          <cell r="K74" t="str">
            <v>SATUAN</v>
          </cell>
          <cell r="L74" t="str">
            <v>HARGA</v>
          </cell>
        </row>
        <row r="75">
          <cell r="K75" t="str">
            <v>(Rp.)</v>
          </cell>
          <cell r="L75" t="str">
            <v>(Rp.)</v>
          </cell>
        </row>
        <row r="77">
          <cell r="C77" t="str">
            <v>A.</v>
          </cell>
          <cell r="E77" t="str">
            <v>TENAGA</v>
          </cell>
        </row>
        <row r="79">
          <cell r="C79">
            <v>1</v>
          </cell>
          <cell r="E79" t="str">
            <v>Mandor</v>
          </cell>
          <cell r="H79" t="str">
            <v>(L02)</v>
          </cell>
          <cell r="I79" t="str">
            <v>Orang/Hari</v>
          </cell>
          <cell r="J79">
            <v>50</v>
          </cell>
          <cell r="K79">
            <v>50000</v>
          </cell>
          <cell r="L79">
            <v>2500000</v>
          </cell>
        </row>
        <row r="80">
          <cell r="C80">
            <v>2</v>
          </cell>
          <cell r="E80" t="str">
            <v xml:space="preserve">Tukang </v>
          </cell>
          <cell r="H80" t="str">
            <v>(L07)</v>
          </cell>
          <cell r="I80" t="str">
            <v>Orang/Hari</v>
          </cell>
          <cell r="J80">
            <v>150</v>
          </cell>
          <cell r="K80">
            <v>40000</v>
          </cell>
          <cell r="L80">
            <v>6000000</v>
          </cell>
        </row>
        <row r="81">
          <cell r="C81">
            <v>3</v>
          </cell>
          <cell r="E81" t="str">
            <v>Pekerja</v>
          </cell>
          <cell r="H81" t="str">
            <v>(L16)</v>
          </cell>
          <cell r="I81" t="str">
            <v>Orang/Hari</v>
          </cell>
          <cell r="J81">
            <v>1500</v>
          </cell>
          <cell r="K81">
            <v>25000</v>
          </cell>
          <cell r="L81">
            <v>37500000</v>
          </cell>
        </row>
        <row r="82">
          <cell r="C82" t="str">
            <v/>
          </cell>
          <cell r="H82" t="str">
            <v/>
          </cell>
          <cell r="I82" t="str">
            <v/>
          </cell>
          <cell r="K82">
            <v>0</v>
          </cell>
          <cell r="L82">
            <v>0</v>
          </cell>
        </row>
        <row r="83">
          <cell r="C83" t="str">
            <v/>
          </cell>
          <cell r="H83" t="str">
            <v/>
          </cell>
          <cell r="I83" t="str">
            <v/>
          </cell>
          <cell r="K83">
            <v>0</v>
          </cell>
          <cell r="L83">
            <v>0</v>
          </cell>
        </row>
        <row r="84">
          <cell r="C84" t="str">
            <v/>
          </cell>
          <cell r="H84" t="str">
            <v/>
          </cell>
          <cell r="I84" t="str">
            <v/>
          </cell>
          <cell r="K84">
            <v>0</v>
          </cell>
          <cell r="L84">
            <v>0</v>
          </cell>
        </row>
        <row r="85">
          <cell r="C85" t="str">
            <v/>
          </cell>
          <cell r="H85" t="str">
            <v/>
          </cell>
          <cell r="I85" t="str">
            <v/>
          </cell>
          <cell r="K85">
            <v>0</v>
          </cell>
          <cell r="L85">
            <v>0</v>
          </cell>
        </row>
        <row r="86">
          <cell r="C86" t="str">
            <v/>
          </cell>
          <cell r="H86" t="str">
            <v/>
          </cell>
          <cell r="I86" t="str">
            <v/>
          </cell>
          <cell r="K86">
            <v>0</v>
          </cell>
          <cell r="L86">
            <v>0</v>
          </cell>
        </row>
        <row r="87">
          <cell r="C87" t="str">
            <v/>
          </cell>
          <cell r="H87" t="str">
            <v/>
          </cell>
          <cell r="I87" t="str">
            <v/>
          </cell>
          <cell r="K87">
            <v>0</v>
          </cell>
          <cell r="L87">
            <v>0</v>
          </cell>
        </row>
        <row r="88">
          <cell r="C88" t="str">
            <v/>
          </cell>
          <cell r="H88" t="str">
            <v/>
          </cell>
          <cell r="I88" t="str">
            <v/>
          </cell>
          <cell r="K88">
            <v>0</v>
          </cell>
          <cell r="L88">
            <v>0</v>
          </cell>
        </row>
        <row r="90">
          <cell r="D90" t="str">
            <v>JUMLAH HARGA TENAGA</v>
          </cell>
          <cell r="L90">
            <v>46000000</v>
          </cell>
        </row>
        <row r="92">
          <cell r="C92" t="str">
            <v>B.</v>
          </cell>
          <cell r="E92" t="str">
            <v>BAHAN</v>
          </cell>
        </row>
        <row r="94">
          <cell r="C94">
            <v>1</v>
          </cell>
          <cell r="E94" t="str">
            <v>ATB</v>
          </cell>
          <cell r="H94" t="str">
            <v>(M310)</v>
          </cell>
          <cell r="I94" t="str">
            <v>m3</v>
          </cell>
          <cell r="J94">
            <v>168.75</v>
          </cell>
          <cell r="K94">
            <v>1337450</v>
          </cell>
          <cell r="L94">
            <v>225694687.5</v>
          </cell>
        </row>
        <row r="95">
          <cell r="C95">
            <v>2</v>
          </cell>
          <cell r="E95" t="str">
            <v>Aggregate Base Kelas A</v>
          </cell>
          <cell r="H95" t="str">
            <v>(M316)</v>
          </cell>
          <cell r="I95" t="str">
            <v>m3</v>
          </cell>
          <cell r="J95">
            <v>843.75</v>
          </cell>
          <cell r="K95">
            <v>115100</v>
          </cell>
          <cell r="L95">
            <v>97115625</v>
          </cell>
        </row>
        <row r="96">
          <cell r="C96">
            <v>3</v>
          </cell>
          <cell r="E96" t="str">
            <v>Beton Kelas D</v>
          </cell>
          <cell r="H96" t="str">
            <v>(M319)</v>
          </cell>
          <cell r="I96" t="str">
            <v>m3</v>
          </cell>
          <cell r="J96">
            <v>843.75</v>
          </cell>
          <cell r="K96">
            <v>301300</v>
          </cell>
          <cell r="L96">
            <v>254221875</v>
          </cell>
        </row>
        <row r="97">
          <cell r="C97">
            <v>4</v>
          </cell>
          <cell r="E97" t="str">
            <v>Dolken dia 10 cm - L = 4 m</v>
          </cell>
          <cell r="H97" t="str">
            <v>(M381)</v>
          </cell>
          <cell r="I97" t="str">
            <v>bh</v>
          </cell>
          <cell r="J97">
            <v>9000</v>
          </cell>
          <cell r="K97">
            <v>15000</v>
          </cell>
          <cell r="L97">
            <v>135000000</v>
          </cell>
        </row>
        <row r="98">
          <cell r="C98">
            <v>5</v>
          </cell>
          <cell r="E98" t="str">
            <v>Anyaman belahan bambu</v>
          </cell>
          <cell r="H98" t="str">
            <v>(M313)</v>
          </cell>
          <cell r="I98" t="str">
            <v>m2</v>
          </cell>
          <cell r="J98">
            <v>3375</v>
          </cell>
          <cell r="K98">
            <v>5000</v>
          </cell>
          <cell r="L98">
            <v>16875000</v>
          </cell>
        </row>
        <row r="99">
          <cell r="C99">
            <v>6</v>
          </cell>
          <cell r="E99" t="str">
            <v>Bambu</v>
          </cell>
          <cell r="H99" t="str">
            <v>(M312)</v>
          </cell>
          <cell r="I99" t="str">
            <v>btg</v>
          </cell>
          <cell r="J99">
            <v>956.25</v>
          </cell>
          <cell r="K99">
            <v>7500</v>
          </cell>
          <cell r="L99">
            <v>7171875</v>
          </cell>
        </row>
        <row r="100">
          <cell r="C100">
            <v>7</v>
          </cell>
          <cell r="E100" t="str">
            <v>Tanah Timbunan</v>
          </cell>
          <cell r="H100" t="str">
            <v>(M305)</v>
          </cell>
          <cell r="I100" t="str">
            <v>m3</v>
          </cell>
          <cell r="J100">
            <v>1800</v>
          </cell>
          <cell r="K100">
            <v>24200</v>
          </cell>
          <cell r="L100">
            <v>43560000</v>
          </cell>
        </row>
        <row r="101">
          <cell r="K101">
            <v>0</v>
          </cell>
          <cell r="L101">
            <v>0</v>
          </cell>
        </row>
        <row r="102">
          <cell r="K102">
            <v>0</v>
          </cell>
          <cell r="L102">
            <v>0</v>
          </cell>
        </row>
        <row r="103">
          <cell r="K103">
            <v>0</v>
          </cell>
          <cell r="L103">
            <v>0</v>
          </cell>
        </row>
        <row r="105">
          <cell r="D105" t="str">
            <v xml:space="preserve">JUMLAH HARGA BAHAN   </v>
          </cell>
          <cell r="L105">
            <v>779639062.5</v>
          </cell>
        </row>
        <row r="107">
          <cell r="C107" t="str">
            <v>C.</v>
          </cell>
          <cell r="E107" t="str">
            <v>PERALATAN</v>
          </cell>
        </row>
        <row r="109">
          <cell r="C109">
            <v>1</v>
          </cell>
          <cell r="E109" t="str">
            <v>Excavator 0.9 m3</v>
          </cell>
          <cell r="H109" t="str">
            <v>(E183)</v>
          </cell>
          <cell r="I109" t="str">
            <v>Jam</v>
          </cell>
          <cell r="J109">
            <v>56.25</v>
          </cell>
          <cell r="K109">
            <v>188100</v>
          </cell>
          <cell r="L109">
            <v>10580625</v>
          </cell>
        </row>
        <row r="110">
          <cell r="C110">
            <v>2</v>
          </cell>
          <cell r="E110" t="str">
            <v>Asphalt/Paver Finisher (80 ton)</v>
          </cell>
          <cell r="H110" t="str">
            <v>(E147)</v>
          </cell>
          <cell r="I110" t="str">
            <v>Jam</v>
          </cell>
          <cell r="J110">
            <v>56.25</v>
          </cell>
          <cell r="K110">
            <v>240500</v>
          </cell>
          <cell r="L110">
            <v>13528125</v>
          </cell>
        </row>
        <row r="111">
          <cell r="C111">
            <v>3</v>
          </cell>
          <cell r="E111" t="str">
            <v>Tandem Roller 10,7 ton</v>
          </cell>
          <cell r="H111" t="str">
            <v>(E235)</v>
          </cell>
          <cell r="I111" t="str">
            <v>Jam</v>
          </cell>
          <cell r="J111">
            <v>56.25</v>
          </cell>
          <cell r="K111">
            <v>170000</v>
          </cell>
          <cell r="L111">
            <v>9562500</v>
          </cell>
        </row>
        <row r="112">
          <cell r="C112">
            <v>4</v>
          </cell>
          <cell r="E112" t="str">
            <v>Pneumatic Tyre Roller (12,94 ton)</v>
          </cell>
          <cell r="H112" t="str">
            <v>(E216)</v>
          </cell>
          <cell r="I112" t="str">
            <v>Jam</v>
          </cell>
          <cell r="J112">
            <v>56.25</v>
          </cell>
          <cell r="K112">
            <v>230500</v>
          </cell>
          <cell r="L112">
            <v>12965625</v>
          </cell>
        </row>
        <row r="113">
          <cell r="C113">
            <v>5</v>
          </cell>
          <cell r="E113" t="str">
            <v>Water  Tanker  5000 lt</v>
          </cell>
          <cell r="I113" t="str">
            <v>jam</v>
          </cell>
          <cell r="J113">
            <v>14.905402861445785</v>
          </cell>
          <cell r="K113">
            <v>130700</v>
          </cell>
          <cell r="L113">
            <v>1948136.15</v>
          </cell>
        </row>
        <row r="114">
          <cell r="C114" t="str">
            <v/>
          </cell>
          <cell r="H114" t="str">
            <v/>
          </cell>
          <cell r="I114" t="str">
            <v/>
          </cell>
          <cell r="K114">
            <v>0</v>
          </cell>
          <cell r="L114">
            <v>0</v>
          </cell>
        </row>
        <row r="115">
          <cell r="C115" t="str">
            <v/>
          </cell>
          <cell r="H115" t="str">
            <v/>
          </cell>
          <cell r="I115" t="str">
            <v/>
          </cell>
          <cell r="K115">
            <v>0</v>
          </cell>
          <cell r="L115">
            <v>0</v>
          </cell>
        </row>
        <row r="116">
          <cell r="C116" t="str">
            <v/>
          </cell>
          <cell r="H116" t="str">
            <v/>
          </cell>
          <cell r="I116" t="str">
            <v/>
          </cell>
          <cell r="K116">
            <v>0</v>
          </cell>
          <cell r="L116">
            <v>0</v>
          </cell>
        </row>
        <row r="117">
          <cell r="C117" t="str">
            <v/>
          </cell>
          <cell r="H117" t="str">
            <v/>
          </cell>
          <cell r="I117" t="str">
            <v/>
          </cell>
          <cell r="K117">
            <v>0</v>
          </cell>
          <cell r="L117">
            <v>0</v>
          </cell>
        </row>
        <row r="118">
          <cell r="C118" t="str">
            <v/>
          </cell>
          <cell r="H118" t="str">
            <v/>
          </cell>
          <cell r="I118" t="str">
            <v/>
          </cell>
          <cell r="K118">
            <v>0</v>
          </cell>
          <cell r="L118">
            <v>0</v>
          </cell>
        </row>
        <row r="120">
          <cell r="D120" t="str">
            <v>JUMLAH HARGA PERALATAN</v>
          </cell>
          <cell r="L120">
            <v>48585011.149999999</v>
          </cell>
        </row>
        <row r="122">
          <cell r="C122" t="str">
            <v>D.</v>
          </cell>
          <cell r="E122" t="str">
            <v>JUMLAH HARGA TENAGA, BAHAN DAN PERALATAN  ( A + B + C )</v>
          </cell>
          <cell r="L122">
            <v>874224073.64999998</v>
          </cell>
        </row>
        <row r="123">
          <cell r="C123" t="str">
            <v>E.</v>
          </cell>
          <cell r="E123" t="str">
            <v>OVERHEAD &amp; PROFIT</v>
          </cell>
          <cell r="I123">
            <v>0</v>
          </cell>
          <cell r="J123" t="str">
            <v>%  x  D</v>
          </cell>
          <cell r="L123">
            <v>0</v>
          </cell>
        </row>
        <row r="124">
          <cell r="B124">
            <v>205</v>
          </cell>
          <cell r="C124" t="str">
            <v>F.</v>
          </cell>
          <cell r="E124" t="str">
            <v>HARGA SATUAN PEKERJAAN  ( D + E )</v>
          </cell>
          <cell r="L124">
            <v>874224073.64999998</v>
          </cell>
        </row>
        <row r="125">
          <cell r="C125" t="str">
            <v>Note: 1.</v>
          </cell>
          <cell r="E125" t="str">
            <v>SATUAN dapat berdasarkan atas jam operasi untuk Tenaga Kerja dan Peralatan, volume dan/atau ukuran</v>
          </cell>
        </row>
        <row r="126">
          <cell r="E126" t="str">
            <v>berat untuk bahan-bahan.</v>
          </cell>
        </row>
        <row r="127">
          <cell r="C127" t="str">
            <v>2.</v>
          </cell>
          <cell r="E127" t="str">
            <v>Kuantitas satuan adalah kuantitas setiap komponen untuk menyelesaikan satu satuan pekerjaan dari nomor</v>
          </cell>
        </row>
        <row r="128">
          <cell r="E128" t="str">
            <v>mata pembayaran.</v>
          </cell>
        </row>
        <row r="129">
          <cell r="C129" t="str">
            <v>3.</v>
          </cell>
          <cell r="E129" t="str">
            <v>Biaya satuan untuk peralatan sudah termasuk bahan bakar, bahan habis dipakai dan operator.</v>
          </cell>
        </row>
        <row r="130">
          <cell r="C130" t="str">
            <v>4.</v>
          </cell>
          <cell r="E130" t="str">
            <v>Biaya satuan sudah termasuk pengeluaran untuk seluruh pajak yang berkaitan (tetapi tidak termasuk PPN</v>
          </cell>
        </row>
        <row r="131">
          <cell r="E131" t="str">
            <v>yang dibayar dari kontrak) dan biaya-biaya lainnya.</v>
          </cell>
        </row>
        <row r="135">
          <cell r="B135">
            <v>300</v>
          </cell>
          <cell r="C135" t="str">
            <v>ITEM PEMBAYARAN NO.</v>
          </cell>
          <cell r="F135" t="str">
            <v>:</v>
          </cell>
          <cell r="G135" t="str">
            <v>1.19.(3)</v>
          </cell>
          <cell r="K135" t="str">
            <v>PERKIRAAN VOL. PEK.</v>
          </cell>
          <cell r="M135" t="str">
            <v>:</v>
          </cell>
          <cell r="N135">
            <v>1</v>
          </cell>
        </row>
        <row r="136">
          <cell r="C136" t="str">
            <v>JENIS PEKERJAAN</v>
          </cell>
          <cell r="F136" t="str">
            <v>:</v>
          </cell>
          <cell r="G136" t="str">
            <v>Pemeliharaan Jalan Detour</v>
          </cell>
          <cell r="K136" t="str">
            <v>TOTAL HARGA (Rp.)</v>
          </cell>
          <cell r="M136" t="str">
            <v>:</v>
          </cell>
          <cell r="N136" t="e">
            <v>#N/A</v>
          </cell>
        </row>
        <row r="137">
          <cell r="C137" t="str">
            <v>SATUAN PEMBAYARAN</v>
          </cell>
          <cell r="F137" t="str">
            <v>:</v>
          </cell>
          <cell r="G137" t="str">
            <v>lump sum</v>
          </cell>
        </row>
        <row r="139">
          <cell r="J139" t="str">
            <v>PERKIRAAN</v>
          </cell>
          <cell r="K139" t="str">
            <v>HARGA</v>
          </cell>
          <cell r="L139" t="str">
            <v>JUMLAH</v>
          </cell>
        </row>
        <row r="140">
          <cell r="C140" t="str">
            <v>NO.</v>
          </cell>
          <cell r="D140" t="str">
            <v>KOMPONEN</v>
          </cell>
          <cell r="I140" t="str">
            <v>SATUAN</v>
          </cell>
          <cell r="J140" t="str">
            <v>KUANTITAS</v>
          </cell>
          <cell r="K140" t="str">
            <v>SATUAN</v>
          </cell>
          <cell r="L140" t="str">
            <v>HARGA</v>
          </cell>
        </row>
        <row r="141">
          <cell r="K141" t="str">
            <v>(Rp.)</v>
          </cell>
          <cell r="L141" t="str">
            <v>(Rp.)</v>
          </cell>
        </row>
        <row r="143">
          <cell r="C143" t="str">
            <v>A.</v>
          </cell>
          <cell r="E143" t="str">
            <v>TENAGA</v>
          </cell>
        </row>
        <row r="145">
          <cell r="C145">
            <v>1</v>
          </cell>
          <cell r="E145" t="str">
            <v>Pekerja Terlatih</v>
          </cell>
          <cell r="H145" t="e">
            <v>#N/A</v>
          </cell>
          <cell r="I145" t="e">
            <v>#N/A</v>
          </cell>
          <cell r="K145" t="e">
            <v>#N/A</v>
          </cell>
          <cell r="L145" t="e">
            <v>#N/A</v>
          </cell>
        </row>
        <row r="146">
          <cell r="C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</row>
        <row r="147">
          <cell r="C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</row>
        <row r="148">
          <cell r="C148" t="str">
            <v/>
          </cell>
          <cell r="H148" t="str">
            <v/>
          </cell>
          <cell r="I148" t="str">
            <v/>
          </cell>
          <cell r="K148">
            <v>0</v>
          </cell>
          <cell r="L148">
            <v>0</v>
          </cell>
        </row>
        <row r="149">
          <cell r="C149" t="str">
            <v/>
          </cell>
          <cell r="H149" t="str">
            <v/>
          </cell>
          <cell r="I149" t="str">
            <v/>
          </cell>
          <cell r="K149">
            <v>0</v>
          </cell>
          <cell r="L149">
            <v>0</v>
          </cell>
        </row>
        <row r="150">
          <cell r="C150" t="str">
            <v/>
          </cell>
          <cell r="H150" t="str">
            <v/>
          </cell>
          <cell r="I150" t="str">
            <v/>
          </cell>
          <cell r="K150">
            <v>0</v>
          </cell>
          <cell r="L150">
            <v>0</v>
          </cell>
        </row>
        <row r="151">
          <cell r="C151" t="str">
            <v/>
          </cell>
          <cell r="H151" t="str">
            <v/>
          </cell>
          <cell r="I151" t="str">
            <v/>
          </cell>
          <cell r="K151">
            <v>0</v>
          </cell>
          <cell r="L151">
            <v>0</v>
          </cell>
        </row>
        <row r="152">
          <cell r="C152" t="str">
            <v/>
          </cell>
          <cell r="H152" t="str">
            <v/>
          </cell>
          <cell r="I152" t="str">
            <v/>
          </cell>
          <cell r="K152">
            <v>0</v>
          </cell>
          <cell r="L152">
            <v>0</v>
          </cell>
        </row>
        <row r="153">
          <cell r="C153" t="str">
            <v/>
          </cell>
          <cell r="H153" t="str">
            <v/>
          </cell>
          <cell r="I153" t="str">
            <v/>
          </cell>
          <cell r="K153">
            <v>0</v>
          </cell>
          <cell r="L153">
            <v>0</v>
          </cell>
        </row>
        <row r="154">
          <cell r="C154" t="str">
            <v/>
          </cell>
          <cell r="H154" t="str">
            <v/>
          </cell>
          <cell r="I154" t="str">
            <v/>
          </cell>
          <cell r="K154">
            <v>0</v>
          </cell>
          <cell r="L154">
            <v>0</v>
          </cell>
        </row>
        <row r="156">
          <cell r="D156" t="str">
            <v>JUMLAH HARGA TENAGA</v>
          </cell>
          <cell r="L156" t="e">
            <v>#N/A</v>
          </cell>
        </row>
        <row r="158">
          <cell r="C158" t="str">
            <v>B.</v>
          </cell>
          <cell r="E158" t="str">
            <v>BAHAN</v>
          </cell>
        </row>
        <row r="160">
          <cell r="C160" t="str">
            <v/>
          </cell>
          <cell r="H160" t="str">
            <v/>
          </cell>
          <cell r="I160" t="str">
            <v/>
          </cell>
          <cell r="K160">
            <v>0</v>
          </cell>
          <cell r="L160">
            <v>0</v>
          </cell>
        </row>
        <row r="161">
          <cell r="C161" t="str">
            <v/>
          </cell>
          <cell r="H161" t="str">
            <v/>
          </cell>
          <cell r="I161" t="str">
            <v/>
          </cell>
          <cell r="K161">
            <v>0</v>
          </cell>
          <cell r="L161">
            <v>0</v>
          </cell>
        </row>
        <row r="162">
          <cell r="C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</row>
        <row r="163">
          <cell r="C163" t="str">
            <v/>
          </cell>
          <cell r="H163" t="str">
            <v/>
          </cell>
          <cell r="I163" t="str">
            <v/>
          </cell>
          <cell r="K163">
            <v>0</v>
          </cell>
          <cell r="L163">
            <v>0</v>
          </cell>
        </row>
        <row r="164">
          <cell r="C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</row>
        <row r="165">
          <cell r="C165" t="str">
            <v/>
          </cell>
          <cell r="H165" t="str">
            <v/>
          </cell>
          <cell r="I165" t="str">
            <v/>
          </cell>
          <cell r="K165">
            <v>0</v>
          </cell>
          <cell r="L165">
            <v>0</v>
          </cell>
        </row>
        <row r="166">
          <cell r="C166" t="str">
            <v/>
          </cell>
          <cell r="H166" t="str">
            <v/>
          </cell>
          <cell r="I166" t="str">
            <v/>
          </cell>
          <cell r="K166">
            <v>0</v>
          </cell>
          <cell r="L166">
            <v>0</v>
          </cell>
        </row>
        <row r="167">
          <cell r="C167" t="str">
            <v/>
          </cell>
          <cell r="H167" t="str">
            <v/>
          </cell>
          <cell r="I167" t="str">
            <v/>
          </cell>
          <cell r="K167">
            <v>0</v>
          </cell>
          <cell r="L167">
            <v>0</v>
          </cell>
        </row>
        <row r="168">
          <cell r="C168" t="str">
            <v/>
          </cell>
          <cell r="H168" t="str">
            <v/>
          </cell>
          <cell r="I168" t="str">
            <v/>
          </cell>
          <cell r="K168">
            <v>0</v>
          </cell>
          <cell r="L168">
            <v>0</v>
          </cell>
        </row>
        <row r="169">
          <cell r="C169" t="str">
            <v/>
          </cell>
          <cell r="H169" t="str">
            <v/>
          </cell>
          <cell r="I169" t="str">
            <v/>
          </cell>
          <cell r="K169">
            <v>0</v>
          </cell>
          <cell r="L169">
            <v>0</v>
          </cell>
        </row>
        <row r="171">
          <cell r="D171" t="str">
            <v xml:space="preserve">JUMLAH HARGA BAHAN   </v>
          </cell>
          <cell r="L171">
            <v>0</v>
          </cell>
        </row>
        <row r="173">
          <cell r="C173" t="str">
            <v>C.</v>
          </cell>
          <cell r="E173" t="str">
            <v>PERALATAN</v>
          </cell>
        </row>
        <row r="175">
          <cell r="C175" t="str">
            <v/>
          </cell>
          <cell r="H175" t="str">
            <v/>
          </cell>
          <cell r="I175" t="str">
            <v/>
          </cell>
          <cell r="K175">
            <v>0</v>
          </cell>
          <cell r="L175">
            <v>0</v>
          </cell>
        </row>
        <row r="176">
          <cell r="C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</row>
        <row r="177">
          <cell r="C177" t="str">
            <v/>
          </cell>
          <cell r="H177" t="str">
            <v/>
          </cell>
          <cell r="I177" t="str">
            <v/>
          </cell>
          <cell r="K177">
            <v>0</v>
          </cell>
          <cell r="L177">
            <v>0</v>
          </cell>
        </row>
        <row r="178">
          <cell r="C178" t="str">
            <v/>
          </cell>
          <cell r="H178" t="str">
            <v/>
          </cell>
          <cell r="I178" t="str">
            <v/>
          </cell>
          <cell r="K178">
            <v>0</v>
          </cell>
          <cell r="L178">
            <v>0</v>
          </cell>
        </row>
        <row r="179">
          <cell r="C179" t="str">
            <v/>
          </cell>
          <cell r="H179" t="str">
            <v/>
          </cell>
          <cell r="I179" t="str">
            <v/>
          </cell>
          <cell r="K179">
            <v>0</v>
          </cell>
          <cell r="L179">
            <v>0</v>
          </cell>
        </row>
        <row r="180">
          <cell r="C180" t="str">
            <v/>
          </cell>
          <cell r="H180" t="str">
            <v/>
          </cell>
          <cell r="I180" t="str">
            <v/>
          </cell>
          <cell r="K180">
            <v>0</v>
          </cell>
          <cell r="L180">
            <v>0</v>
          </cell>
        </row>
        <row r="181">
          <cell r="C181" t="str">
            <v/>
          </cell>
          <cell r="H181" t="str">
            <v/>
          </cell>
          <cell r="I181" t="str">
            <v/>
          </cell>
          <cell r="K181">
            <v>0</v>
          </cell>
          <cell r="L181">
            <v>0</v>
          </cell>
        </row>
        <row r="182">
          <cell r="C182" t="str">
            <v/>
          </cell>
          <cell r="H182" t="str">
            <v/>
          </cell>
          <cell r="I182" t="str">
            <v/>
          </cell>
          <cell r="K182">
            <v>0</v>
          </cell>
          <cell r="L182">
            <v>0</v>
          </cell>
        </row>
        <row r="183">
          <cell r="C183" t="str">
            <v/>
          </cell>
          <cell r="H183" t="str">
            <v/>
          </cell>
          <cell r="I183" t="str">
            <v/>
          </cell>
          <cell r="K183">
            <v>0</v>
          </cell>
          <cell r="L183">
            <v>0</v>
          </cell>
        </row>
        <row r="184">
          <cell r="C184" t="str">
            <v/>
          </cell>
          <cell r="H184" t="str">
            <v/>
          </cell>
          <cell r="I184" t="str">
            <v/>
          </cell>
          <cell r="K184">
            <v>0</v>
          </cell>
          <cell r="L184">
            <v>0</v>
          </cell>
        </row>
        <row r="186">
          <cell r="D186" t="str">
            <v>JUMLAH HARGA PERALATAN</v>
          </cell>
          <cell r="L186">
            <v>0</v>
          </cell>
        </row>
        <row r="188">
          <cell r="C188" t="str">
            <v>D.</v>
          </cell>
          <cell r="E188" t="str">
            <v>JUMLAH HARGA TENAGA, BAHAN DAN PERALATAN  ( A + B + C )</v>
          </cell>
          <cell r="L188" t="e">
            <v>#N/A</v>
          </cell>
        </row>
        <row r="189">
          <cell r="C189" t="str">
            <v>E.</v>
          </cell>
          <cell r="E189" t="str">
            <v>OVERHEAD &amp; PROFIT</v>
          </cell>
          <cell r="I189">
            <v>0</v>
          </cell>
          <cell r="J189" t="str">
            <v>%  x  D</v>
          </cell>
          <cell r="L189" t="e">
            <v>#N/A</v>
          </cell>
        </row>
        <row r="190">
          <cell r="B190">
            <v>305</v>
          </cell>
          <cell r="C190" t="str">
            <v>F.</v>
          </cell>
          <cell r="E190" t="str">
            <v>HARGA SATUAN PEKERJAAN  ( D + E )</v>
          </cell>
          <cell r="L190" t="e">
            <v>#N/A</v>
          </cell>
        </row>
        <row r="191">
          <cell r="C191" t="str">
            <v>Note: 1.</v>
          </cell>
          <cell r="E191" t="str">
            <v>SATUAN dapat berdasarkan atas jam operasi untuk Tenaga Kerja dan Peralatan, volume dan/atau ukuran</v>
          </cell>
        </row>
        <row r="192">
          <cell r="E192" t="str">
            <v>berat untuk bahan-bahan.</v>
          </cell>
        </row>
        <row r="193">
          <cell r="C193" t="str">
            <v>2.</v>
          </cell>
          <cell r="E193" t="str">
            <v>Kuantitas satuan adalah kuantitas setiap komponen untuk menyelesaikan satu satuan pekerjaan dari nomor</v>
          </cell>
        </row>
        <row r="194">
          <cell r="E194" t="str">
            <v>mata pembayaran.</v>
          </cell>
        </row>
        <row r="195">
          <cell r="C195" t="str">
            <v>3.</v>
          </cell>
          <cell r="E195" t="str">
            <v>Biaya satuan untuk peralatan sudah termasuk bahan bakar, bahan habis dipakai dan operator.</v>
          </cell>
        </row>
        <row r="196">
          <cell r="C196" t="str">
            <v>4.</v>
          </cell>
          <cell r="E196" t="str">
            <v>Biaya satuan sudah termasuk pengeluaran untuk seluruh pajak yang berkaitan (tetapi tidak termasuk PPN</v>
          </cell>
        </row>
        <row r="197">
          <cell r="E197" t="str">
            <v>yang dibayar dari kontrak) dan biaya-biaya lainnya.</v>
          </cell>
        </row>
        <row r="201">
          <cell r="B201">
            <v>400</v>
          </cell>
          <cell r="C201" t="str">
            <v>ITEM PEMBAYARAN NO.</v>
          </cell>
          <cell r="F201" t="str">
            <v>:</v>
          </cell>
          <cell r="G201" t="str">
            <v>1.20.(1)</v>
          </cell>
          <cell r="K201" t="str">
            <v>PERKIRAAN VOL. PEK.</v>
          </cell>
          <cell r="M201" t="str">
            <v>:</v>
          </cell>
          <cell r="N201">
            <v>1</v>
          </cell>
        </row>
        <row r="202">
          <cell r="C202" t="str">
            <v>JENIS PEKERJAAN</v>
          </cell>
          <cell r="F202" t="str">
            <v>:</v>
          </cell>
          <cell r="G202" t="str">
            <v>Laboratorium</v>
          </cell>
          <cell r="K202" t="str">
            <v>TOTAL HARGA (Rp.)</v>
          </cell>
          <cell r="M202" t="str">
            <v>:</v>
          </cell>
          <cell r="N202">
            <v>0</v>
          </cell>
        </row>
        <row r="203">
          <cell r="C203" t="str">
            <v>SATUAN PEMBAYARAN</v>
          </cell>
          <cell r="F203" t="str">
            <v>:</v>
          </cell>
          <cell r="G203" t="str">
            <v>lump sum</v>
          </cell>
        </row>
        <row r="205">
          <cell r="J205" t="str">
            <v>PERKIRAAN</v>
          </cell>
          <cell r="K205" t="str">
            <v>HARGA</v>
          </cell>
          <cell r="L205" t="str">
            <v>JUMLAH</v>
          </cell>
        </row>
        <row r="206">
          <cell r="C206" t="str">
            <v>NO.</v>
          </cell>
          <cell r="D206" t="str">
            <v>KOMPONEN</v>
          </cell>
          <cell r="I206" t="str">
            <v>SATUAN</v>
          </cell>
          <cell r="J206" t="str">
            <v>KUANTITAS</v>
          </cell>
          <cell r="K206" t="str">
            <v>SATUAN</v>
          </cell>
          <cell r="L206" t="str">
            <v>HARGA</v>
          </cell>
        </row>
        <row r="207">
          <cell r="K207" t="str">
            <v>(Rp.)</v>
          </cell>
          <cell r="L207" t="str">
            <v>(Rp.)</v>
          </cell>
        </row>
        <row r="209">
          <cell r="C209" t="str">
            <v>A.</v>
          </cell>
          <cell r="E209" t="str">
            <v>TENAGA</v>
          </cell>
        </row>
        <row r="211">
          <cell r="C211" t="str">
            <v/>
          </cell>
          <cell r="H211" t="str">
            <v/>
          </cell>
          <cell r="I211" t="str">
            <v/>
          </cell>
          <cell r="K211">
            <v>0</v>
          </cell>
          <cell r="L211">
            <v>0</v>
          </cell>
        </row>
        <row r="212">
          <cell r="C212" t="str">
            <v/>
          </cell>
          <cell r="H212" t="str">
            <v/>
          </cell>
          <cell r="I212" t="str">
            <v/>
          </cell>
          <cell r="K212">
            <v>0</v>
          </cell>
          <cell r="L212">
            <v>0</v>
          </cell>
        </row>
        <row r="213">
          <cell r="C213" t="str">
            <v/>
          </cell>
          <cell r="H213" t="str">
            <v/>
          </cell>
          <cell r="I213" t="str">
            <v/>
          </cell>
          <cell r="K213">
            <v>0</v>
          </cell>
          <cell r="L213">
            <v>0</v>
          </cell>
        </row>
        <row r="214">
          <cell r="C214" t="str">
            <v/>
          </cell>
          <cell r="H214" t="str">
            <v/>
          </cell>
          <cell r="I214" t="str">
            <v/>
          </cell>
          <cell r="K214">
            <v>0</v>
          </cell>
          <cell r="L214">
            <v>0</v>
          </cell>
        </row>
        <row r="215">
          <cell r="C215" t="str">
            <v/>
          </cell>
          <cell r="H215" t="str">
            <v/>
          </cell>
          <cell r="I215" t="str">
            <v/>
          </cell>
          <cell r="K215">
            <v>0</v>
          </cell>
          <cell r="L215">
            <v>0</v>
          </cell>
        </row>
        <row r="216">
          <cell r="C216" t="str">
            <v/>
          </cell>
          <cell r="H216" t="str">
            <v/>
          </cell>
          <cell r="I216" t="str">
            <v/>
          </cell>
          <cell r="K216">
            <v>0</v>
          </cell>
          <cell r="L216">
            <v>0</v>
          </cell>
        </row>
        <row r="217">
          <cell r="C217" t="str">
            <v/>
          </cell>
          <cell r="H217" t="str">
            <v/>
          </cell>
          <cell r="I217" t="str">
            <v/>
          </cell>
          <cell r="K217">
            <v>0</v>
          </cell>
          <cell r="L217">
            <v>0</v>
          </cell>
        </row>
        <row r="218">
          <cell r="C218" t="str">
            <v/>
          </cell>
          <cell r="H218" t="str">
            <v/>
          </cell>
          <cell r="I218" t="str">
            <v/>
          </cell>
          <cell r="K218">
            <v>0</v>
          </cell>
          <cell r="L218">
            <v>0</v>
          </cell>
        </row>
        <row r="219">
          <cell r="C219" t="str">
            <v/>
          </cell>
          <cell r="H219" t="str">
            <v/>
          </cell>
          <cell r="I219" t="str">
            <v/>
          </cell>
          <cell r="K219">
            <v>0</v>
          </cell>
          <cell r="L219">
            <v>0</v>
          </cell>
        </row>
        <row r="220">
          <cell r="C220" t="str">
            <v/>
          </cell>
          <cell r="H220" t="str">
            <v/>
          </cell>
          <cell r="I220" t="str">
            <v/>
          </cell>
          <cell r="K220">
            <v>0</v>
          </cell>
          <cell r="L220">
            <v>0</v>
          </cell>
        </row>
        <row r="222">
          <cell r="D222" t="str">
            <v>JUMLAH HARGA TENAGA</v>
          </cell>
          <cell r="L222">
            <v>0</v>
          </cell>
        </row>
        <row r="224">
          <cell r="C224" t="str">
            <v>B.</v>
          </cell>
          <cell r="E224" t="str">
            <v>BAHAN</v>
          </cell>
        </row>
        <row r="226">
          <cell r="C226" t="str">
            <v/>
          </cell>
          <cell r="H226" t="str">
            <v/>
          </cell>
          <cell r="I226" t="str">
            <v/>
          </cell>
          <cell r="K226">
            <v>0</v>
          </cell>
          <cell r="L226">
            <v>0</v>
          </cell>
        </row>
        <row r="227">
          <cell r="C227" t="str">
            <v/>
          </cell>
          <cell r="H227" t="str">
            <v/>
          </cell>
          <cell r="I227" t="str">
            <v/>
          </cell>
          <cell r="K227">
            <v>0</v>
          </cell>
          <cell r="L227">
            <v>0</v>
          </cell>
        </row>
        <row r="228">
          <cell r="C228" t="str">
            <v/>
          </cell>
          <cell r="H228" t="str">
            <v/>
          </cell>
          <cell r="I228" t="str">
            <v/>
          </cell>
          <cell r="K228">
            <v>0</v>
          </cell>
          <cell r="L228">
            <v>0</v>
          </cell>
        </row>
        <row r="229">
          <cell r="C229" t="str">
            <v/>
          </cell>
          <cell r="H229" t="str">
            <v/>
          </cell>
          <cell r="I229" t="str">
            <v/>
          </cell>
          <cell r="K229">
            <v>0</v>
          </cell>
          <cell r="L229">
            <v>0</v>
          </cell>
        </row>
        <row r="230">
          <cell r="C230" t="str">
            <v/>
          </cell>
          <cell r="H230" t="str">
            <v/>
          </cell>
          <cell r="I230" t="str">
            <v/>
          </cell>
          <cell r="K230">
            <v>0</v>
          </cell>
          <cell r="L230">
            <v>0</v>
          </cell>
        </row>
        <row r="231">
          <cell r="C231" t="str">
            <v/>
          </cell>
          <cell r="H231" t="str">
            <v/>
          </cell>
          <cell r="I231" t="str">
            <v/>
          </cell>
          <cell r="K231">
            <v>0</v>
          </cell>
          <cell r="L231">
            <v>0</v>
          </cell>
        </row>
        <row r="232">
          <cell r="C232" t="str">
            <v/>
          </cell>
          <cell r="H232" t="str">
            <v/>
          </cell>
          <cell r="I232" t="str">
            <v/>
          </cell>
          <cell r="K232">
            <v>0</v>
          </cell>
          <cell r="L232">
            <v>0</v>
          </cell>
        </row>
        <row r="233">
          <cell r="C233" t="str">
            <v/>
          </cell>
          <cell r="H233" t="str">
            <v/>
          </cell>
          <cell r="I233" t="str">
            <v/>
          </cell>
          <cell r="K233">
            <v>0</v>
          </cell>
          <cell r="L233">
            <v>0</v>
          </cell>
        </row>
        <row r="234">
          <cell r="C234" t="str">
            <v/>
          </cell>
          <cell r="H234" t="str">
            <v/>
          </cell>
          <cell r="I234" t="str">
            <v/>
          </cell>
          <cell r="K234">
            <v>0</v>
          </cell>
          <cell r="L234">
            <v>0</v>
          </cell>
        </row>
        <row r="235">
          <cell r="C235" t="str">
            <v/>
          </cell>
          <cell r="H235" t="str">
            <v/>
          </cell>
          <cell r="I235" t="str">
            <v/>
          </cell>
          <cell r="K235">
            <v>0</v>
          </cell>
          <cell r="L235">
            <v>0</v>
          </cell>
        </row>
        <row r="237">
          <cell r="D237" t="str">
            <v xml:space="preserve">JUMLAH HARGA BAHAN   </v>
          </cell>
          <cell r="L237">
            <v>0</v>
          </cell>
        </row>
        <row r="239">
          <cell r="C239" t="str">
            <v>C.</v>
          </cell>
          <cell r="E239" t="str">
            <v>PERALATAN</v>
          </cell>
        </row>
        <row r="241">
          <cell r="C241" t="str">
            <v/>
          </cell>
          <cell r="H241" t="str">
            <v/>
          </cell>
          <cell r="I241" t="str">
            <v/>
          </cell>
          <cell r="K241">
            <v>0</v>
          </cell>
          <cell r="L241">
            <v>0</v>
          </cell>
        </row>
        <row r="242">
          <cell r="C242" t="str">
            <v/>
          </cell>
          <cell r="H242" t="str">
            <v/>
          </cell>
          <cell r="I242" t="str">
            <v/>
          </cell>
          <cell r="K242">
            <v>0</v>
          </cell>
          <cell r="L242">
            <v>0</v>
          </cell>
        </row>
        <row r="243">
          <cell r="C243" t="str">
            <v/>
          </cell>
          <cell r="H243" t="str">
            <v/>
          </cell>
          <cell r="I243" t="str">
            <v/>
          </cell>
          <cell r="K243">
            <v>0</v>
          </cell>
          <cell r="L243">
            <v>0</v>
          </cell>
        </row>
        <row r="244">
          <cell r="C244" t="str">
            <v/>
          </cell>
          <cell r="H244" t="str">
            <v/>
          </cell>
          <cell r="I244" t="str">
            <v/>
          </cell>
          <cell r="K244">
            <v>0</v>
          </cell>
          <cell r="L244">
            <v>0</v>
          </cell>
        </row>
        <row r="245">
          <cell r="C245" t="str">
            <v/>
          </cell>
          <cell r="H245" t="str">
            <v/>
          </cell>
          <cell r="I245" t="str">
            <v/>
          </cell>
          <cell r="K245">
            <v>0</v>
          </cell>
          <cell r="L245">
            <v>0</v>
          </cell>
        </row>
        <row r="246">
          <cell r="C246" t="str">
            <v/>
          </cell>
          <cell r="H246" t="str">
            <v/>
          </cell>
          <cell r="I246" t="str">
            <v/>
          </cell>
          <cell r="K246">
            <v>0</v>
          </cell>
          <cell r="L246">
            <v>0</v>
          </cell>
        </row>
        <row r="247">
          <cell r="C247" t="str">
            <v/>
          </cell>
          <cell r="H247" t="str">
            <v/>
          </cell>
          <cell r="I247" t="str">
            <v/>
          </cell>
          <cell r="K247">
            <v>0</v>
          </cell>
          <cell r="L247">
            <v>0</v>
          </cell>
        </row>
        <row r="248">
          <cell r="C248" t="str">
            <v/>
          </cell>
          <cell r="H248" t="str">
            <v/>
          </cell>
          <cell r="I248" t="str">
            <v/>
          </cell>
          <cell r="K248">
            <v>0</v>
          </cell>
          <cell r="L248">
            <v>0</v>
          </cell>
        </row>
        <row r="249">
          <cell r="C249" t="str">
            <v/>
          </cell>
          <cell r="H249" t="str">
            <v/>
          </cell>
          <cell r="I249" t="str">
            <v/>
          </cell>
          <cell r="K249">
            <v>0</v>
          </cell>
          <cell r="L249">
            <v>0</v>
          </cell>
        </row>
        <row r="250">
          <cell r="C250" t="str">
            <v/>
          </cell>
          <cell r="H250" t="str">
            <v/>
          </cell>
          <cell r="I250" t="str">
            <v/>
          </cell>
          <cell r="K250">
            <v>0</v>
          </cell>
          <cell r="L250">
            <v>0</v>
          </cell>
        </row>
        <row r="252">
          <cell r="D252" t="str">
            <v>JUMLAH HARGA PERALATAN</v>
          </cell>
          <cell r="L252">
            <v>0</v>
          </cell>
        </row>
        <row r="254">
          <cell r="C254" t="str">
            <v>D.</v>
          </cell>
          <cell r="E254" t="str">
            <v>JUMLAH HARGA TENAGA, BAHAN DAN PERALATAN  ( A + B + C )</v>
          </cell>
          <cell r="L254">
            <v>0</v>
          </cell>
        </row>
        <row r="255">
          <cell r="C255" t="str">
            <v>E.</v>
          </cell>
          <cell r="E255" t="str">
            <v>OVERHEAD &amp; PROFIT</v>
          </cell>
          <cell r="I255">
            <v>0</v>
          </cell>
          <cell r="J255" t="str">
            <v>%  x  D</v>
          </cell>
          <cell r="L255">
            <v>0</v>
          </cell>
        </row>
        <row r="256">
          <cell r="B256">
            <v>405</v>
          </cell>
          <cell r="C256" t="str">
            <v>F.</v>
          </cell>
          <cell r="E256" t="str">
            <v>HARGA SATUAN PEKERJAAN  ( D + E )</v>
          </cell>
          <cell r="L256">
            <v>0</v>
          </cell>
        </row>
        <row r="257">
          <cell r="C257" t="str">
            <v>Note: 1.</v>
          </cell>
          <cell r="E257" t="str">
            <v>SATUAN dapat berdasarkan atas jam operasi untuk Tenaga Kerja dan Peralatan, volume dan/atau ukuran</v>
          </cell>
        </row>
        <row r="258">
          <cell r="E258" t="str">
            <v>berat untuk bahan-bahan.</v>
          </cell>
        </row>
        <row r="259">
          <cell r="C259" t="str">
            <v>2.</v>
          </cell>
          <cell r="E259" t="str">
            <v>Kuantitas satuan adalah kuantitas setiap komponen untuk menyelesaikan satu satuan pekerjaan dari nomor</v>
          </cell>
        </row>
        <row r="260">
          <cell r="E260" t="str">
            <v>mata pembayaran.</v>
          </cell>
        </row>
        <row r="261">
          <cell r="C261" t="str">
            <v>3.</v>
          </cell>
          <cell r="E261" t="str">
            <v>Biaya satuan untuk peralatan sudah termasuk bahan bakar, bahan habis dipakai dan operator.</v>
          </cell>
        </row>
        <row r="262">
          <cell r="C262" t="str">
            <v>4.</v>
          </cell>
          <cell r="E262" t="str">
            <v>Biaya satuan sudah termasuk pengeluaran untuk seluruh pajak yang berkaitan (tetapi tidak termasuk PPN</v>
          </cell>
        </row>
        <row r="263">
          <cell r="E263" t="str">
            <v>yang dibayar dari kontrak) dan biaya-biaya lainnya.</v>
          </cell>
        </row>
        <row r="267">
          <cell r="B267">
            <v>500</v>
          </cell>
          <cell r="C267" t="str">
            <v>ITEM PEMBAYARAN NO.</v>
          </cell>
          <cell r="F267" t="str">
            <v>:</v>
          </cell>
          <cell r="G267" t="str">
            <v>1.20.(2)</v>
          </cell>
          <cell r="K267" t="str">
            <v>PERKIRAAN VOL. PEK.</v>
          </cell>
          <cell r="M267" t="str">
            <v>:</v>
          </cell>
          <cell r="N267">
            <v>1</v>
          </cell>
        </row>
        <row r="268">
          <cell r="C268" t="str">
            <v>JENIS PEKERJAAN</v>
          </cell>
          <cell r="F268" t="str">
            <v>:</v>
          </cell>
          <cell r="G268" t="str">
            <v>Mobilisasi (yang tidak tercakup pada 1.20(1)</v>
          </cell>
          <cell r="K268" t="str">
            <v>TOTAL HARGA (Rp.)</v>
          </cell>
          <cell r="M268" t="str">
            <v>:</v>
          </cell>
          <cell r="N268">
            <v>156000000</v>
          </cell>
        </row>
        <row r="269">
          <cell r="C269" t="str">
            <v>SATUAN PEMBAYARAN</v>
          </cell>
          <cell r="F269" t="str">
            <v>:</v>
          </cell>
          <cell r="G269" t="str">
            <v>lump sum</v>
          </cell>
        </row>
        <row r="271">
          <cell r="J271" t="str">
            <v>PERKIRAAN</v>
          </cell>
          <cell r="K271" t="str">
            <v>HARGA</v>
          </cell>
          <cell r="L271" t="str">
            <v>JUMLAH</v>
          </cell>
        </row>
        <row r="272">
          <cell r="C272" t="str">
            <v>NO.</v>
          </cell>
          <cell r="D272" t="str">
            <v>KOMPONEN</v>
          </cell>
          <cell r="I272" t="str">
            <v>SATUAN</v>
          </cell>
          <cell r="J272" t="str">
            <v>KUANTITAS</v>
          </cell>
          <cell r="K272" t="str">
            <v>SATUAN</v>
          </cell>
          <cell r="L272" t="str">
            <v>HARGA</v>
          </cell>
        </row>
        <row r="273">
          <cell r="K273" t="str">
            <v>(Rp.)</v>
          </cell>
          <cell r="L273" t="str">
            <v>(Rp.)</v>
          </cell>
        </row>
        <row r="275">
          <cell r="C275" t="str">
            <v>A.</v>
          </cell>
          <cell r="E275" t="str">
            <v>TENAGA</v>
          </cell>
        </row>
        <row r="277">
          <cell r="C277" t="str">
            <v/>
          </cell>
          <cell r="H277" t="str">
            <v/>
          </cell>
          <cell r="I277" t="str">
            <v/>
          </cell>
          <cell r="K277">
            <v>0</v>
          </cell>
          <cell r="L277">
            <v>0</v>
          </cell>
        </row>
        <row r="278">
          <cell r="C278" t="str">
            <v/>
          </cell>
          <cell r="H278" t="str">
            <v/>
          </cell>
          <cell r="I278" t="str">
            <v/>
          </cell>
          <cell r="K278">
            <v>0</v>
          </cell>
          <cell r="L278">
            <v>0</v>
          </cell>
        </row>
        <row r="279">
          <cell r="C279" t="str">
            <v/>
          </cell>
          <cell r="H279" t="str">
            <v/>
          </cell>
          <cell r="I279" t="str">
            <v/>
          </cell>
          <cell r="K279">
            <v>0</v>
          </cell>
          <cell r="L279">
            <v>0</v>
          </cell>
        </row>
        <row r="280">
          <cell r="C280" t="str">
            <v/>
          </cell>
          <cell r="H280" t="str">
            <v/>
          </cell>
          <cell r="I280" t="str">
            <v/>
          </cell>
          <cell r="K280">
            <v>0</v>
          </cell>
          <cell r="L280">
            <v>0</v>
          </cell>
        </row>
        <row r="281">
          <cell r="C281" t="str">
            <v/>
          </cell>
          <cell r="H281" t="str">
            <v/>
          </cell>
          <cell r="I281" t="str">
            <v/>
          </cell>
          <cell r="K281">
            <v>0</v>
          </cell>
          <cell r="L281">
            <v>0</v>
          </cell>
        </row>
        <row r="282">
          <cell r="C282" t="str">
            <v/>
          </cell>
          <cell r="H282" t="str">
            <v/>
          </cell>
          <cell r="I282" t="str">
            <v/>
          </cell>
          <cell r="K282">
            <v>0</v>
          </cell>
          <cell r="L282">
            <v>0</v>
          </cell>
        </row>
        <row r="283">
          <cell r="C283" t="str">
            <v/>
          </cell>
          <cell r="H283" t="str">
            <v/>
          </cell>
          <cell r="I283" t="str">
            <v/>
          </cell>
          <cell r="K283">
            <v>0</v>
          </cell>
          <cell r="L283">
            <v>0</v>
          </cell>
        </row>
        <row r="284">
          <cell r="C284" t="str">
            <v/>
          </cell>
          <cell r="H284" t="str">
            <v/>
          </cell>
          <cell r="I284" t="str">
            <v/>
          </cell>
          <cell r="K284">
            <v>0</v>
          </cell>
          <cell r="L284">
            <v>0</v>
          </cell>
        </row>
        <row r="285">
          <cell r="C285" t="str">
            <v/>
          </cell>
          <cell r="H285" t="str">
            <v/>
          </cell>
          <cell r="I285" t="str">
            <v/>
          </cell>
          <cell r="K285">
            <v>0</v>
          </cell>
          <cell r="L285">
            <v>0</v>
          </cell>
        </row>
        <row r="286">
          <cell r="C286" t="str">
            <v/>
          </cell>
          <cell r="H286" t="str">
            <v/>
          </cell>
          <cell r="I286" t="str">
            <v/>
          </cell>
          <cell r="K286">
            <v>0</v>
          </cell>
          <cell r="L286">
            <v>0</v>
          </cell>
        </row>
        <row r="288">
          <cell r="D288" t="str">
            <v>JUMLAH HARGA TENAGA</v>
          </cell>
          <cell r="L288">
            <v>0</v>
          </cell>
        </row>
        <row r="290">
          <cell r="C290" t="str">
            <v>B.</v>
          </cell>
          <cell r="E290" t="str">
            <v>BAHAN</v>
          </cell>
        </row>
        <row r="292">
          <cell r="C292">
            <v>1</v>
          </cell>
          <cell r="E292" t="str">
            <v>Base Camp</v>
          </cell>
          <cell r="I292" t="str">
            <v>Ls</v>
          </cell>
          <cell r="J292">
            <v>1</v>
          </cell>
          <cell r="K292">
            <v>36000000</v>
          </cell>
          <cell r="L292">
            <v>36000000</v>
          </cell>
        </row>
        <row r="293">
          <cell r="C293">
            <v>2</v>
          </cell>
          <cell r="E293" t="str">
            <v>Keamanan</v>
          </cell>
          <cell r="I293" t="str">
            <v>Ls</v>
          </cell>
          <cell r="J293">
            <v>1</v>
          </cell>
          <cell r="K293">
            <v>40000000</v>
          </cell>
          <cell r="L293">
            <v>40000000</v>
          </cell>
        </row>
        <row r="294">
          <cell r="C294">
            <v>3</v>
          </cell>
          <cell r="E294" t="str">
            <v>Penerangan / Genset</v>
          </cell>
          <cell r="I294" t="str">
            <v>Ls</v>
          </cell>
          <cell r="J294">
            <v>1</v>
          </cell>
          <cell r="K294">
            <v>50000000</v>
          </cell>
          <cell r="L294">
            <v>50000000</v>
          </cell>
        </row>
        <row r="295">
          <cell r="C295">
            <v>4</v>
          </cell>
          <cell r="E295" t="str">
            <v>Air &amp; telepon</v>
          </cell>
          <cell r="I295" t="str">
            <v>Ls</v>
          </cell>
          <cell r="J295">
            <v>1</v>
          </cell>
          <cell r="K295">
            <v>20000000</v>
          </cell>
          <cell r="L295">
            <v>20000000</v>
          </cell>
        </row>
        <row r="296">
          <cell r="C296">
            <v>5</v>
          </cell>
          <cell r="E296" t="str">
            <v>Lain lain</v>
          </cell>
          <cell r="I296" t="str">
            <v>Ls</v>
          </cell>
          <cell r="J296">
            <v>1</v>
          </cell>
          <cell r="K296">
            <v>10000000</v>
          </cell>
          <cell r="L296">
            <v>10000000</v>
          </cell>
        </row>
        <row r="297">
          <cell r="C297" t="str">
            <v/>
          </cell>
          <cell r="K297">
            <v>0</v>
          </cell>
          <cell r="L297">
            <v>0</v>
          </cell>
        </row>
        <row r="298">
          <cell r="C298" t="str">
            <v/>
          </cell>
          <cell r="K298">
            <v>0</v>
          </cell>
          <cell r="L298">
            <v>0</v>
          </cell>
        </row>
        <row r="299">
          <cell r="C299" t="str">
            <v/>
          </cell>
          <cell r="K299">
            <v>0</v>
          </cell>
          <cell r="L299">
            <v>0</v>
          </cell>
        </row>
        <row r="300">
          <cell r="C300" t="str">
            <v/>
          </cell>
          <cell r="K300">
            <v>0</v>
          </cell>
          <cell r="L300">
            <v>0</v>
          </cell>
        </row>
        <row r="301">
          <cell r="C301" t="str">
            <v/>
          </cell>
          <cell r="K301">
            <v>0</v>
          </cell>
          <cell r="L301">
            <v>0</v>
          </cell>
        </row>
        <row r="303">
          <cell r="D303" t="str">
            <v xml:space="preserve">JUMLAH HARGA BAHAN   </v>
          </cell>
          <cell r="L303">
            <v>156000000</v>
          </cell>
        </row>
        <row r="305">
          <cell r="C305" t="str">
            <v>C.</v>
          </cell>
          <cell r="E305" t="str">
            <v>PERALATAN</v>
          </cell>
        </row>
        <row r="307">
          <cell r="C307" t="str">
            <v/>
          </cell>
          <cell r="H307" t="str">
            <v/>
          </cell>
          <cell r="I307" t="str">
            <v/>
          </cell>
          <cell r="K307">
            <v>0</v>
          </cell>
          <cell r="L307">
            <v>0</v>
          </cell>
        </row>
        <row r="308">
          <cell r="C308" t="str">
            <v/>
          </cell>
          <cell r="H308" t="str">
            <v/>
          </cell>
          <cell r="I308" t="str">
            <v/>
          </cell>
          <cell r="K308">
            <v>0</v>
          </cell>
          <cell r="L308">
            <v>0</v>
          </cell>
        </row>
        <row r="309">
          <cell r="C309" t="str">
            <v/>
          </cell>
          <cell r="H309" t="str">
            <v/>
          </cell>
          <cell r="I309" t="str">
            <v/>
          </cell>
          <cell r="K309">
            <v>0</v>
          </cell>
          <cell r="L309">
            <v>0</v>
          </cell>
        </row>
        <row r="310">
          <cell r="C310" t="str">
            <v/>
          </cell>
          <cell r="H310" t="str">
            <v/>
          </cell>
          <cell r="I310" t="str">
            <v/>
          </cell>
          <cell r="K310">
            <v>0</v>
          </cell>
          <cell r="L310">
            <v>0</v>
          </cell>
        </row>
        <row r="311">
          <cell r="C311" t="str">
            <v/>
          </cell>
          <cell r="H311" t="str">
            <v/>
          </cell>
          <cell r="I311" t="str">
            <v/>
          </cell>
          <cell r="K311">
            <v>0</v>
          </cell>
          <cell r="L311">
            <v>0</v>
          </cell>
        </row>
        <row r="312">
          <cell r="C312" t="str">
            <v/>
          </cell>
          <cell r="H312" t="str">
            <v/>
          </cell>
          <cell r="I312" t="str">
            <v/>
          </cell>
          <cell r="K312">
            <v>0</v>
          </cell>
          <cell r="L312">
            <v>0</v>
          </cell>
        </row>
        <row r="313">
          <cell r="C313" t="str">
            <v/>
          </cell>
          <cell r="H313" t="str">
            <v/>
          </cell>
          <cell r="I313" t="str">
            <v/>
          </cell>
          <cell r="K313">
            <v>0</v>
          </cell>
          <cell r="L313">
            <v>0</v>
          </cell>
        </row>
        <row r="314">
          <cell r="C314" t="str">
            <v/>
          </cell>
          <cell r="H314" t="str">
            <v/>
          </cell>
          <cell r="I314" t="str">
            <v/>
          </cell>
          <cell r="K314">
            <v>0</v>
          </cell>
          <cell r="L314">
            <v>0</v>
          </cell>
        </row>
        <row r="315">
          <cell r="C315" t="str">
            <v/>
          </cell>
          <cell r="H315" t="str">
            <v/>
          </cell>
          <cell r="I315" t="str">
            <v/>
          </cell>
          <cell r="K315">
            <v>0</v>
          </cell>
          <cell r="L315">
            <v>0</v>
          </cell>
        </row>
        <row r="316">
          <cell r="C316" t="str">
            <v/>
          </cell>
          <cell r="H316" t="str">
            <v/>
          </cell>
          <cell r="I316" t="str">
            <v/>
          </cell>
          <cell r="K316">
            <v>0</v>
          </cell>
          <cell r="L316">
            <v>0</v>
          </cell>
        </row>
        <row r="318">
          <cell r="D318" t="str">
            <v>JUMLAH HARGA PERALATAN</v>
          </cell>
          <cell r="L318">
            <v>0</v>
          </cell>
        </row>
        <row r="320">
          <cell r="C320" t="str">
            <v>D.</v>
          </cell>
          <cell r="E320" t="str">
            <v>JUMLAH HARGA TENAGA, BAHAN DAN PERALATAN  ( A + B + C )</v>
          </cell>
          <cell r="L320">
            <v>156000000</v>
          </cell>
        </row>
        <row r="321">
          <cell r="C321" t="str">
            <v>E.</v>
          </cell>
          <cell r="E321" t="str">
            <v>OVERHEAD &amp; PROFIT</v>
          </cell>
          <cell r="I321">
            <v>0</v>
          </cell>
          <cell r="J321" t="str">
            <v>%  x  D</v>
          </cell>
          <cell r="L321">
            <v>0</v>
          </cell>
        </row>
        <row r="322">
          <cell r="B322">
            <v>505</v>
          </cell>
          <cell r="C322" t="str">
            <v>F.</v>
          </cell>
          <cell r="E322" t="str">
            <v>HARGA SATUAN PEKERJAAN  ( D + E )</v>
          </cell>
          <cell r="L322">
            <v>156000000</v>
          </cell>
        </row>
        <row r="323">
          <cell r="C323" t="str">
            <v>Note: 1.</v>
          </cell>
          <cell r="E323" t="str">
            <v>SATUAN dapat berdasarkan atas jam operasi untuk Tenaga Kerja dan Peralatan, volume dan/atau ukuran</v>
          </cell>
        </row>
        <row r="324">
          <cell r="E324" t="str">
            <v>berat untuk bahan-bahan.</v>
          </cell>
        </row>
        <row r="325">
          <cell r="C325" t="str">
            <v>2.</v>
          </cell>
          <cell r="E325" t="str">
            <v>Kuantitas satuan adalah kuantitas setiap komponen untuk menyelesaikan satu satuan pekerjaan dari nomor</v>
          </cell>
        </row>
        <row r="326">
          <cell r="E326" t="str">
            <v>mata pembayaran.</v>
          </cell>
        </row>
        <row r="327">
          <cell r="C327" t="str">
            <v>3.</v>
          </cell>
          <cell r="E327" t="str">
            <v>Biaya satuan untuk peralatan sudah termasuk bahan bakar, bahan habis dipakai dan operator.</v>
          </cell>
        </row>
        <row r="328">
          <cell r="C328" t="str">
            <v>4.</v>
          </cell>
          <cell r="E328" t="str">
            <v>Biaya satuan sudah termasuk pengeluaran untuk seluruh pajak yang berkaitan (tetapi tidak termasuk PPN</v>
          </cell>
        </row>
        <row r="329">
          <cell r="E329" t="str">
            <v>yang dibayar dari kontrak) dan biaya-biaya lainnya.</v>
          </cell>
        </row>
        <row r="333">
          <cell r="B333">
            <v>600</v>
          </cell>
          <cell r="C333" t="str">
            <v>ITEM PEMBAYARAN NO.</v>
          </cell>
          <cell r="F333" t="str">
            <v>:</v>
          </cell>
          <cell r="G333">
            <v>2.0099999999999998</v>
          </cell>
          <cell r="K333" t="str">
            <v>PERKIRAAN VOL. PEK.</v>
          </cell>
          <cell r="M333" t="str">
            <v>:</v>
          </cell>
          <cell r="N333">
            <v>0</v>
          </cell>
        </row>
        <row r="334">
          <cell r="C334" t="str">
            <v>JENIS PEKERJAAN</v>
          </cell>
          <cell r="F334" t="str">
            <v>:</v>
          </cell>
          <cell r="G334" t="str">
            <v>Pembersihan Tempat Kerja</v>
          </cell>
          <cell r="K334" t="str">
            <v>TOTAL HARGA (Rp.)</v>
          </cell>
          <cell r="M334" t="str">
            <v>:</v>
          </cell>
          <cell r="N334">
            <v>0</v>
          </cell>
        </row>
        <row r="335">
          <cell r="C335" t="str">
            <v>SATUAN PEMBAYARAN</v>
          </cell>
          <cell r="F335" t="str">
            <v>:</v>
          </cell>
          <cell r="G335" t="str">
            <v>m2</v>
          </cell>
        </row>
        <row r="337">
          <cell r="J337" t="str">
            <v>PERKIRAAN</v>
          </cell>
          <cell r="K337" t="str">
            <v>HARGA</v>
          </cell>
          <cell r="L337" t="str">
            <v>JUMLAH</v>
          </cell>
        </row>
        <row r="338">
          <cell r="C338" t="str">
            <v>NO.</v>
          </cell>
          <cell r="D338" t="str">
            <v>KOMPONEN</v>
          </cell>
          <cell r="I338" t="str">
            <v>SATUAN</v>
          </cell>
          <cell r="J338" t="str">
            <v>KUANTITAS</v>
          </cell>
          <cell r="K338" t="str">
            <v>SATUAN</v>
          </cell>
          <cell r="L338" t="str">
            <v>HARGA</v>
          </cell>
        </row>
        <row r="339">
          <cell r="K339" t="str">
            <v>(Rp.)</v>
          </cell>
          <cell r="L339" t="str">
            <v>(Rp.)</v>
          </cell>
        </row>
        <row r="341">
          <cell r="C341" t="str">
            <v>A.</v>
          </cell>
          <cell r="E341" t="str">
            <v>TENAGA</v>
          </cell>
        </row>
        <row r="343">
          <cell r="C343">
            <v>1</v>
          </cell>
          <cell r="E343" t="str">
            <v>Pekerja</v>
          </cell>
          <cell r="H343" t="str">
            <v>(L16)</v>
          </cell>
          <cell r="I343" t="str">
            <v>Orang/Hari</v>
          </cell>
          <cell r="J343">
            <v>0.06</v>
          </cell>
          <cell r="K343">
            <v>25000</v>
          </cell>
          <cell r="L343">
            <v>1500</v>
          </cell>
        </row>
        <row r="344">
          <cell r="C344" t="str">
            <v/>
          </cell>
          <cell r="H344" t="str">
            <v/>
          </cell>
          <cell r="I344" t="str">
            <v/>
          </cell>
          <cell r="K344">
            <v>0</v>
          </cell>
          <cell r="L344">
            <v>0</v>
          </cell>
        </row>
        <row r="345">
          <cell r="C345" t="str">
            <v/>
          </cell>
          <cell r="H345" t="str">
            <v/>
          </cell>
          <cell r="I345" t="str">
            <v/>
          </cell>
          <cell r="K345">
            <v>0</v>
          </cell>
          <cell r="L345">
            <v>0</v>
          </cell>
        </row>
        <row r="346">
          <cell r="C346" t="str">
            <v/>
          </cell>
          <cell r="H346" t="str">
            <v/>
          </cell>
          <cell r="I346" t="str">
            <v/>
          </cell>
          <cell r="K346">
            <v>0</v>
          </cell>
          <cell r="L346">
            <v>0</v>
          </cell>
        </row>
        <row r="347">
          <cell r="C347" t="str">
            <v/>
          </cell>
          <cell r="H347" t="str">
            <v/>
          </cell>
          <cell r="I347" t="str">
            <v/>
          </cell>
          <cell r="K347">
            <v>0</v>
          </cell>
          <cell r="L347">
            <v>0</v>
          </cell>
        </row>
        <row r="348">
          <cell r="C348" t="str">
            <v/>
          </cell>
          <cell r="H348" t="str">
            <v/>
          </cell>
          <cell r="I348" t="str">
            <v/>
          </cell>
          <cell r="K348">
            <v>0</v>
          </cell>
          <cell r="L348">
            <v>0</v>
          </cell>
        </row>
        <row r="349">
          <cell r="C349" t="str">
            <v/>
          </cell>
          <cell r="H349" t="str">
            <v/>
          </cell>
          <cell r="I349" t="str">
            <v/>
          </cell>
          <cell r="K349">
            <v>0</v>
          </cell>
          <cell r="L349">
            <v>0</v>
          </cell>
        </row>
        <row r="350">
          <cell r="C350" t="str">
            <v/>
          </cell>
          <cell r="H350" t="str">
            <v/>
          </cell>
          <cell r="I350" t="str">
            <v/>
          </cell>
          <cell r="K350">
            <v>0</v>
          </cell>
          <cell r="L350">
            <v>0</v>
          </cell>
        </row>
        <row r="351">
          <cell r="C351" t="str">
            <v/>
          </cell>
          <cell r="H351" t="str">
            <v/>
          </cell>
          <cell r="I351" t="str">
            <v/>
          </cell>
          <cell r="K351">
            <v>0</v>
          </cell>
          <cell r="L351">
            <v>0</v>
          </cell>
        </row>
        <row r="352">
          <cell r="C352" t="str">
            <v/>
          </cell>
          <cell r="H352" t="str">
            <v/>
          </cell>
          <cell r="I352" t="str">
            <v/>
          </cell>
          <cell r="K352">
            <v>0</v>
          </cell>
          <cell r="L352">
            <v>0</v>
          </cell>
        </row>
        <row r="354">
          <cell r="D354" t="str">
            <v>JUMLAH HARGA TENAGA</v>
          </cell>
          <cell r="L354">
            <v>1500</v>
          </cell>
        </row>
        <row r="356">
          <cell r="C356" t="str">
            <v>B.</v>
          </cell>
          <cell r="E356" t="str">
            <v>BAHAN</v>
          </cell>
        </row>
        <row r="358">
          <cell r="C358" t="str">
            <v/>
          </cell>
          <cell r="H358" t="str">
            <v/>
          </cell>
          <cell r="I358" t="str">
            <v/>
          </cell>
          <cell r="K358">
            <v>0</v>
          </cell>
          <cell r="L358">
            <v>0</v>
          </cell>
        </row>
        <row r="359">
          <cell r="C359" t="str">
            <v/>
          </cell>
          <cell r="H359" t="str">
            <v/>
          </cell>
          <cell r="I359" t="str">
            <v/>
          </cell>
          <cell r="K359">
            <v>0</v>
          </cell>
          <cell r="L359">
            <v>0</v>
          </cell>
        </row>
        <row r="360">
          <cell r="C360" t="str">
            <v/>
          </cell>
          <cell r="H360" t="str">
            <v/>
          </cell>
          <cell r="I360" t="str">
            <v/>
          </cell>
          <cell r="K360">
            <v>0</v>
          </cell>
          <cell r="L360">
            <v>0</v>
          </cell>
        </row>
        <row r="361">
          <cell r="C361" t="str">
            <v/>
          </cell>
          <cell r="H361" t="str">
            <v/>
          </cell>
          <cell r="I361" t="str">
            <v/>
          </cell>
          <cell r="K361">
            <v>0</v>
          </cell>
          <cell r="L361">
            <v>0</v>
          </cell>
        </row>
        <row r="362">
          <cell r="C362" t="str">
            <v/>
          </cell>
          <cell r="H362" t="str">
            <v/>
          </cell>
          <cell r="I362" t="str">
            <v/>
          </cell>
          <cell r="K362">
            <v>0</v>
          </cell>
          <cell r="L362">
            <v>0</v>
          </cell>
        </row>
        <row r="363">
          <cell r="C363" t="str">
            <v/>
          </cell>
          <cell r="H363" t="str">
            <v/>
          </cell>
          <cell r="I363" t="str">
            <v/>
          </cell>
          <cell r="K363">
            <v>0</v>
          </cell>
          <cell r="L363">
            <v>0</v>
          </cell>
        </row>
        <row r="364">
          <cell r="C364" t="str">
            <v/>
          </cell>
          <cell r="H364" t="str">
            <v/>
          </cell>
          <cell r="I364" t="str">
            <v/>
          </cell>
          <cell r="K364">
            <v>0</v>
          </cell>
          <cell r="L364">
            <v>0</v>
          </cell>
        </row>
        <row r="365">
          <cell r="C365" t="str">
            <v/>
          </cell>
          <cell r="H365" t="str">
            <v/>
          </cell>
          <cell r="I365" t="str">
            <v/>
          </cell>
          <cell r="K365">
            <v>0</v>
          </cell>
          <cell r="L365">
            <v>0</v>
          </cell>
        </row>
        <row r="366">
          <cell r="C366" t="str">
            <v/>
          </cell>
          <cell r="H366" t="str">
            <v/>
          </cell>
          <cell r="I366" t="str">
            <v/>
          </cell>
          <cell r="K366">
            <v>0</v>
          </cell>
          <cell r="L366">
            <v>0</v>
          </cell>
        </row>
        <row r="367">
          <cell r="C367" t="str">
            <v/>
          </cell>
          <cell r="H367" t="str">
            <v/>
          </cell>
          <cell r="I367" t="str">
            <v/>
          </cell>
          <cell r="K367">
            <v>0</v>
          </cell>
          <cell r="L367">
            <v>0</v>
          </cell>
        </row>
        <row r="369">
          <cell r="D369" t="str">
            <v xml:space="preserve">JUMLAH HARGA BAHAN   </v>
          </cell>
          <cell r="L369">
            <v>0</v>
          </cell>
        </row>
        <row r="371">
          <cell r="C371" t="str">
            <v>C.</v>
          </cell>
          <cell r="E371" t="str">
            <v>PERALATAN</v>
          </cell>
        </row>
        <row r="373">
          <cell r="C373">
            <v>1</v>
          </cell>
          <cell r="E373" t="str">
            <v>Alat Bantu</v>
          </cell>
          <cell r="I373" t="str">
            <v>Ls</v>
          </cell>
          <cell r="J373">
            <v>1</v>
          </cell>
          <cell r="K373">
            <v>100</v>
          </cell>
          <cell r="L373">
            <v>100</v>
          </cell>
        </row>
        <row r="374">
          <cell r="C374" t="str">
            <v/>
          </cell>
          <cell r="H374" t="str">
            <v/>
          </cell>
          <cell r="I374" t="str">
            <v/>
          </cell>
          <cell r="K374">
            <v>0</v>
          </cell>
          <cell r="L374">
            <v>0</v>
          </cell>
        </row>
        <row r="375">
          <cell r="C375" t="str">
            <v/>
          </cell>
          <cell r="H375" t="str">
            <v/>
          </cell>
          <cell r="I375" t="str">
            <v/>
          </cell>
          <cell r="K375">
            <v>0</v>
          </cell>
          <cell r="L375">
            <v>0</v>
          </cell>
        </row>
        <row r="376">
          <cell r="C376" t="str">
            <v/>
          </cell>
          <cell r="H376" t="str">
            <v/>
          </cell>
          <cell r="I376" t="str">
            <v/>
          </cell>
          <cell r="K376">
            <v>0</v>
          </cell>
          <cell r="L376">
            <v>0</v>
          </cell>
        </row>
        <row r="377">
          <cell r="C377" t="str">
            <v/>
          </cell>
          <cell r="H377" t="str">
            <v/>
          </cell>
          <cell r="I377" t="str">
            <v/>
          </cell>
          <cell r="K377">
            <v>0</v>
          </cell>
          <cell r="L377">
            <v>0</v>
          </cell>
        </row>
        <row r="378">
          <cell r="C378" t="str">
            <v/>
          </cell>
          <cell r="H378" t="str">
            <v/>
          </cell>
          <cell r="I378" t="str">
            <v/>
          </cell>
          <cell r="K378">
            <v>0</v>
          </cell>
          <cell r="L378">
            <v>0</v>
          </cell>
        </row>
        <row r="379">
          <cell r="C379" t="str">
            <v/>
          </cell>
          <cell r="H379" t="str">
            <v/>
          </cell>
          <cell r="I379" t="str">
            <v/>
          </cell>
          <cell r="K379">
            <v>0</v>
          </cell>
          <cell r="L379">
            <v>0</v>
          </cell>
        </row>
        <row r="380">
          <cell r="C380" t="str">
            <v/>
          </cell>
          <cell r="H380" t="str">
            <v/>
          </cell>
          <cell r="I380" t="str">
            <v/>
          </cell>
          <cell r="K380">
            <v>0</v>
          </cell>
          <cell r="L380">
            <v>0</v>
          </cell>
        </row>
        <row r="381">
          <cell r="C381" t="str">
            <v/>
          </cell>
          <cell r="H381" t="str">
            <v/>
          </cell>
          <cell r="I381" t="str">
            <v/>
          </cell>
          <cell r="K381">
            <v>0</v>
          </cell>
          <cell r="L381">
            <v>0</v>
          </cell>
        </row>
        <row r="382">
          <cell r="C382" t="str">
            <v/>
          </cell>
          <cell r="H382" t="str">
            <v/>
          </cell>
          <cell r="I382" t="str">
            <v/>
          </cell>
          <cell r="K382">
            <v>0</v>
          </cell>
          <cell r="L382">
            <v>0</v>
          </cell>
        </row>
        <row r="384">
          <cell r="D384" t="str">
            <v>JUMLAH HARGA PERALATAN</v>
          </cell>
          <cell r="L384">
            <v>100</v>
          </cell>
        </row>
        <row r="386">
          <cell r="C386" t="str">
            <v>D.</v>
          </cell>
          <cell r="E386" t="str">
            <v>JUMLAH HARGA TENAGA, BAHAN DAN PERALATAN  ( A + B + C )</v>
          </cell>
          <cell r="L386">
            <v>1600</v>
          </cell>
        </row>
        <row r="387">
          <cell r="C387" t="str">
            <v>E.</v>
          </cell>
          <cell r="E387" t="str">
            <v>OVERHEAD &amp; PROFIT</v>
          </cell>
          <cell r="I387">
            <v>0</v>
          </cell>
          <cell r="J387" t="str">
            <v>%  x  D</v>
          </cell>
          <cell r="L387">
            <v>0</v>
          </cell>
        </row>
        <row r="388">
          <cell r="B388">
            <v>605</v>
          </cell>
          <cell r="C388" t="str">
            <v>F.</v>
          </cell>
          <cell r="E388" t="str">
            <v>HARGA SATUAN PEKERJAAN  ( D + E )</v>
          </cell>
          <cell r="L388">
            <v>1600</v>
          </cell>
        </row>
        <row r="389">
          <cell r="C389" t="str">
            <v>Note: 1.</v>
          </cell>
          <cell r="E389" t="str">
            <v>SATUAN dapat berdasarkan atas jam operasi untuk Tenaga Kerja dan Peralatan, volume dan/atau ukuran</v>
          </cell>
        </row>
        <row r="390">
          <cell r="E390" t="str">
            <v>berat untuk bahan-bahan.</v>
          </cell>
        </row>
        <row r="391">
          <cell r="C391" t="str">
            <v>2.</v>
          </cell>
          <cell r="E391" t="str">
            <v>Kuantitas satuan adalah kuantitas setiap komponen untuk menyelesaikan satu satuan pekerjaan dari nomor</v>
          </cell>
        </row>
        <row r="392">
          <cell r="E392" t="str">
            <v>mata pembayaran.</v>
          </cell>
        </row>
        <row r="393">
          <cell r="C393" t="str">
            <v>3.</v>
          </cell>
          <cell r="E393" t="str">
            <v>Biaya satuan untuk peralatan sudah termasuk bahan bakar, bahan habis dipakai dan operator.</v>
          </cell>
        </row>
        <row r="394">
          <cell r="C394" t="str">
            <v>4.</v>
          </cell>
          <cell r="E394" t="str">
            <v>Biaya satuan sudah termasuk pengeluaran untuk seluruh pajak yang berkaitan (tetapi tidak termasuk PPN</v>
          </cell>
        </row>
        <row r="395">
          <cell r="E395" t="str">
            <v>yang dibayar dari kontrak) dan biaya-biaya lainnya.</v>
          </cell>
        </row>
        <row r="399">
          <cell r="B399">
            <v>700</v>
          </cell>
          <cell r="C399" t="str">
            <v>ITEM PEMBAYARAN NO.</v>
          </cell>
          <cell r="F399" t="str">
            <v>:</v>
          </cell>
          <cell r="G399" t="str">
            <v>3.01(1)</v>
          </cell>
          <cell r="K399" t="str">
            <v>PERKIRAAN VOL. PEK.</v>
          </cell>
          <cell r="M399" t="str">
            <v>:</v>
          </cell>
          <cell r="N399">
            <v>0</v>
          </cell>
        </row>
        <row r="400">
          <cell r="C400" t="str">
            <v>JENIS PEKERJAAN</v>
          </cell>
          <cell r="F400" t="str">
            <v>:</v>
          </cell>
          <cell r="G400" t="str">
            <v>Pembongkaran Pasangan Batu atau Struktur Beton</v>
          </cell>
          <cell r="K400" t="str">
            <v>TOTAL HARGA (Rp.)</v>
          </cell>
          <cell r="M400" t="str">
            <v>:</v>
          </cell>
          <cell r="N400">
            <v>0</v>
          </cell>
        </row>
        <row r="401">
          <cell r="C401" t="str">
            <v>SATUAN PEMBAYARAN</v>
          </cell>
          <cell r="F401" t="str">
            <v>:</v>
          </cell>
          <cell r="G401" t="str">
            <v>m3</v>
          </cell>
        </row>
        <row r="403">
          <cell r="J403" t="str">
            <v>PERKIRAAN</v>
          </cell>
          <cell r="K403" t="str">
            <v>HARGA</v>
          </cell>
          <cell r="L403" t="str">
            <v>JUMLAH</v>
          </cell>
        </row>
        <row r="404">
          <cell r="C404" t="str">
            <v>NO.</v>
          </cell>
          <cell r="D404" t="str">
            <v>KOMPONEN</v>
          </cell>
          <cell r="I404" t="str">
            <v>SATUAN</v>
          </cell>
          <cell r="J404" t="str">
            <v>KUANTITAS</v>
          </cell>
          <cell r="K404" t="str">
            <v>SATUAN</v>
          </cell>
          <cell r="L404" t="str">
            <v>HARGA</v>
          </cell>
        </row>
        <row r="405">
          <cell r="K405" t="str">
            <v>(Rp.)</v>
          </cell>
          <cell r="L405" t="str">
            <v>(Rp.)</v>
          </cell>
        </row>
        <row r="407">
          <cell r="C407" t="str">
            <v>A.</v>
          </cell>
          <cell r="E407" t="str">
            <v>TENAGA</v>
          </cell>
        </row>
        <row r="409">
          <cell r="C409">
            <v>1</v>
          </cell>
          <cell r="E409" t="str">
            <v>Pekerja</v>
          </cell>
          <cell r="H409" t="str">
            <v>(L16)</v>
          </cell>
          <cell r="I409" t="str">
            <v>Orang/Hari</v>
          </cell>
          <cell r="K409">
            <v>25000</v>
          </cell>
          <cell r="L409">
            <v>0</v>
          </cell>
        </row>
        <row r="410">
          <cell r="C410" t="str">
            <v/>
          </cell>
          <cell r="H410" t="str">
            <v/>
          </cell>
          <cell r="I410" t="str">
            <v/>
          </cell>
          <cell r="K410">
            <v>0</v>
          </cell>
          <cell r="L410">
            <v>0</v>
          </cell>
        </row>
        <row r="411">
          <cell r="C411" t="str">
            <v/>
          </cell>
          <cell r="H411" t="str">
            <v/>
          </cell>
          <cell r="I411" t="str">
            <v/>
          </cell>
          <cell r="K411">
            <v>0</v>
          </cell>
          <cell r="L411">
            <v>0</v>
          </cell>
        </row>
        <row r="412">
          <cell r="C412" t="str">
            <v/>
          </cell>
          <cell r="H412" t="str">
            <v/>
          </cell>
          <cell r="I412" t="str">
            <v/>
          </cell>
          <cell r="K412">
            <v>0</v>
          </cell>
          <cell r="L412">
            <v>0</v>
          </cell>
        </row>
        <row r="413">
          <cell r="C413" t="str">
            <v/>
          </cell>
          <cell r="H413" t="str">
            <v/>
          </cell>
          <cell r="I413" t="str">
            <v/>
          </cell>
          <cell r="K413">
            <v>0</v>
          </cell>
          <cell r="L413">
            <v>0</v>
          </cell>
        </row>
        <row r="414">
          <cell r="C414" t="str">
            <v/>
          </cell>
          <cell r="H414" t="str">
            <v/>
          </cell>
          <cell r="I414" t="str">
            <v/>
          </cell>
          <cell r="K414">
            <v>0</v>
          </cell>
          <cell r="L414">
            <v>0</v>
          </cell>
        </row>
        <row r="415">
          <cell r="C415" t="str">
            <v/>
          </cell>
          <cell r="H415" t="str">
            <v/>
          </cell>
          <cell r="I415" t="str">
            <v/>
          </cell>
          <cell r="K415">
            <v>0</v>
          </cell>
          <cell r="L415">
            <v>0</v>
          </cell>
        </row>
        <row r="416">
          <cell r="C416" t="str">
            <v/>
          </cell>
          <cell r="H416" t="str">
            <v/>
          </cell>
          <cell r="I416" t="str">
            <v/>
          </cell>
          <cell r="K416">
            <v>0</v>
          </cell>
          <cell r="L416">
            <v>0</v>
          </cell>
        </row>
        <row r="417">
          <cell r="C417" t="str">
            <v/>
          </cell>
          <cell r="H417" t="str">
            <v/>
          </cell>
          <cell r="I417" t="str">
            <v/>
          </cell>
          <cell r="K417">
            <v>0</v>
          </cell>
          <cell r="L417">
            <v>0</v>
          </cell>
        </row>
        <row r="418">
          <cell r="C418" t="str">
            <v/>
          </cell>
          <cell r="H418" t="str">
            <v/>
          </cell>
          <cell r="I418" t="str">
            <v/>
          </cell>
          <cell r="K418">
            <v>0</v>
          </cell>
          <cell r="L418">
            <v>0</v>
          </cell>
        </row>
        <row r="420">
          <cell r="D420" t="str">
            <v>JUMLAH HARGA TENAGA</v>
          </cell>
          <cell r="L420">
            <v>0</v>
          </cell>
        </row>
        <row r="422">
          <cell r="C422" t="str">
            <v>B.</v>
          </cell>
          <cell r="E422" t="str">
            <v>BAHAN</v>
          </cell>
        </row>
        <row r="424">
          <cell r="C424" t="str">
            <v/>
          </cell>
          <cell r="H424" t="str">
            <v/>
          </cell>
          <cell r="I424" t="str">
            <v/>
          </cell>
          <cell r="K424">
            <v>0</v>
          </cell>
          <cell r="L424">
            <v>0</v>
          </cell>
        </row>
        <row r="425">
          <cell r="C425" t="str">
            <v/>
          </cell>
          <cell r="H425" t="str">
            <v/>
          </cell>
          <cell r="I425" t="str">
            <v/>
          </cell>
          <cell r="K425">
            <v>0</v>
          </cell>
          <cell r="L425">
            <v>0</v>
          </cell>
        </row>
        <row r="426">
          <cell r="C426" t="str">
            <v/>
          </cell>
          <cell r="H426" t="str">
            <v/>
          </cell>
          <cell r="I426" t="str">
            <v/>
          </cell>
          <cell r="K426">
            <v>0</v>
          </cell>
          <cell r="L426">
            <v>0</v>
          </cell>
        </row>
        <row r="427">
          <cell r="C427" t="str">
            <v/>
          </cell>
          <cell r="H427" t="str">
            <v/>
          </cell>
          <cell r="I427" t="str">
            <v/>
          </cell>
          <cell r="K427">
            <v>0</v>
          </cell>
          <cell r="L427">
            <v>0</v>
          </cell>
        </row>
        <row r="428">
          <cell r="C428" t="str">
            <v/>
          </cell>
          <cell r="H428" t="str">
            <v/>
          </cell>
          <cell r="I428" t="str">
            <v/>
          </cell>
          <cell r="K428">
            <v>0</v>
          </cell>
          <cell r="L428">
            <v>0</v>
          </cell>
        </row>
        <row r="429">
          <cell r="C429" t="str">
            <v/>
          </cell>
          <cell r="H429" t="str">
            <v/>
          </cell>
          <cell r="I429" t="str">
            <v/>
          </cell>
          <cell r="K429">
            <v>0</v>
          </cell>
          <cell r="L429">
            <v>0</v>
          </cell>
        </row>
        <row r="430">
          <cell r="C430" t="str">
            <v/>
          </cell>
          <cell r="H430" t="str">
            <v/>
          </cell>
          <cell r="I430" t="str">
            <v/>
          </cell>
          <cell r="K430">
            <v>0</v>
          </cell>
          <cell r="L430">
            <v>0</v>
          </cell>
        </row>
        <row r="431">
          <cell r="C431" t="str">
            <v/>
          </cell>
          <cell r="H431" t="str">
            <v/>
          </cell>
          <cell r="I431" t="str">
            <v/>
          </cell>
          <cell r="K431">
            <v>0</v>
          </cell>
          <cell r="L431">
            <v>0</v>
          </cell>
        </row>
        <row r="432">
          <cell r="C432" t="str">
            <v/>
          </cell>
          <cell r="H432" t="str">
            <v/>
          </cell>
          <cell r="I432" t="str">
            <v/>
          </cell>
          <cell r="K432">
            <v>0</v>
          </cell>
          <cell r="L432">
            <v>0</v>
          </cell>
        </row>
        <row r="433">
          <cell r="C433" t="str">
            <v/>
          </cell>
          <cell r="H433" t="str">
            <v/>
          </cell>
          <cell r="I433" t="str">
            <v/>
          </cell>
          <cell r="K433">
            <v>0</v>
          </cell>
          <cell r="L433">
            <v>0</v>
          </cell>
        </row>
        <row r="435">
          <cell r="D435" t="str">
            <v xml:space="preserve">JUMLAH HARGA BAHAN   </v>
          </cell>
          <cell r="L435">
            <v>0</v>
          </cell>
        </row>
        <row r="437">
          <cell r="C437" t="str">
            <v>C.</v>
          </cell>
          <cell r="E437" t="str">
            <v>PERALATAN</v>
          </cell>
        </row>
        <row r="439">
          <cell r="C439">
            <v>1</v>
          </cell>
          <cell r="E439" t="str">
            <v>Air Compressor 17.0 m3/min</v>
          </cell>
          <cell r="H439" t="str">
            <v>(E138)</v>
          </cell>
          <cell r="I439" t="str">
            <v>Jam</v>
          </cell>
          <cell r="K439">
            <v>0</v>
          </cell>
          <cell r="L439">
            <v>0</v>
          </cell>
        </row>
        <row r="440">
          <cell r="C440">
            <v>2</v>
          </cell>
          <cell r="E440" t="str">
            <v>Hammer (Pick), 2.5 ton</v>
          </cell>
          <cell r="H440" t="str">
            <v>(E200)</v>
          </cell>
          <cell r="I440" t="str">
            <v>Jam</v>
          </cell>
          <cell r="K440">
            <v>0</v>
          </cell>
          <cell r="L440">
            <v>0</v>
          </cell>
        </row>
        <row r="441">
          <cell r="C441">
            <v>3</v>
          </cell>
          <cell r="E441" t="str">
            <v>Excavator 0.9 m3</v>
          </cell>
          <cell r="H441" t="str">
            <v>(E183)</v>
          </cell>
          <cell r="I441" t="str">
            <v>Jam</v>
          </cell>
          <cell r="K441">
            <v>198371.42857142858</v>
          </cell>
          <cell r="L441">
            <v>0</v>
          </cell>
        </row>
        <row r="442">
          <cell r="C442">
            <v>4</v>
          </cell>
          <cell r="E442" t="str">
            <v>Dump Truck 6 ton</v>
          </cell>
          <cell r="H442" t="str">
            <v>(E178)</v>
          </cell>
          <cell r="I442" t="str">
            <v>Jam</v>
          </cell>
          <cell r="K442">
            <v>0</v>
          </cell>
          <cell r="L442">
            <v>0</v>
          </cell>
        </row>
        <row r="443">
          <cell r="C443" t="str">
            <v/>
          </cell>
          <cell r="H443" t="str">
            <v/>
          </cell>
          <cell r="I443" t="str">
            <v/>
          </cell>
          <cell r="K443">
            <v>0</v>
          </cell>
          <cell r="L443">
            <v>0</v>
          </cell>
        </row>
        <row r="444">
          <cell r="C444" t="str">
            <v/>
          </cell>
          <cell r="H444" t="str">
            <v/>
          </cell>
          <cell r="I444" t="str">
            <v/>
          </cell>
          <cell r="K444">
            <v>0</v>
          </cell>
          <cell r="L444">
            <v>0</v>
          </cell>
        </row>
        <row r="445">
          <cell r="C445" t="str">
            <v/>
          </cell>
          <cell r="H445" t="str">
            <v/>
          </cell>
          <cell r="I445" t="str">
            <v/>
          </cell>
          <cell r="K445">
            <v>0</v>
          </cell>
          <cell r="L445">
            <v>0</v>
          </cell>
        </row>
        <row r="446">
          <cell r="C446" t="str">
            <v/>
          </cell>
          <cell r="H446" t="str">
            <v/>
          </cell>
          <cell r="I446" t="str">
            <v/>
          </cell>
          <cell r="K446">
            <v>0</v>
          </cell>
          <cell r="L446">
            <v>0</v>
          </cell>
        </row>
        <row r="447">
          <cell r="C447" t="str">
            <v/>
          </cell>
          <cell r="H447" t="str">
            <v/>
          </cell>
          <cell r="I447" t="str">
            <v/>
          </cell>
          <cell r="K447">
            <v>0</v>
          </cell>
          <cell r="L447">
            <v>0</v>
          </cell>
        </row>
        <row r="448">
          <cell r="C448" t="str">
            <v/>
          </cell>
          <cell r="H448" t="str">
            <v/>
          </cell>
          <cell r="I448" t="str">
            <v/>
          </cell>
          <cell r="K448">
            <v>0</v>
          </cell>
          <cell r="L448">
            <v>0</v>
          </cell>
        </row>
        <row r="450">
          <cell r="D450" t="str">
            <v>JUMLAH HARGA PERALATAN</v>
          </cell>
          <cell r="L450">
            <v>0</v>
          </cell>
        </row>
        <row r="452">
          <cell r="C452" t="str">
            <v>D.</v>
          </cell>
          <cell r="E452" t="str">
            <v>JUMLAH HARGA TENAGA, BAHAN DAN PERALATAN  ( A + B + C )</v>
          </cell>
          <cell r="L452">
            <v>0</v>
          </cell>
        </row>
        <row r="453">
          <cell r="C453" t="str">
            <v>E.</v>
          </cell>
          <cell r="E453" t="str">
            <v>OVERHEAD &amp; PROFIT</v>
          </cell>
          <cell r="I453">
            <v>0</v>
          </cell>
          <cell r="J453" t="str">
            <v>%  x  D</v>
          </cell>
          <cell r="L453">
            <v>0</v>
          </cell>
        </row>
        <row r="454">
          <cell r="B454">
            <v>705</v>
          </cell>
          <cell r="C454" t="str">
            <v>F.</v>
          </cell>
          <cell r="E454" t="str">
            <v>HARGA SATUAN PEKERJAAN  ( D + E )</v>
          </cell>
          <cell r="L454">
            <v>0</v>
          </cell>
        </row>
        <row r="455">
          <cell r="C455" t="str">
            <v>Note: 1.</v>
          </cell>
          <cell r="E455" t="str">
            <v>SATUAN dapat berdasarkan atas jam operasi untuk Tenaga Kerja dan Peralatan, volume dan/atau ukuran</v>
          </cell>
        </row>
        <row r="456">
          <cell r="E456" t="str">
            <v>berat untuk bahan-bahan.</v>
          </cell>
        </row>
        <row r="457">
          <cell r="C457" t="str">
            <v>2.</v>
          </cell>
          <cell r="E457" t="str">
            <v>Kuantitas satuan adalah kuantitas setiap komponen untuk menyelesaikan satu satuan pekerjaan dari nomor</v>
          </cell>
        </row>
        <row r="458">
          <cell r="E458" t="str">
            <v>mata pembayaran.</v>
          </cell>
        </row>
        <row r="459">
          <cell r="C459" t="str">
            <v>3.</v>
          </cell>
          <cell r="E459" t="str">
            <v>Biaya satuan untuk peralatan sudah termasuk bahan bakar, bahan habis dipakai dan operator.</v>
          </cell>
        </row>
        <row r="460">
          <cell r="C460" t="str">
            <v>4.</v>
          </cell>
          <cell r="E460" t="str">
            <v>Biaya satuan sudah termasuk pengeluaran untuk seluruh pajak yang berkaitan (tetapi tidak termasuk PPN</v>
          </cell>
        </row>
        <row r="461">
          <cell r="E461" t="str">
            <v>yang dibayar dari kontrak) dan biaya-biaya lainnya.</v>
          </cell>
        </row>
        <row r="465">
          <cell r="B465">
            <v>800</v>
          </cell>
          <cell r="C465" t="str">
            <v>ITEM PEMBAYARAN NO.</v>
          </cell>
          <cell r="F465" t="str">
            <v>:</v>
          </cell>
          <cell r="G465" t="str">
            <v>3.01(2)</v>
          </cell>
          <cell r="K465" t="str">
            <v>PERKIRAAN VOL. PEK.</v>
          </cell>
          <cell r="M465" t="str">
            <v>:</v>
          </cell>
          <cell r="N465">
            <v>0</v>
          </cell>
        </row>
        <row r="466">
          <cell r="C466" t="str">
            <v>JENIS PEKERJAAN</v>
          </cell>
          <cell r="F466" t="str">
            <v>:</v>
          </cell>
          <cell r="G466" t="str">
            <v>Pembongkaran Kerb</v>
          </cell>
          <cell r="K466" t="str">
            <v>TOTAL HARGA (Rp.)</v>
          </cell>
          <cell r="M466" t="str">
            <v>:</v>
          </cell>
          <cell r="N466">
            <v>0</v>
          </cell>
        </row>
        <row r="467">
          <cell r="C467" t="str">
            <v>SATUAN PEMBAYARAN</v>
          </cell>
          <cell r="F467" t="str">
            <v>:</v>
          </cell>
          <cell r="G467" t="str">
            <v>m'</v>
          </cell>
        </row>
        <row r="469">
          <cell r="J469" t="str">
            <v>PERKIRAAN</v>
          </cell>
          <cell r="K469" t="str">
            <v>HARGA</v>
          </cell>
          <cell r="L469" t="str">
            <v>JUMLAH</v>
          </cell>
        </row>
        <row r="470">
          <cell r="C470" t="str">
            <v>NO.</v>
          </cell>
          <cell r="D470" t="str">
            <v>KOMPONEN</v>
          </cell>
          <cell r="I470" t="str">
            <v>SATUAN</v>
          </cell>
          <cell r="J470" t="str">
            <v>KUANTITAS</v>
          </cell>
          <cell r="K470" t="str">
            <v>SATUAN</v>
          </cell>
          <cell r="L470" t="str">
            <v>HARGA</v>
          </cell>
        </row>
        <row r="471">
          <cell r="K471" t="str">
            <v>(Rp.)</v>
          </cell>
          <cell r="L471" t="str">
            <v>(Rp.)</v>
          </cell>
        </row>
        <row r="473">
          <cell r="C473" t="str">
            <v>A.</v>
          </cell>
          <cell r="E473" t="str">
            <v>TENAGA</v>
          </cell>
        </row>
        <row r="475">
          <cell r="C475" t="str">
            <v/>
          </cell>
          <cell r="H475" t="str">
            <v/>
          </cell>
          <cell r="I475" t="str">
            <v/>
          </cell>
          <cell r="K475">
            <v>0</v>
          </cell>
          <cell r="L475">
            <v>0</v>
          </cell>
        </row>
        <row r="476">
          <cell r="C476" t="str">
            <v/>
          </cell>
          <cell r="H476" t="str">
            <v/>
          </cell>
          <cell r="I476" t="str">
            <v/>
          </cell>
          <cell r="K476">
            <v>0</v>
          </cell>
          <cell r="L476">
            <v>0</v>
          </cell>
        </row>
        <row r="477">
          <cell r="C477" t="str">
            <v/>
          </cell>
          <cell r="H477" t="str">
            <v/>
          </cell>
          <cell r="I477" t="str">
            <v/>
          </cell>
          <cell r="K477">
            <v>0</v>
          </cell>
          <cell r="L477">
            <v>0</v>
          </cell>
        </row>
        <row r="478">
          <cell r="C478" t="str">
            <v/>
          </cell>
          <cell r="H478" t="str">
            <v/>
          </cell>
          <cell r="I478" t="str">
            <v/>
          </cell>
          <cell r="K478">
            <v>0</v>
          </cell>
          <cell r="L478">
            <v>0</v>
          </cell>
        </row>
        <row r="479">
          <cell r="C479" t="str">
            <v/>
          </cell>
          <cell r="H479" t="str">
            <v/>
          </cell>
          <cell r="I479" t="str">
            <v/>
          </cell>
          <cell r="K479">
            <v>0</v>
          </cell>
          <cell r="L479">
            <v>0</v>
          </cell>
        </row>
        <row r="480">
          <cell r="C480" t="str">
            <v/>
          </cell>
          <cell r="H480" t="str">
            <v/>
          </cell>
          <cell r="I480" t="str">
            <v/>
          </cell>
          <cell r="K480">
            <v>0</v>
          </cell>
          <cell r="L480">
            <v>0</v>
          </cell>
        </row>
        <row r="481">
          <cell r="C481" t="str">
            <v/>
          </cell>
          <cell r="H481" t="str">
            <v/>
          </cell>
          <cell r="I481" t="str">
            <v/>
          </cell>
          <cell r="K481">
            <v>0</v>
          </cell>
          <cell r="L481">
            <v>0</v>
          </cell>
        </row>
        <row r="482">
          <cell r="C482" t="str">
            <v/>
          </cell>
          <cell r="H482" t="str">
            <v/>
          </cell>
          <cell r="I482" t="str">
            <v/>
          </cell>
          <cell r="K482">
            <v>0</v>
          </cell>
          <cell r="L482">
            <v>0</v>
          </cell>
        </row>
        <row r="483">
          <cell r="C483" t="str">
            <v/>
          </cell>
          <cell r="H483" t="str">
            <v/>
          </cell>
          <cell r="I483" t="str">
            <v/>
          </cell>
          <cell r="K483">
            <v>0</v>
          </cell>
          <cell r="L483">
            <v>0</v>
          </cell>
        </row>
        <row r="484">
          <cell r="C484" t="str">
            <v/>
          </cell>
          <cell r="H484" t="str">
            <v/>
          </cell>
          <cell r="I484" t="str">
            <v/>
          </cell>
          <cell r="K484">
            <v>0</v>
          </cell>
          <cell r="L484">
            <v>0</v>
          </cell>
        </row>
        <row r="486">
          <cell r="D486" t="str">
            <v>JUMLAH HARGA TENAGA</v>
          </cell>
          <cell r="L486">
            <v>0</v>
          </cell>
        </row>
        <row r="488">
          <cell r="C488" t="str">
            <v>B.</v>
          </cell>
          <cell r="E488" t="str">
            <v>BAHAN</v>
          </cell>
        </row>
        <row r="490">
          <cell r="C490" t="str">
            <v/>
          </cell>
          <cell r="H490" t="str">
            <v/>
          </cell>
          <cell r="I490" t="str">
            <v/>
          </cell>
          <cell r="K490">
            <v>0</v>
          </cell>
          <cell r="L490">
            <v>0</v>
          </cell>
        </row>
        <row r="491">
          <cell r="C491" t="str">
            <v/>
          </cell>
          <cell r="H491" t="str">
            <v/>
          </cell>
          <cell r="I491" t="str">
            <v/>
          </cell>
          <cell r="K491">
            <v>0</v>
          </cell>
          <cell r="L491">
            <v>0</v>
          </cell>
        </row>
        <row r="492">
          <cell r="C492" t="str">
            <v/>
          </cell>
          <cell r="H492" t="str">
            <v/>
          </cell>
          <cell r="I492" t="str">
            <v/>
          </cell>
          <cell r="K492">
            <v>0</v>
          </cell>
          <cell r="L492">
            <v>0</v>
          </cell>
        </row>
        <row r="493">
          <cell r="C493" t="str">
            <v/>
          </cell>
          <cell r="H493" t="str">
            <v/>
          </cell>
          <cell r="I493" t="str">
            <v/>
          </cell>
          <cell r="K493">
            <v>0</v>
          </cell>
          <cell r="L493">
            <v>0</v>
          </cell>
        </row>
        <row r="494">
          <cell r="C494" t="str">
            <v/>
          </cell>
          <cell r="H494" t="str">
            <v/>
          </cell>
          <cell r="I494" t="str">
            <v/>
          </cell>
          <cell r="K494">
            <v>0</v>
          </cell>
          <cell r="L494">
            <v>0</v>
          </cell>
        </row>
        <row r="495">
          <cell r="C495" t="str">
            <v/>
          </cell>
          <cell r="H495" t="str">
            <v/>
          </cell>
          <cell r="I495" t="str">
            <v/>
          </cell>
          <cell r="K495">
            <v>0</v>
          </cell>
          <cell r="L495">
            <v>0</v>
          </cell>
        </row>
        <row r="496">
          <cell r="C496" t="str">
            <v/>
          </cell>
          <cell r="H496" t="str">
            <v/>
          </cell>
          <cell r="I496" t="str">
            <v/>
          </cell>
          <cell r="K496">
            <v>0</v>
          </cell>
          <cell r="L496">
            <v>0</v>
          </cell>
        </row>
        <row r="497">
          <cell r="C497" t="str">
            <v/>
          </cell>
          <cell r="H497" t="str">
            <v/>
          </cell>
          <cell r="I497" t="str">
            <v/>
          </cell>
          <cell r="K497">
            <v>0</v>
          </cell>
          <cell r="L497">
            <v>0</v>
          </cell>
        </row>
        <row r="498">
          <cell r="C498" t="str">
            <v/>
          </cell>
          <cell r="H498" t="str">
            <v/>
          </cell>
          <cell r="I498" t="str">
            <v/>
          </cell>
          <cell r="K498">
            <v>0</v>
          </cell>
          <cell r="L498">
            <v>0</v>
          </cell>
        </row>
        <row r="499">
          <cell r="C499" t="str">
            <v/>
          </cell>
          <cell r="H499" t="str">
            <v/>
          </cell>
          <cell r="I499" t="str">
            <v/>
          </cell>
          <cell r="K499">
            <v>0</v>
          </cell>
          <cell r="L499">
            <v>0</v>
          </cell>
        </row>
        <row r="501">
          <cell r="D501" t="str">
            <v xml:space="preserve">JUMLAH HARGA BAHAN   </v>
          </cell>
          <cell r="L501">
            <v>0</v>
          </cell>
        </row>
        <row r="503">
          <cell r="C503" t="str">
            <v>C.</v>
          </cell>
          <cell r="E503" t="str">
            <v>PERALATAN</v>
          </cell>
        </row>
        <row r="505">
          <cell r="C505" t="str">
            <v/>
          </cell>
          <cell r="H505" t="str">
            <v/>
          </cell>
          <cell r="I505" t="str">
            <v/>
          </cell>
          <cell r="K505">
            <v>0</v>
          </cell>
          <cell r="L505">
            <v>0</v>
          </cell>
        </row>
        <row r="506">
          <cell r="C506" t="str">
            <v/>
          </cell>
          <cell r="H506" t="str">
            <v/>
          </cell>
          <cell r="I506" t="str">
            <v/>
          </cell>
          <cell r="K506">
            <v>0</v>
          </cell>
          <cell r="L506">
            <v>0</v>
          </cell>
        </row>
        <row r="507">
          <cell r="C507" t="str">
            <v/>
          </cell>
          <cell r="H507" t="str">
            <v/>
          </cell>
          <cell r="I507" t="str">
            <v/>
          </cell>
          <cell r="K507">
            <v>0</v>
          </cell>
          <cell r="L507">
            <v>0</v>
          </cell>
        </row>
        <row r="508">
          <cell r="C508" t="str">
            <v/>
          </cell>
          <cell r="H508" t="str">
            <v/>
          </cell>
          <cell r="I508" t="str">
            <v/>
          </cell>
          <cell r="K508">
            <v>0</v>
          </cell>
          <cell r="L508">
            <v>0</v>
          </cell>
        </row>
        <row r="509">
          <cell r="C509" t="str">
            <v/>
          </cell>
          <cell r="H509" t="str">
            <v/>
          </cell>
          <cell r="I509" t="str">
            <v/>
          </cell>
          <cell r="K509">
            <v>0</v>
          </cell>
          <cell r="L509">
            <v>0</v>
          </cell>
        </row>
        <row r="510">
          <cell r="C510" t="str">
            <v/>
          </cell>
          <cell r="H510" t="str">
            <v/>
          </cell>
          <cell r="I510" t="str">
            <v/>
          </cell>
          <cell r="K510">
            <v>0</v>
          </cell>
          <cell r="L510">
            <v>0</v>
          </cell>
        </row>
        <row r="511">
          <cell r="C511" t="str">
            <v/>
          </cell>
          <cell r="H511" t="str">
            <v/>
          </cell>
          <cell r="I511" t="str">
            <v/>
          </cell>
          <cell r="K511">
            <v>0</v>
          </cell>
          <cell r="L511">
            <v>0</v>
          </cell>
        </row>
        <row r="512">
          <cell r="C512" t="str">
            <v/>
          </cell>
          <cell r="H512" t="str">
            <v/>
          </cell>
          <cell r="I512" t="str">
            <v/>
          </cell>
          <cell r="K512">
            <v>0</v>
          </cell>
          <cell r="L512">
            <v>0</v>
          </cell>
        </row>
        <row r="513">
          <cell r="C513" t="str">
            <v/>
          </cell>
          <cell r="H513" t="str">
            <v/>
          </cell>
          <cell r="I513" t="str">
            <v/>
          </cell>
          <cell r="K513">
            <v>0</v>
          </cell>
          <cell r="L513">
            <v>0</v>
          </cell>
        </row>
        <row r="514">
          <cell r="C514" t="str">
            <v/>
          </cell>
          <cell r="H514" t="str">
            <v/>
          </cell>
          <cell r="I514" t="str">
            <v/>
          </cell>
          <cell r="K514">
            <v>0</v>
          </cell>
          <cell r="L514">
            <v>0</v>
          </cell>
        </row>
        <row r="516">
          <cell r="D516" t="str">
            <v>JUMLAH HARGA PERALATAN</v>
          </cell>
          <cell r="L516">
            <v>0</v>
          </cell>
        </row>
        <row r="518">
          <cell r="C518" t="str">
            <v>D.</v>
          </cell>
          <cell r="E518" t="str">
            <v>JUMLAH HARGA TENAGA, BAHAN DAN PERALATAN  ( A + B + C )</v>
          </cell>
          <cell r="L518">
            <v>0</v>
          </cell>
        </row>
        <row r="519">
          <cell r="C519" t="str">
            <v>E.</v>
          </cell>
          <cell r="E519" t="str">
            <v>OVERHEAD &amp; PROFIT</v>
          </cell>
          <cell r="I519">
            <v>0</v>
          </cell>
          <cell r="J519" t="str">
            <v>%  x  D</v>
          </cell>
          <cell r="L519">
            <v>0</v>
          </cell>
        </row>
        <row r="520">
          <cell r="B520">
            <v>805</v>
          </cell>
          <cell r="C520" t="str">
            <v>F.</v>
          </cell>
          <cell r="E520" t="str">
            <v>HARGA SATUAN PEKERJAAN  ( D + E )</v>
          </cell>
          <cell r="L520">
            <v>0</v>
          </cell>
        </row>
        <row r="521">
          <cell r="C521" t="str">
            <v>Note: 1.</v>
          </cell>
          <cell r="E521" t="str">
            <v>SATUAN dapat berdasarkan atas jam operasi untuk Tenaga Kerja dan Peralatan, volume dan/atau ukuran</v>
          </cell>
        </row>
        <row r="522">
          <cell r="E522" t="str">
            <v>berat untuk bahan-bahan.</v>
          </cell>
        </row>
        <row r="523">
          <cell r="C523" t="str">
            <v>2.</v>
          </cell>
          <cell r="E523" t="str">
            <v>Kuantitas satuan adalah kuantitas setiap komponen untuk menyelesaikan satu satuan pekerjaan dari nomor</v>
          </cell>
        </row>
        <row r="524">
          <cell r="E524" t="str">
            <v>mata pembayaran.</v>
          </cell>
        </row>
        <row r="525">
          <cell r="C525" t="str">
            <v>3.</v>
          </cell>
          <cell r="E525" t="str">
            <v>Biaya satuan untuk peralatan sudah termasuk bahan bakar, bahan habis dipakai dan operator.</v>
          </cell>
        </row>
        <row r="526">
          <cell r="C526" t="str">
            <v>4.</v>
          </cell>
          <cell r="E526" t="str">
            <v>Biaya satuan sudah termasuk pengeluaran untuk seluruh pajak yang berkaitan (tetapi tidak termasuk PPN</v>
          </cell>
        </row>
        <row r="527">
          <cell r="E527" t="str">
            <v>yang dibayar dari kontrak) dan biaya-biaya lainnya.</v>
          </cell>
        </row>
        <row r="531">
          <cell r="B531">
            <v>900</v>
          </cell>
          <cell r="C531" t="str">
            <v>ITEM PEMBAYARAN NO.</v>
          </cell>
          <cell r="F531" t="str">
            <v>:</v>
          </cell>
          <cell r="G531" t="str">
            <v>3.01(3)</v>
          </cell>
          <cell r="K531" t="str">
            <v>PERKIRAAN VOL. PEK.</v>
          </cell>
          <cell r="M531" t="str">
            <v>:</v>
          </cell>
          <cell r="N531">
            <v>805</v>
          </cell>
        </row>
        <row r="532">
          <cell r="C532" t="str">
            <v>JENIS PEKERJAAN</v>
          </cell>
          <cell r="F532" t="str">
            <v>:</v>
          </cell>
          <cell r="G532" t="str">
            <v>Pembongkaran Perkerasan Jalan Aspal atau Beton</v>
          </cell>
          <cell r="K532" t="str">
            <v>TOTAL HARGA (Rp.)</v>
          </cell>
          <cell r="M532" t="str">
            <v>:</v>
          </cell>
          <cell r="N532">
            <v>60306856.750000007</v>
          </cell>
        </row>
        <row r="533">
          <cell r="C533" t="str">
            <v>SATUAN PEMBAYARAN</v>
          </cell>
          <cell r="F533" t="str">
            <v>:</v>
          </cell>
          <cell r="G533" t="str">
            <v>m2</v>
          </cell>
        </row>
        <row r="535">
          <cell r="J535" t="str">
            <v>PERKIRAAN</v>
          </cell>
          <cell r="K535" t="str">
            <v>HARGA</v>
          </cell>
          <cell r="L535" t="str">
            <v>JUMLAH</v>
          </cell>
        </row>
        <row r="536">
          <cell r="C536" t="str">
            <v>NO.</v>
          </cell>
          <cell r="D536" t="str">
            <v>KOMPONEN</v>
          </cell>
          <cell r="I536" t="str">
            <v>SATUAN</v>
          </cell>
          <cell r="J536" t="str">
            <v>KUANTITAS</v>
          </cell>
          <cell r="K536" t="str">
            <v>SATUAN</v>
          </cell>
          <cell r="L536" t="str">
            <v>HARGA</v>
          </cell>
        </row>
        <row r="537">
          <cell r="K537" t="str">
            <v>(Rp.)</v>
          </cell>
          <cell r="L537" t="str">
            <v>(Rp.)</v>
          </cell>
        </row>
        <row r="539">
          <cell r="C539" t="str">
            <v>A.</v>
          </cell>
          <cell r="E539" t="str">
            <v>TENAGA</v>
          </cell>
        </row>
        <row r="541">
          <cell r="C541">
            <v>1</v>
          </cell>
          <cell r="E541" t="str">
            <v>Mandor</v>
          </cell>
          <cell r="H541" t="str">
            <v>(L02)</v>
          </cell>
          <cell r="I541" t="str">
            <v>Orang/Hari</v>
          </cell>
          <cell r="J541">
            <v>0.10714285714285714</v>
          </cell>
          <cell r="K541">
            <v>50000</v>
          </cell>
          <cell r="L541">
            <v>5357.14</v>
          </cell>
        </row>
        <row r="542">
          <cell r="C542">
            <v>2</v>
          </cell>
          <cell r="E542" t="str">
            <v>Pekerja</v>
          </cell>
          <cell r="H542" t="str">
            <v>(L16)</v>
          </cell>
          <cell r="I542" t="str">
            <v>Orang/Hari</v>
          </cell>
          <cell r="J542">
            <v>1.0714285714285714</v>
          </cell>
          <cell r="K542">
            <v>25000</v>
          </cell>
          <cell r="L542">
            <v>26785.71</v>
          </cell>
        </row>
        <row r="543">
          <cell r="C543" t="str">
            <v/>
          </cell>
          <cell r="H543" t="str">
            <v/>
          </cell>
          <cell r="I543" t="str">
            <v/>
          </cell>
          <cell r="K543">
            <v>0</v>
          </cell>
          <cell r="L543">
            <v>0</v>
          </cell>
        </row>
        <row r="544">
          <cell r="C544" t="str">
            <v/>
          </cell>
          <cell r="H544" t="str">
            <v/>
          </cell>
          <cell r="I544" t="str">
            <v/>
          </cell>
          <cell r="K544">
            <v>0</v>
          </cell>
          <cell r="L544">
            <v>0</v>
          </cell>
        </row>
        <row r="545">
          <cell r="C545" t="str">
            <v/>
          </cell>
          <cell r="H545" t="str">
            <v/>
          </cell>
          <cell r="I545" t="str">
            <v/>
          </cell>
          <cell r="K545">
            <v>0</v>
          </cell>
          <cell r="L545">
            <v>0</v>
          </cell>
        </row>
        <row r="546">
          <cell r="C546" t="str">
            <v/>
          </cell>
          <cell r="H546" t="str">
            <v/>
          </cell>
          <cell r="I546" t="str">
            <v/>
          </cell>
          <cell r="K546">
            <v>0</v>
          </cell>
          <cell r="L546">
            <v>0</v>
          </cell>
        </row>
        <row r="547">
          <cell r="C547" t="str">
            <v/>
          </cell>
          <cell r="H547" t="str">
            <v/>
          </cell>
          <cell r="I547" t="str">
            <v/>
          </cell>
          <cell r="K547">
            <v>0</v>
          </cell>
          <cell r="L547">
            <v>0</v>
          </cell>
        </row>
        <row r="548">
          <cell r="C548" t="str">
            <v/>
          </cell>
          <cell r="H548" t="str">
            <v/>
          </cell>
          <cell r="I548" t="str">
            <v/>
          </cell>
          <cell r="K548">
            <v>0</v>
          </cell>
          <cell r="L548">
            <v>0</v>
          </cell>
        </row>
        <row r="549">
          <cell r="C549" t="str">
            <v/>
          </cell>
          <cell r="H549" t="str">
            <v/>
          </cell>
          <cell r="I549" t="str">
            <v/>
          </cell>
          <cell r="K549">
            <v>0</v>
          </cell>
          <cell r="L549">
            <v>0</v>
          </cell>
        </row>
        <row r="550">
          <cell r="C550" t="str">
            <v/>
          </cell>
          <cell r="H550" t="str">
            <v/>
          </cell>
          <cell r="I550" t="str">
            <v/>
          </cell>
          <cell r="K550">
            <v>0</v>
          </cell>
          <cell r="L550">
            <v>0</v>
          </cell>
        </row>
        <row r="552">
          <cell r="D552" t="str">
            <v>JUMLAH HARGA TENAGA</v>
          </cell>
          <cell r="L552">
            <v>32142.85</v>
          </cell>
        </row>
        <row r="554">
          <cell r="C554" t="str">
            <v>B.</v>
          </cell>
          <cell r="E554" t="str">
            <v>BAHAN</v>
          </cell>
        </row>
        <row r="556">
          <cell r="C556" t="str">
            <v/>
          </cell>
          <cell r="H556" t="str">
            <v/>
          </cell>
          <cell r="I556" t="str">
            <v/>
          </cell>
          <cell r="K556">
            <v>0</v>
          </cell>
          <cell r="L556">
            <v>0</v>
          </cell>
        </row>
        <row r="557">
          <cell r="C557" t="str">
            <v/>
          </cell>
          <cell r="H557" t="str">
            <v/>
          </cell>
          <cell r="I557" t="str">
            <v/>
          </cell>
          <cell r="K557">
            <v>0</v>
          </cell>
          <cell r="L557">
            <v>0</v>
          </cell>
        </row>
        <row r="558">
          <cell r="C558" t="str">
            <v/>
          </cell>
          <cell r="H558" t="str">
            <v/>
          </cell>
          <cell r="I558" t="str">
            <v/>
          </cell>
          <cell r="K558">
            <v>0</v>
          </cell>
          <cell r="L558">
            <v>0</v>
          </cell>
        </row>
        <row r="559">
          <cell r="C559" t="str">
            <v/>
          </cell>
          <cell r="H559" t="str">
            <v/>
          </cell>
          <cell r="I559" t="str">
            <v/>
          </cell>
          <cell r="K559">
            <v>0</v>
          </cell>
          <cell r="L559">
            <v>0</v>
          </cell>
        </row>
        <row r="560">
          <cell r="C560" t="str">
            <v/>
          </cell>
          <cell r="H560" t="str">
            <v/>
          </cell>
          <cell r="I560" t="str">
            <v/>
          </cell>
          <cell r="K560">
            <v>0</v>
          </cell>
          <cell r="L560">
            <v>0</v>
          </cell>
        </row>
        <row r="561">
          <cell r="C561" t="str">
            <v/>
          </cell>
          <cell r="H561" t="str">
            <v/>
          </cell>
          <cell r="I561" t="str">
            <v/>
          </cell>
          <cell r="K561">
            <v>0</v>
          </cell>
          <cell r="L561">
            <v>0</v>
          </cell>
        </row>
        <row r="562">
          <cell r="C562" t="str">
            <v/>
          </cell>
          <cell r="H562" t="str">
            <v/>
          </cell>
          <cell r="I562" t="str">
            <v/>
          </cell>
          <cell r="K562">
            <v>0</v>
          </cell>
          <cell r="L562">
            <v>0</v>
          </cell>
        </row>
        <row r="563">
          <cell r="C563" t="str">
            <v/>
          </cell>
          <cell r="H563" t="str">
            <v/>
          </cell>
          <cell r="I563" t="str">
            <v/>
          </cell>
          <cell r="K563">
            <v>0</v>
          </cell>
          <cell r="L563">
            <v>0</v>
          </cell>
        </row>
        <row r="564">
          <cell r="C564" t="str">
            <v/>
          </cell>
          <cell r="H564" t="str">
            <v/>
          </cell>
          <cell r="I564" t="str">
            <v/>
          </cell>
          <cell r="K564">
            <v>0</v>
          </cell>
          <cell r="L564">
            <v>0</v>
          </cell>
        </row>
        <row r="565">
          <cell r="C565" t="str">
            <v/>
          </cell>
          <cell r="H565" t="str">
            <v/>
          </cell>
          <cell r="I565" t="str">
            <v/>
          </cell>
          <cell r="K565">
            <v>0</v>
          </cell>
          <cell r="L565">
            <v>0</v>
          </cell>
        </row>
        <row r="567">
          <cell r="D567" t="str">
            <v xml:space="preserve">JUMLAH HARGA BAHAN   </v>
          </cell>
          <cell r="L567">
            <v>0</v>
          </cell>
        </row>
        <row r="569">
          <cell r="C569" t="str">
            <v>C.</v>
          </cell>
          <cell r="E569" t="str">
            <v>PERALATAN</v>
          </cell>
        </row>
        <row r="571">
          <cell r="C571">
            <v>1</v>
          </cell>
          <cell r="E571" t="str">
            <v>Air Compressor 7 m3/mnt</v>
          </cell>
          <cell r="H571">
            <v>0</v>
          </cell>
          <cell r="I571" t="str">
            <v>Jam</v>
          </cell>
          <cell r="J571">
            <v>0.1875</v>
          </cell>
          <cell r="K571">
            <v>106400</v>
          </cell>
          <cell r="L571">
            <v>19950</v>
          </cell>
        </row>
        <row r="572">
          <cell r="C572">
            <v>2</v>
          </cell>
          <cell r="E572" t="str">
            <v>Hammer (Pick), 2.5 ton</v>
          </cell>
          <cell r="H572" t="str">
            <v>(E200)</v>
          </cell>
          <cell r="I572" t="str">
            <v>Jam</v>
          </cell>
          <cell r="J572">
            <v>0.75</v>
          </cell>
          <cell r="K572">
            <v>26500</v>
          </cell>
          <cell r="L572">
            <v>19875</v>
          </cell>
        </row>
        <row r="573">
          <cell r="C573">
            <v>3</v>
          </cell>
          <cell r="E573" t="str">
            <v>Dump Truck 6 ton</v>
          </cell>
          <cell r="H573" t="str">
            <v>(E178)</v>
          </cell>
          <cell r="I573" t="str">
            <v>Jam</v>
          </cell>
          <cell r="J573">
            <v>1.8749999999999999E-2</v>
          </cell>
          <cell r="K573">
            <v>157200</v>
          </cell>
          <cell r="L573">
            <v>2947.5</v>
          </cell>
        </row>
        <row r="574">
          <cell r="C574" t="str">
            <v/>
          </cell>
          <cell r="K574">
            <v>0</v>
          </cell>
          <cell r="L574">
            <v>0</v>
          </cell>
        </row>
        <row r="575">
          <cell r="C575" t="str">
            <v/>
          </cell>
          <cell r="H575" t="str">
            <v/>
          </cell>
          <cell r="I575" t="str">
            <v/>
          </cell>
          <cell r="K575">
            <v>0</v>
          </cell>
          <cell r="L575">
            <v>0</v>
          </cell>
        </row>
        <row r="576">
          <cell r="C576" t="str">
            <v/>
          </cell>
          <cell r="H576" t="str">
            <v/>
          </cell>
          <cell r="I576" t="str">
            <v/>
          </cell>
          <cell r="K576">
            <v>0</v>
          </cell>
          <cell r="L576">
            <v>0</v>
          </cell>
        </row>
        <row r="577">
          <cell r="C577" t="str">
            <v/>
          </cell>
          <cell r="H577" t="str">
            <v/>
          </cell>
          <cell r="I577" t="str">
            <v/>
          </cell>
          <cell r="K577">
            <v>0</v>
          </cell>
          <cell r="L577">
            <v>0</v>
          </cell>
        </row>
        <row r="578">
          <cell r="C578" t="str">
            <v/>
          </cell>
          <cell r="H578" t="str">
            <v/>
          </cell>
          <cell r="I578" t="str">
            <v/>
          </cell>
          <cell r="K578">
            <v>0</v>
          </cell>
          <cell r="L578">
            <v>0</v>
          </cell>
        </row>
        <row r="579">
          <cell r="C579" t="str">
            <v/>
          </cell>
          <cell r="H579" t="str">
            <v/>
          </cell>
          <cell r="I579" t="str">
            <v/>
          </cell>
          <cell r="K579">
            <v>0</v>
          </cell>
          <cell r="L579">
            <v>0</v>
          </cell>
        </row>
        <row r="580">
          <cell r="C580" t="str">
            <v/>
          </cell>
          <cell r="H580" t="str">
            <v/>
          </cell>
          <cell r="I580" t="str">
            <v/>
          </cell>
          <cell r="K580">
            <v>0</v>
          </cell>
          <cell r="L580">
            <v>0</v>
          </cell>
        </row>
        <row r="582">
          <cell r="D582" t="str">
            <v>JUMLAH HARGA PERALATAN</v>
          </cell>
          <cell r="L582">
            <v>42772.5</v>
          </cell>
        </row>
        <row r="584">
          <cell r="C584" t="str">
            <v>D.</v>
          </cell>
          <cell r="E584" t="str">
            <v>JUMLAH HARGA TENAGA, BAHAN DAN PERALATAN  ( A + B + C )</v>
          </cell>
          <cell r="L584">
            <v>74915.350000000006</v>
          </cell>
        </row>
        <row r="585">
          <cell r="C585" t="str">
            <v>E.</v>
          </cell>
          <cell r="E585" t="str">
            <v>OVERHEAD &amp; PROFIT</v>
          </cell>
          <cell r="I585">
            <v>0</v>
          </cell>
          <cell r="J585" t="str">
            <v>%  x  D</v>
          </cell>
          <cell r="L585">
            <v>0</v>
          </cell>
        </row>
        <row r="586">
          <cell r="B586">
            <v>905</v>
          </cell>
          <cell r="C586" t="str">
            <v>F.</v>
          </cell>
          <cell r="E586" t="str">
            <v>HARGA SATUAN PEKERJAAN  ( D + E )</v>
          </cell>
          <cell r="L586">
            <v>74915.350000000006</v>
          </cell>
        </row>
        <row r="587">
          <cell r="C587" t="str">
            <v>Note: 1.</v>
          </cell>
          <cell r="E587" t="str">
            <v>SATUAN dapat berdasarkan atas jam operasi untuk Tenaga Kerja dan Peralatan, volume dan/atau ukuran</v>
          </cell>
        </row>
        <row r="588">
          <cell r="E588" t="str">
            <v>berat untuk bahan-bahan.</v>
          </cell>
        </row>
        <row r="589">
          <cell r="C589" t="str">
            <v>2.</v>
          </cell>
          <cell r="E589" t="str">
            <v>Kuantitas satuan adalah kuantitas setiap komponen untuk menyelesaikan satu satuan pekerjaan dari nomor</v>
          </cell>
        </row>
        <row r="590">
          <cell r="E590" t="str">
            <v>mata pembayaran.</v>
          </cell>
        </row>
        <row r="591">
          <cell r="C591" t="str">
            <v>3.</v>
          </cell>
          <cell r="E591" t="str">
            <v>Biaya satuan untuk peralatan sudah termasuk bahan bakar, bahan habis dipakai dan operator.</v>
          </cell>
        </row>
        <row r="592">
          <cell r="C592" t="str">
            <v>4.</v>
          </cell>
          <cell r="E592" t="str">
            <v>Biaya satuan sudah termasuk pengeluaran untuk seluruh pajak yang berkaitan (tetapi tidak termasuk PPN</v>
          </cell>
        </row>
        <row r="593">
          <cell r="E593" t="str">
            <v>yang dibayar dari kontrak) dan biaya-biaya lainnya.</v>
          </cell>
        </row>
        <row r="597">
          <cell r="B597" t="e">
            <v>#REF!</v>
          </cell>
          <cell r="C597" t="str">
            <v>ITEM PEMBAYARAN NO.</v>
          </cell>
          <cell r="F597" t="str">
            <v>:</v>
          </cell>
          <cell r="G597" t="str">
            <v>3.01(5)</v>
          </cell>
          <cell r="K597" t="str">
            <v>PERKIRAAN VOL. PEK.</v>
          </cell>
          <cell r="M597" t="str">
            <v>:</v>
          </cell>
          <cell r="N597">
            <v>310</v>
          </cell>
        </row>
        <row r="598">
          <cell r="C598" t="str">
            <v>JENIS PEKERJAAN</v>
          </cell>
          <cell r="F598" t="str">
            <v>:</v>
          </cell>
          <cell r="G598" t="str">
            <v>Pembongkaran dan Pemasangan Kembali Guardrail</v>
          </cell>
          <cell r="K598" t="str">
            <v>TOTAL HARGA (Rp.)</v>
          </cell>
          <cell r="M598" t="str">
            <v>:</v>
          </cell>
          <cell r="N598">
            <v>5580000</v>
          </cell>
        </row>
        <row r="599">
          <cell r="C599" t="str">
            <v>SATUAN PEMBAYARAN</v>
          </cell>
          <cell r="F599" t="str">
            <v>:</v>
          </cell>
          <cell r="G599" t="str">
            <v>m'</v>
          </cell>
        </row>
        <row r="601">
          <cell r="J601" t="str">
            <v>PERKIRAAN</v>
          </cell>
          <cell r="K601" t="str">
            <v>HARGA</v>
          </cell>
          <cell r="L601" t="str">
            <v>JUMLAH</v>
          </cell>
        </row>
        <row r="602">
          <cell r="C602" t="str">
            <v>NO.</v>
          </cell>
          <cell r="D602" t="str">
            <v>KOMPONEN</v>
          </cell>
          <cell r="I602" t="str">
            <v>SATUAN</v>
          </cell>
          <cell r="J602" t="str">
            <v>KUANTITAS</v>
          </cell>
          <cell r="K602" t="str">
            <v>SATUAN</v>
          </cell>
          <cell r="L602" t="str">
            <v>HARGA</v>
          </cell>
        </row>
        <row r="603">
          <cell r="K603" t="str">
            <v>(Rp.)</v>
          </cell>
          <cell r="L603" t="str">
            <v>(Rp.)</v>
          </cell>
        </row>
        <row r="605">
          <cell r="C605" t="str">
            <v>A.</v>
          </cell>
          <cell r="E605" t="str">
            <v>TENAGA</v>
          </cell>
        </row>
        <row r="607">
          <cell r="C607">
            <v>1</v>
          </cell>
          <cell r="E607" t="str">
            <v>Mandor</v>
          </cell>
          <cell r="H607" t="str">
            <v>(L02)</v>
          </cell>
          <cell r="I607" t="str">
            <v>Orang/Hari</v>
          </cell>
          <cell r="J607">
            <v>0.04</v>
          </cell>
          <cell r="K607">
            <v>50000</v>
          </cell>
          <cell r="L607">
            <v>2000</v>
          </cell>
        </row>
        <row r="608">
          <cell r="C608">
            <v>2</v>
          </cell>
          <cell r="E608" t="str">
            <v>Pekerja</v>
          </cell>
          <cell r="H608" t="str">
            <v>(L16)</v>
          </cell>
          <cell r="I608" t="str">
            <v>Orang/Hari</v>
          </cell>
          <cell r="J608">
            <v>0.6</v>
          </cell>
          <cell r="K608">
            <v>25000</v>
          </cell>
          <cell r="L608">
            <v>15000</v>
          </cell>
        </row>
        <row r="609">
          <cell r="C609" t="str">
            <v/>
          </cell>
          <cell r="H609" t="str">
            <v/>
          </cell>
          <cell r="I609" t="str">
            <v/>
          </cell>
          <cell r="K609">
            <v>0</v>
          </cell>
          <cell r="L609">
            <v>0</v>
          </cell>
        </row>
        <row r="610">
          <cell r="C610" t="str">
            <v/>
          </cell>
          <cell r="H610" t="str">
            <v/>
          </cell>
          <cell r="I610" t="str">
            <v/>
          </cell>
          <cell r="K610">
            <v>0</v>
          </cell>
          <cell r="L610">
            <v>0</v>
          </cell>
        </row>
        <row r="611">
          <cell r="C611" t="str">
            <v/>
          </cell>
          <cell r="H611" t="str">
            <v/>
          </cell>
          <cell r="I611" t="str">
            <v/>
          </cell>
          <cell r="K611">
            <v>0</v>
          </cell>
          <cell r="L611">
            <v>0</v>
          </cell>
        </row>
        <row r="612">
          <cell r="C612" t="str">
            <v/>
          </cell>
          <cell r="H612" t="str">
            <v/>
          </cell>
          <cell r="I612" t="str">
            <v/>
          </cell>
          <cell r="K612">
            <v>0</v>
          </cell>
          <cell r="L612">
            <v>0</v>
          </cell>
        </row>
        <row r="613">
          <cell r="C613" t="str">
            <v/>
          </cell>
          <cell r="H613" t="str">
            <v/>
          </cell>
          <cell r="I613" t="str">
            <v/>
          </cell>
          <cell r="K613">
            <v>0</v>
          </cell>
          <cell r="L613">
            <v>0</v>
          </cell>
        </row>
        <row r="614">
          <cell r="C614" t="str">
            <v/>
          </cell>
          <cell r="H614" t="str">
            <v/>
          </cell>
          <cell r="I614" t="str">
            <v/>
          </cell>
          <cell r="K614">
            <v>0</v>
          </cell>
          <cell r="L614">
            <v>0</v>
          </cell>
        </row>
        <row r="615">
          <cell r="C615" t="str">
            <v/>
          </cell>
          <cell r="H615" t="str">
            <v/>
          </cell>
          <cell r="I615" t="str">
            <v/>
          </cell>
          <cell r="K615">
            <v>0</v>
          </cell>
          <cell r="L615">
            <v>0</v>
          </cell>
        </row>
        <row r="616">
          <cell r="C616" t="str">
            <v/>
          </cell>
          <cell r="H616" t="str">
            <v/>
          </cell>
          <cell r="I616" t="str">
            <v/>
          </cell>
          <cell r="K616">
            <v>0</v>
          </cell>
          <cell r="L616">
            <v>0</v>
          </cell>
        </row>
        <row r="618">
          <cell r="D618" t="str">
            <v>JUMLAH HARGA TENAGA</v>
          </cell>
          <cell r="L618">
            <v>17000</v>
          </cell>
        </row>
        <row r="620">
          <cell r="C620" t="str">
            <v>B.</v>
          </cell>
          <cell r="E620" t="str">
            <v>BAHAN</v>
          </cell>
        </row>
        <row r="622">
          <cell r="C622" t="str">
            <v/>
          </cell>
          <cell r="H622" t="str">
            <v/>
          </cell>
          <cell r="I622" t="str">
            <v/>
          </cell>
          <cell r="K622">
            <v>0</v>
          </cell>
          <cell r="L622">
            <v>0</v>
          </cell>
        </row>
        <row r="623">
          <cell r="C623" t="str">
            <v/>
          </cell>
          <cell r="H623" t="str">
            <v/>
          </cell>
          <cell r="I623" t="str">
            <v/>
          </cell>
          <cell r="K623">
            <v>0</v>
          </cell>
          <cell r="L623">
            <v>0</v>
          </cell>
        </row>
        <row r="624">
          <cell r="C624" t="str">
            <v/>
          </cell>
          <cell r="H624" t="str">
            <v/>
          </cell>
          <cell r="I624" t="str">
            <v/>
          </cell>
          <cell r="K624">
            <v>0</v>
          </cell>
          <cell r="L624">
            <v>0</v>
          </cell>
        </row>
        <row r="625">
          <cell r="C625" t="str">
            <v/>
          </cell>
          <cell r="H625" t="str">
            <v/>
          </cell>
          <cell r="I625" t="str">
            <v/>
          </cell>
          <cell r="K625">
            <v>0</v>
          </cell>
          <cell r="L625">
            <v>0</v>
          </cell>
        </row>
        <row r="626">
          <cell r="C626" t="str">
            <v/>
          </cell>
          <cell r="H626" t="str">
            <v/>
          </cell>
          <cell r="I626" t="str">
            <v/>
          </cell>
          <cell r="K626">
            <v>0</v>
          </cell>
          <cell r="L626">
            <v>0</v>
          </cell>
        </row>
        <row r="627">
          <cell r="C627" t="str">
            <v/>
          </cell>
          <cell r="H627" t="str">
            <v/>
          </cell>
          <cell r="I627" t="str">
            <v/>
          </cell>
          <cell r="K627">
            <v>0</v>
          </cell>
          <cell r="L627">
            <v>0</v>
          </cell>
        </row>
        <row r="628">
          <cell r="C628" t="str">
            <v/>
          </cell>
          <cell r="H628" t="str">
            <v/>
          </cell>
          <cell r="I628" t="str">
            <v/>
          </cell>
          <cell r="K628">
            <v>0</v>
          </cell>
          <cell r="L628">
            <v>0</v>
          </cell>
        </row>
        <row r="629">
          <cell r="C629" t="str">
            <v/>
          </cell>
          <cell r="H629" t="str">
            <v/>
          </cell>
          <cell r="I629" t="str">
            <v/>
          </cell>
          <cell r="K629">
            <v>0</v>
          </cell>
          <cell r="L629">
            <v>0</v>
          </cell>
        </row>
        <row r="630">
          <cell r="C630" t="str">
            <v/>
          </cell>
          <cell r="H630" t="str">
            <v/>
          </cell>
          <cell r="I630" t="str">
            <v/>
          </cell>
          <cell r="K630">
            <v>0</v>
          </cell>
          <cell r="L630">
            <v>0</v>
          </cell>
        </row>
        <row r="631">
          <cell r="C631" t="str">
            <v/>
          </cell>
          <cell r="H631" t="str">
            <v/>
          </cell>
          <cell r="I631" t="str">
            <v/>
          </cell>
          <cell r="K631">
            <v>0</v>
          </cell>
          <cell r="L631">
            <v>0</v>
          </cell>
        </row>
        <row r="633">
          <cell r="D633" t="str">
            <v xml:space="preserve">JUMLAH HARGA BAHAN   </v>
          </cell>
          <cell r="L633">
            <v>0</v>
          </cell>
        </row>
        <row r="635">
          <cell r="C635" t="str">
            <v>C.</v>
          </cell>
          <cell r="E635" t="str">
            <v>PERALATAN</v>
          </cell>
        </row>
        <row r="637">
          <cell r="C637">
            <v>1</v>
          </cell>
          <cell r="E637" t="str">
            <v>Alat Bantu</v>
          </cell>
          <cell r="I637" t="str">
            <v>Ls</v>
          </cell>
          <cell r="J637">
            <v>1</v>
          </cell>
          <cell r="K637">
            <v>1000</v>
          </cell>
          <cell r="L637">
            <v>1000</v>
          </cell>
        </row>
        <row r="638">
          <cell r="C638" t="str">
            <v/>
          </cell>
          <cell r="H638" t="str">
            <v/>
          </cell>
          <cell r="I638" t="str">
            <v/>
          </cell>
          <cell r="K638">
            <v>0</v>
          </cell>
          <cell r="L638">
            <v>0</v>
          </cell>
        </row>
        <row r="639">
          <cell r="C639" t="str">
            <v/>
          </cell>
          <cell r="H639" t="str">
            <v/>
          </cell>
          <cell r="I639" t="str">
            <v/>
          </cell>
          <cell r="K639">
            <v>0</v>
          </cell>
          <cell r="L639">
            <v>0</v>
          </cell>
        </row>
        <row r="640">
          <cell r="C640" t="str">
            <v/>
          </cell>
          <cell r="H640" t="str">
            <v/>
          </cell>
          <cell r="I640" t="str">
            <v/>
          </cell>
          <cell r="K640">
            <v>0</v>
          </cell>
          <cell r="L640">
            <v>0</v>
          </cell>
        </row>
        <row r="641">
          <cell r="C641" t="str">
            <v/>
          </cell>
          <cell r="H641" t="str">
            <v/>
          </cell>
          <cell r="I641" t="str">
            <v/>
          </cell>
          <cell r="K641">
            <v>0</v>
          </cell>
          <cell r="L641">
            <v>0</v>
          </cell>
        </row>
        <row r="642">
          <cell r="C642" t="str">
            <v/>
          </cell>
          <cell r="H642" t="str">
            <v/>
          </cell>
          <cell r="I642" t="str">
            <v/>
          </cell>
          <cell r="K642">
            <v>0</v>
          </cell>
          <cell r="L642">
            <v>0</v>
          </cell>
        </row>
        <row r="643">
          <cell r="C643" t="str">
            <v/>
          </cell>
          <cell r="H643" t="str">
            <v/>
          </cell>
          <cell r="I643" t="str">
            <v/>
          </cell>
          <cell r="K643">
            <v>0</v>
          </cell>
          <cell r="L643">
            <v>0</v>
          </cell>
        </row>
        <row r="644">
          <cell r="C644" t="str">
            <v/>
          </cell>
          <cell r="H644" t="str">
            <v/>
          </cell>
          <cell r="I644" t="str">
            <v/>
          </cell>
          <cell r="K644">
            <v>0</v>
          </cell>
          <cell r="L644">
            <v>0</v>
          </cell>
        </row>
        <row r="645">
          <cell r="C645" t="str">
            <v/>
          </cell>
          <cell r="H645" t="str">
            <v/>
          </cell>
          <cell r="I645" t="str">
            <v/>
          </cell>
          <cell r="K645">
            <v>0</v>
          </cell>
          <cell r="L645">
            <v>0</v>
          </cell>
        </row>
        <row r="646">
          <cell r="C646" t="str">
            <v/>
          </cell>
          <cell r="H646" t="str">
            <v/>
          </cell>
          <cell r="I646" t="str">
            <v/>
          </cell>
          <cell r="K646">
            <v>0</v>
          </cell>
          <cell r="L646">
            <v>0</v>
          </cell>
        </row>
        <row r="648">
          <cell r="D648" t="str">
            <v>JUMLAH HARGA PERALATAN</v>
          </cell>
          <cell r="L648">
            <v>1000</v>
          </cell>
        </row>
        <row r="650">
          <cell r="C650" t="str">
            <v>D.</v>
          </cell>
          <cell r="E650" t="str">
            <v>JUMLAH HARGA TENAGA, BAHAN DAN PERALATAN  ( A + B + C )</v>
          </cell>
          <cell r="L650">
            <v>18000</v>
          </cell>
        </row>
        <row r="651">
          <cell r="C651" t="str">
            <v>E.</v>
          </cell>
          <cell r="E651" t="str">
            <v>OVERHEAD &amp; PROFIT</v>
          </cell>
          <cell r="I651">
            <v>0</v>
          </cell>
          <cell r="J651" t="str">
            <v>%  x  D</v>
          </cell>
          <cell r="L651">
            <v>0</v>
          </cell>
        </row>
        <row r="652">
          <cell r="B652" t="e">
            <v>#REF!</v>
          </cell>
          <cell r="C652" t="str">
            <v>F.</v>
          </cell>
          <cell r="E652" t="str">
            <v>HARGA SATUAN PEKERJAAN  ( D + E )</v>
          </cell>
          <cell r="L652">
            <v>18000</v>
          </cell>
        </row>
        <row r="653">
          <cell r="C653" t="str">
            <v>Note: 1.</v>
          </cell>
          <cell r="E653" t="str">
            <v>SATUAN dapat berdasarkan atas jam operasi untuk Tenaga Kerja dan Peralatan, volume dan/atau ukuran</v>
          </cell>
        </row>
        <row r="654">
          <cell r="E654" t="str">
            <v>berat untuk bahan-bahan.</v>
          </cell>
        </row>
        <row r="655">
          <cell r="C655" t="str">
            <v>2.</v>
          </cell>
          <cell r="E655" t="str">
            <v>Kuantitas satuan adalah kuantitas setiap komponen untuk menyelesaikan satu satuan pekerjaan dari nomor</v>
          </cell>
        </row>
        <row r="656">
          <cell r="E656" t="str">
            <v>mata pembayaran.</v>
          </cell>
        </row>
        <row r="657">
          <cell r="C657" t="str">
            <v>3.</v>
          </cell>
          <cell r="E657" t="str">
            <v>Biaya satuan untuk peralatan sudah termasuk bahan bakar, bahan habis dipakai dan operator.</v>
          </cell>
        </row>
        <row r="658">
          <cell r="C658" t="str">
            <v>4.</v>
          </cell>
          <cell r="E658" t="str">
            <v>Biaya satuan sudah termasuk pengeluaran untuk seluruh pajak yang berkaitan (tetapi tidak termasuk PPN</v>
          </cell>
        </row>
        <row r="659">
          <cell r="E659" t="str">
            <v>yang dibayar dari kontrak) dan biaya-biaya lainnya.</v>
          </cell>
        </row>
        <row r="663">
          <cell r="B663" t="e">
            <v>#REF!</v>
          </cell>
          <cell r="C663" t="str">
            <v>ITEM PEMBAYARAN NO.</v>
          </cell>
          <cell r="F663" t="str">
            <v>:</v>
          </cell>
          <cell r="G663" t="str">
            <v>3.01(6)</v>
          </cell>
          <cell r="K663" t="str">
            <v>PERKIRAAN VOL. PEK.</v>
          </cell>
          <cell r="M663" t="str">
            <v>:</v>
          </cell>
          <cell r="N663">
            <v>1</v>
          </cell>
        </row>
        <row r="664">
          <cell r="C664" t="str">
            <v>JENIS PEKERJAAN</v>
          </cell>
          <cell r="F664" t="str">
            <v>:</v>
          </cell>
          <cell r="G664" t="str">
            <v>Pembongkaran dan Pemasangan Kembali Rambu Petunjuk, T</v>
          </cell>
          <cell r="K664" t="str">
            <v>TOTAL HARGA (Rp.)</v>
          </cell>
          <cell r="M664" t="str">
            <v>:</v>
          </cell>
          <cell r="N664">
            <v>128127.5</v>
          </cell>
        </row>
        <row r="665">
          <cell r="C665" t="str">
            <v>SATUAN PEMBAYARAN</v>
          </cell>
          <cell r="F665" t="str">
            <v>:</v>
          </cell>
          <cell r="G665" t="str">
            <v>buah</v>
          </cell>
        </row>
        <row r="667">
          <cell r="J667" t="str">
            <v>PERKIRAAN</v>
          </cell>
          <cell r="K667" t="str">
            <v>HARGA</v>
          </cell>
          <cell r="L667" t="str">
            <v>JUMLAH</v>
          </cell>
        </row>
        <row r="668">
          <cell r="C668" t="str">
            <v>NO.</v>
          </cell>
          <cell r="D668" t="str">
            <v>KOMPONEN</v>
          </cell>
          <cell r="I668" t="str">
            <v>SATUAN</v>
          </cell>
          <cell r="J668" t="str">
            <v>KUANTITAS</v>
          </cell>
          <cell r="K668" t="str">
            <v>SATUAN</v>
          </cell>
          <cell r="L668" t="str">
            <v>HARGA</v>
          </cell>
        </row>
        <row r="669">
          <cell r="K669" t="str">
            <v>(Rp.)</v>
          </cell>
          <cell r="L669" t="str">
            <v>(Rp.)</v>
          </cell>
        </row>
        <row r="671">
          <cell r="C671" t="str">
            <v>A.</v>
          </cell>
          <cell r="E671" t="str">
            <v>TENAGA</v>
          </cell>
        </row>
        <row r="673">
          <cell r="C673">
            <v>1</v>
          </cell>
          <cell r="E673" t="str">
            <v>Mandor</v>
          </cell>
          <cell r="H673" t="str">
            <v>(L02)</v>
          </cell>
          <cell r="I673" t="str">
            <v>Orang/Hari</v>
          </cell>
          <cell r="J673">
            <v>0.2</v>
          </cell>
          <cell r="K673">
            <v>50000</v>
          </cell>
          <cell r="L673">
            <v>10000</v>
          </cell>
        </row>
        <row r="674">
          <cell r="C674">
            <v>2</v>
          </cell>
          <cell r="E674" t="str">
            <v>Pekerja</v>
          </cell>
          <cell r="H674" t="str">
            <v>(L16)</v>
          </cell>
          <cell r="I674" t="str">
            <v>Orang/Hari</v>
          </cell>
          <cell r="J674">
            <v>2</v>
          </cell>
          <cell r="K674">
            <v>25000</v>
          </cell>
          <cell r="L674">
            <v>50000</v>
          </cell>
        </row>
        <row r="675">
          <cell r="C675" t="str">
            <v/>
          </cell>
          <cell r="H675" t="str">
            <v/>
          </cell>
          <cell r="I675" t="str">
            <v/>
          </cell>
          <cell r="K675">
            <v>0</v>
          </cell>
          <cell r="L675">
            <v>0</v>
          </cell>
        </row>
        <row r="676">
          <cell r="C676" t="str">
            <v/>
          </cell>
          <cell r="H676" t="str">
            <v/>
          </cell>
          <cell r="I676" t="str">
            <v/>
          </cell>
          <cell r="K676">
            <v>0</v>
          </cell>
          <cell r="L676">
            <v>0</v>
          </cell>
        </row>
        <row r="677">
          <cell r="C677" t="str">
            <v/>
          </cell>
          <cell r="H677" t="str">
            <v/>
          </cell>
          <cell r="I677" t="str">
            <v/>
          </cell>
          <cell r="K677">
            <v>0</v>
          </cell>
          <cell r="L677">
            <v>0</v>
          </cell>
        </row>
        <row r="678">
          <cell r="C678" t="str">
            <v/>
          </cell>
          <cell r="H678" t="str">
            <v/>
          </cell>
          <cell r="I678" t="str">
            <v/>
          </cell>
          <cell r="K678">
            <v>0</v>
          </cell>
          <cell r="L678">
            <v>0</v>
          </cell>
        </row>
        <row r="679">
          <cell r="C679" t="str">
            <v/>
          </cell>
          <cell r="H679" t="str">
            <v/>
          </cell>
          <cell r="I679" t="str">
            <v/>
          </cell>
          <cell r="K679">
            <v>0</v>
          </cell>
          <cell r="L679">
            <v>0</v>
          </cell>
        </row>
        <row r="680">
          <cell r="C680" t="str">
            <v/>
          </cell>
          <cell r="H680" t="str">
            <v/>
          </cell>
          <cell r="I680" t="str">
            <v/>
          </cell>
          <cell r="K680">
            <v>0</v>
          </cell>
          <cell r="L680">
            <v>0</v>
          </cell>
        </row>
        <row r="681">
          <cell r="C681" t="str">
            <v/>
          </cell>
          <cell r="H681" t="str">
            <v/>
          </cell>
          <cell r="I681" t="str">
            <v/>
          </cell>
          <cell r="K681">
            <v>0</v>
          </cell>
          <cell r="L681">
            <v>0</v>
          </cell>
        </row>
        <row r="682">
          <cell r="C682" t="str">
            <v/>
          </cell>
          <cell r="H682" t="str">
            <v/>
          </cell>
          <cell r="I682" t="str">
            <v/>
          </cell>
          <cell r="K682">
            <v>0</v>
          </cell>
          <cell r="L682">
            <v>0</v>
          </cell>
        </row>
        <row r="684">
          <cell r="D684" t="str">
            <v>JUMLAH HARGA TENAGA</v>
          </cell>
          <cell r="L684">
            <v>60000</v>
          </cell>
        </row>
        <row r="686">
          <cell r="C686" t="str">
            <v>B.</v>
          </cell>
          <cell r="E686" t="str">
            <v>BAHAN</v>
          </cell>
        </row>
        <row r="688">
          <cell r="C688">
            <v>1</v>
          </cell>
          <cell r="E688" t="str">
            <v>Beton Kelas C</v>
          </cell>
          <cell r="H688" t="str">
            <v>(M320)</v>
          </cell>
          <cell r="I688" t="str">
            <v>m3</v>
          </cell>
          <cell r="J688">
            <v>4.4999999999999998E-2</v>
          </cell>
          <cell r="K688">
            <v>329250</v>
          </cell>
          <cell r="L688">
            <v>14816.25</v>
          </cell>
        </row>
        <row r="689">
          <cell r="C689">
            <v>2</v>
          </cell>
          <cell r="E689" t="str">
            <v>Baja Tulangan Ulir</v>
          </cell>
          <cell r="H689" t="str">
            <v>(M340)</v>
          </cell>
          <cell r="I689" t="str">
            <v>kg</v>
          </cell>
          <cell r="J689">
            <v>1.3499999999999999</v>
          </cell>
          <cell r="K689">
            <v>4675</v>
          </cell>
          <cell r="L689">
            <v>6311.25</v>
          </cell>
        </row>
        <row r="690">
          <cell r="C690">
            <v>3</v>
          </cell>
          <cell r="E690" t="str">
            <v>Begisting / Formwork</v>
          </cell>
          <cell r="H690" t="str">
            <v>(M308)</v>
          </cell>
          <cell r="I690" t="str">
            <v>m2</v>
          </cell>
          <cell r="J690">
            <v>0.6</v>
          </cell>
          <cell r="K690">
            <v>70000</v>
          </cell>
          <cell r="L690">
            <v>42000</v>
          </cell>
        </row>
        <row r="691">
          <cell r="C691" t="str">
            <v/>
          </cell>
          <cell r="H691" t="str">
            <v/>
          </cell>
          <cell r="I691" t="str">
            <v/>
          </cell>
          <cell r="K691">
            <v>0</v>
          </cell>
          <cell r="L691">
            <v>0</v>
          </cell>
        </row>
        <row r="692">
          <cell r="C692" t="str">
            <v/>
          </cell>
          <cell r="H692" t="str">
            <v/>
          </cell>
          <cell r="I692" t="str">
            <v/>
          </cell>
          <cell r="K692">
            <v>0</v>
          </cell>
          <cell r="L692">
            <v>0</v>
          </cell>
        </row>
        <row r="693">
          <cell r="C693" t="str">
            <v/>
          </cell>
          <cell r="H693" t="str">
            <v/>
          </cell>
          <cell r="I693" t="str">
            <v/>
          </cell>
          <cell r="K693">
            <v>0</v>
          </cell>
          <cell r="L693">
            <v>0</v>
          </cell>
        </row>
        <row r="694">
          <cell r="C694" t="str">
            <v/>
          </cell>
          <cell r="H694" t="str">
            <v/>
          </cell>
          <cell r="I694" t="str">
            <v/>
          </cell>
          <cell r="K694">
            <v>0</v>
          </cell>
          <cell r="L694">
            <v>0</v>
          </cell>
        </row>
        <row r="695">
          <cell r="C695" t="str">
            <v/>
          </cell>
          <cell r="H695" t="str">
            <v/>
          </cell>
          <cell r="I695" t="str">
            <v/>
          </cell>
          <cell r="K695">
            <v>0</v>
          </cell>
          <cell r="L695">
            <v>0</v>
          </cell>
        </row>
        <row r="696">
          <cell r="C696" t="str">
            <v/>
          </cell>
          <cell r="H696" t="str">
            <v/>
          </cell>
          <cell r="I696" t="str">
            <v/>
          </cell>
          <cell r="K696">
            <v>0</v>
          </cell>
          <cell r="L696">
            <v>0</v>
          </cell>
        </row>
        <row r="697">
          <cell r="C697" t="str">
            <v/>
          </cell>
          <cell r="H697" t="str">
            <v/>
          </cell>
          <cell r="I697" t="str">
            <v/>
          </cell>
          <cell r="K697">
            <v>0</v>
          </cell>
          <cell r="L697">
            <v>0</v>
          </cell>
        </row>
        <row r="699">
          <cell r="D699" t="str">
            <v xml:space="preserve">JUMLAH HARGA BAHAN   </v>
          </cell>
          <cell r="L699">
            <v>63127.5</v>
          </cell>
        </row>
        <row r="701">
          <cell r="C701" t="str">
            <v>C.</v>
          </cell>
          <cell r="E701" t="str">
            <v>PERALATAN</v>
          </cell>
        </row>
        <row r="703">
          <cell r="C703">
            <v>1</v>
          </cell>
          <cell r="E703" t="str">
            <v>Alat Bantu</v>
          </cell>
          <cell r="I703" t="str">
            <v>Ls</v>
          </cell>
          <cell r="J703">
            <v>1</v>
          </cell>
          <cell r="K703">
            <v>5000</v>
          </cell>
          <cell r="L703">
            <v>5000</v>
          </cell>
        </row>
        <row r="704">
          <cell r="C704" t="str">
            <v/>
          </cell>
          <cell r="H704" t="str">
            <v/>
          </cell>
          <cell r="I704" t="str">
            <v/>
          </cell>
          <cell r="K704">
            <v>0</v>
          </cell>
          <cell r="L704">
            <v>0</v>
          </cell>
        </row>
        <row r="705">
          <cell r="C705" t="str">
            <v/>
          </cell>
          <cell r="H705" t="str">
            <v/>
          </cell>
          <cell r="I705" t="str">
            <v/>
          </cell>
          <cell r="K705">
            <v>0</v>
          </cell>
          <cell r="L705">
            <v>0</v>
          </cell>
        </row>
        <row r="706">
          <cell r="C706" t="str">
            <v/>
          </cell>
          <cell r="H706" t="str">
            <v/>
          </cell>
          <cell r="I706" t="str">
            <v/>
          </cell>
          <cell r="K706">
            <v>0</v>
          </cell>
          <cell r="L706">
            <v>0</v>
          </cell>
        </row>
        <row r="707">
          <cell r="C707" t="str">
            <v/>
          </cell>
          <cell r="H707" t="str">
            <v/>
          </cell>
          <cell r="I707" t="str">
            <v/>
          </cell>
          <cell r="K707">
            <v>0</v>
          </cell>
          <cell r="L707">
            <v>0</v>
          </cell>
        </row>
        <row r="708">
          <cell r="C708" t="str">
            <v/>
          </cell>
          <cell r="H708" t="str">
            <v/>
          </cell>
          <cell r="I708" t="str">
            <v/>
          </cell>
          <cell r="K708">
            <v>0</v>
          </cell>
          <cell r="L708">
            <v>0</v>
          </cell>
        </row>
        <row r="709">
          <cell r="C709" t="str">
            <v/>
          </cell>
          <cell r="H709" t="str">
            <v/>
          </cell>
          <cell r="I709" t="str">
            <v/>
          </cell>
          <cell r="K709">
            <v>0</v>
          </cell>
          <cell r="L709">
            <v>0</v>
          </cell>
        </row>
        <row r="710">
          <cell r="C710" t="str">
            <v/>
          </cell>
          <cell r="H710" t="str">
            <v/>
          </cell>
          <cell r="I710" t="str">
            <v/>
          </cell>
          <cell r="K710">
            <v>0</v>
          </cell>
          <cell r="L710">
            <v>0</v>
          </cell>
        </row>
        <row r="711">
          <cell r="C711" t="str">
            <v/>
          </cell>
          <cell r="H711" t="str">
            <v/>
          </cell>
          <cell r="I711" t="str">
            <v/>
          </cell>
          <cell r="K711">
            <v>0</v>
          </cell>
          <cell r="L711">
            <v>0</v>
          </cell>
        </row>
        <row r="712">
          <cell r="C712" t="str">
            <v/>
          </cell>
          <cell r="H712" t="str">
            <v/>
          </cell>
          <cell r="I712" t="str">
            <v/>
          </cell>
          <cell r="K712">
            <v>0</v>
          </cell>
          <cell r="L712">
            <v>0</v>
          </cell>
        </row>
        <row r="714">
          <cell r="D714" t="str">
            <v>JUMLAH HARGA PERALATAN</v>
          </cell>
          <cell r="L714">
            <v>5000</v>
          </cell>
        </row>
        <row r="716">
          <cell r="C716" t="str">
            <v>D.</v>
          </cell>
          <cell r="E716" t="str">
            <v>JUMLAH HARGA TENAGA, BAHAN DAN PERALATAN  ( A + B + C )</v>
          </cell>
          <cell r="L716">
            <v>128127.5</v>
          </cell>
        </row>
        <row r="717">
          <cell r="C717" t="str">
            <v>E.</v>
          </cell>
          <cell r="E717" t="str">
            <v>OVERHEAD &amp; PROFIT</v>
          </cell>
          <cell r="I717">
            <v>0</v>
          </cell>
          <cell r="J717" t="str">
            <v>%  x  D</v>
          </cell>
          <cell r="L717">
            <v>0</v>
          </cell>
        </row>
        <row r="718">
          <cell r="B718" t="e">
            <v>#REF!</v>
          </cell>
          <cell r="C718" t="str">
            <v>F.</v>
          </cell>
          <cell r="E718" t="str">
            <v>HARGA SATUAN PEKERJAAN  ( D + E )</v>
          </cell>
          <cell r="L718">
            <v>128127.5</v>
          </cell>
        </row>
        <row r="719">
          <cell r="C719" t="str">
            <v>Note: 1.</v>
          </cell>
          <cell r="E719" t="str">
            <v>SATUAN dapat berdasarkan atas jam operasi untuk Tenaga Kerja dan Peralatan, volume dan/atau ukuran</v>
          </cell>
        </row>
        <row r="720">
          <cell r="E720" t="str">
            <v>berat untuk bahan-bahan.</v>
          </cell>
        </row>
        <row r="721">
          <cell r="C721" t="str">
            <v>2.</v>
          </cell>
          <cell r="E721" t="str">
            <v>Kuantitas satuan adalah kuantitas setiap komponen untuk menyelesaikan satu satuan pekerjaan dari nomor</v>
          </cell>
        </row>
        <row r="722">
          <cell r="E722" t="str">
            <v>mata pembayaran.</v>
          </cell>
        </row>
        <row r="723">
          <cell r="C723" t="str">
            <v>3.</v>
          </cell>
          <cell r="E723" t="str">
            <v>Biaya satuan untuk peralatan sudah termasuk bahan bakar, bahan habis dipakai dan operator.</v>
          </cell>
        </row>
        <row r="724">
          <cell r="C724" t="str">
            <v>4.</v>
          </cell>
          <cell r="E724" t="str">
            <v>Biaya satuan sudah termasuk pengeluaran untuk seluruh pajak yang berkaitan (tetapi tidak termasuk PPN</v>
          </cell>
        </row>
        <row r="725">
          <cell r="E725" t="str">
            <v>yang dibayar dari kontrak) dan biaya-biaya lainnya.</v>
          </cell>
        </row>
        <row r="729">
          <cell r="B729" t="e">
            <v>#REF!</v>
          </cell>
          <cell r="C729" t="str">
            <v>ITEM PEMBAYARAN NO.</v>
          </cell>
          <cell r="F729" t="str">
            <v>:</v>
          </cell>
          <cell r="G729" t="str">
            <v>3.01(7)</v>
          </cell>
          <cell r="K729" t="str">
            <v>PERKIRAAN VOL. PEK.</v>
          </cell>
          <cell r="M729" t="str">
            <v>:</v>
          </cell>
          <cell r="N729">
            <v>1</v>
          </cell>
        </row>
        <row r="730">
          <cell r="C730" t="str">
            <v>JENIS PEKERJAAN</v>
          </cell>
          <cell r="F730" t="str">
            <v>:</v>
          </cell>
          <cell r="G730" t="str">
            <v>Pembongkaran dan Pemasangan Kembali KM Post</v>
          </cell>
          <cell r="K730" t="str">
            <v>TOTAL HARGA (Rp.)</v>
          </cell>
          <cell r="M730" t="str">
            <v>:</v>
          </cell>
          <cell r="N730">
            <v>66563.740000000005</v>
          </cell>
        </row>
        <row r="731">
          <cell r="C731" t="str">
            <v>SATUAN PEMBAYARAN</v>
          </cell>
          <cell r="F731" t="str">
            <v>:</v>
          </cell>
          <cell r="G731" t="str">
            <v>buah</v>
          </cell>
        </row>
        <row r="733">
          <cell r="J733" t="str">
            <v>PERKIRAAN</v>
          </cell>
          <cell r="K733" t="str">
            <v>HARGA</v>
          </cell>
          <cell r="L733" t="str">
            <v>JUMLAH</v>
          </cell>
        </row>
        <row r="734">
          <cell r="C734" t="str">
            <v>NO.</v>
          </cell>
          <cell r="D734" t="str">
            <v>KOMPONEN</v>
          </cell>
          <cell r="I734" t="str">
            <v>SATUAN</v>
          </cell>
          <cell r="J734" t="str">
            <v>KUANTITAS</v>
          </cell>
          <cell r="K734" t="str">
            <v>SATUAN</v>
          </cell>
          <cell r="L734" t="str">
            <v>HARGA</v>
          </cell>
        </row>
        <row r="735">
          <cell r="K735" t="str">
            <v>(Rp.)</v>
          </cell>
          <cell r="L735" t="str">
            <v>(Rp.)</v>
          </cell>
        </row>
        <row r="737">
          <cell r="C737" t="str">
            <v>A.</v>
          </cell>
          <cell r="E737" t="str">
            <v>TENAGA</v>
          </cell>
        </row>
        <row r="739">
          <cell r="C739">
            <v>1</v>
          </cell>
          <cell r="E739" t="str">
            <v>Mandor</v>
          </cell>
          <cell r="H739" t="str">
            <v>(L02)</v>
          </cell>
          <cell r="I739" t="str">
            <v>Orang/Hari</v>
          </cell>
          <cell r="J739">
            <v>0.1</v>
          </cell>
          <cell r="K739">
            <v>50000</v>
          </cell>
          <cell r="L739">
            <v>5000</v>
          </cell>
        </row>
        <row r="740">
          <cell r="C740">
            <v>2</v>
          </cell>
          <cell r="E740" t="str">
            <v>Pekerja</v>
          </cell>
          <cell r="H740" t="str">
            <v>(L16)</v>
          </cell>
          <cell r="I740" t="str">
            <v>Orang/Hari</v>
          </cell>
          <cell r="J740">
            <v>1</v>
          </cell>
          <cell r="K740">
            <v>25000</v>
          </cell>
          <cell r="L740">
            <v>25000</v>
          </cell>
        </row>
        <row r="741">
          <cell r="C741" t="str">
            <v/>
          </cell>
          <cell r="H741" t="str">
            <v/>
          </cell>
          <cell r="I741" t="str">
            <v/>
          </cell>
          <cell r="K741">
            <v>0</v>
          </cell>
          <cell r="L741">
            <v>0</v>
          </cell>
        </row>
        <row r="742">
          <cell r="C742" t="str">
            <v/>
          </cell>
          <cell r="H742" t="str">
            <v/>
          </cell>
          <cell r="I742" t="str">
            <v/>
          </cell>
          <cell r="K742">
            <v>0</v>
          </cell>
          <cell r="L742">
            <v>0</v>
          </cell>
        </row>
        <row r="743">
          <cell r="C743" t="str">
            <v/>
          </cell>
          <cell r="H743" t="str">
            <v/>
          </cell>
          <cell r="I743" t="str">
            <v/>
          </cell>
          <cell r="K743">
            <v>0</v>
          </cell>
          <cell r="L743">
            <v>0</v>
          </cell>
        </row>
        <row r="744">
          <cell r="C744" t="str">
            <v/>
          </cell>
          <cell r="H744" t="str">
            <v/>
          </cell>
          <cell r="I744" t="str">
            <v/>
          </cell>
          <cell r="K744">
            <v>0</v>
          </cell>
          <cell r="L744">
            <v>0</v>
          </cell>
        </row>
        <row r="745">
          <cell r="C745" t="str">
            <v/>
          </cell>
          <cell r="H745" t="str">
            <v/>
          </cell>
          <cell r="I745" t="str">
            <v/>
          </cell>
          <cell r="K745">
            <v>0</v>
          </cell>
          <cell r="L745">
            <v>0</v>
          </cell>
        </row>
        <row r="746">
          <cell r="C746" t="str">
            <v/>
          </cell>
          <cell r="H746" t="str">
            <v/>
          </cell>
          <cell r="I746" t="str">
            <v/>
          </cell>
          <cell r="K746">
            <v>0</v>
          </cell>
          <cell r="L746">
            <v>0</v>
          </cell>
        </row>
        <row r="747">
          <cell r="C747" t="str">
            <v/>
          </cell>
          <cell r="H747" t="str">
            <v/>
          </cell>
          <cell r="I747" t="str">
            <v/>
          </cell>
          <cell r="K747">
            <v>0</v>
          </cell>
          <cell r="L747">
            <v>0</v>
          </cell>
        </row>
        <row r="748">
          <cell r="C748" t="str">
            <v/>
          </cell>
          <cell r="H748" t="str">
            <v/>
          </cell>
          <cell r="I748" t="str">
            <v/>
          </cell>
          <cell r="K748">
            <v>0</v>
          </cell>
          <cell r="L748">
            <v>0</v>
          </cell>
        </row>
        <row r="750">
          <cell r="D750" t="str">
            <v>JUMLAH HARGA TENAGA</v>
          </cell>
          <cell r="L750">
            <v>30000</v>
          </cell>
        </row>
        <row r="752">
          <cell r="C752" t="str">
            <v>B.</v>
          </cell>
          <cell r="E752" t="str">
            <v>BAHAN</v>
          </cell>
        </row>
        <row r="754">
          <cell r="C754">
            <v>1</v>
          </cell>
          <cell r="E754" t="str">
            <v>Beton Kelas C</v>
          </cell>
          <cell r="H754" t="str">
            <v>(M320)</v>
          </cell>
          <cell r="I754" t="str">
            <v>m3</v>
          </cell>
          <cell r="J754">
            <v>2.2499999999999999E-2</v>
          </cell>
          <cell r="K754">
            <v>329250</v>
          </cell>
          <cell r="L754">
            <v>7408.12</v>
          </cell>
        </row>
        <row r="755">
          <cell r="C755">
            <v>2</v>
          </cell>
          <cell r="E755" t="str">
            <v>Baja Tulangan Polos</v>
          </cell>
          <cell r="H755" t="str">
            <v>(M339)</v>
          </cell>
          <cell r="I755" t="str">
            <v>kg</v>
          </cell>
          <cell r="J755">
            <v>0.67499999999999993</v>
          </cell>
          <cell r="K755">
            <v>4675</v>
          </cell>
          <cell r="L755">
            <v>3155.62</v>
          </cell>
        </row>
        <row r="756">
          <cell r="C756">
            <v>3</v>
          </cell>
          <cell r="E756" t="str">
            <v>Begisting / Formwork</v>
          </cell>
          <cell r="H756" t="str">
            <v>(M308)</v>
          </cell>
          <cell r="I756" t="str">
            <v>m2</v>
          </cell>
          <cell r="J756">
            <v>0.3</v>
          </cell>
          <cell r="K756">
            <v>70000</v>
          </cell>
          <cell r="L756">
            <v>21000</v>
          </cell>
        </row>
        <row r="757">
          <cell r="C757" t="str">
            <v/>
          </cell>
          <cell r="H757" t="str">
            <v/>
          </cell>
          <cell r="I757" t="str">
            <v/>
          </cell>
          <cell r="K757">
            <v>0</v>
          </cell>
          <cell r="L757">
            <v>0</v>
          </cell>
        </row>
        <row r="758">
          <cell r="C758" t="str">
            <v/>
          </cell>
          <cell r="H758" t="str">
            <v/>
          </cell>
          <cell r="I758" t="str">
            <v/>
          </cell>
          <cell r="K758">
            <v>0</v>
          </cell>
          <cell r="L758">
            <v>0</v>
          </cell>
        </row>
        <row r="759">
          <cell r="C759" t="str">
            <v/>
          </cell>
          <cell r="H759" t="str">
            <v/>
          </cell>
          <cell r="I759" t="str">
            <v/>
          </cell>
          <cell r="K759">
            <v>0</v>
          </cell>
          <cell r="L759">
            <v>0</v>
          </cell>
        </row>
        <row r="760">
          <cell r="C760" t="str">
            <v/>
          </cell>
          <cell r="H760" t="str">
            <v/>
          </cell>
          <cell r="I760" t="str">
            <v/>
          </cell>
          <cell r="K760">
            <v>0</v>
          </cell>
          <cell r="L760">
            <v>0</v>
          </cell>
        </row>
        <row r="761">
          <cell r="C761" t="str">
            <v/>
          </cell>
          <cell r="H761" t="str">
            <v/>
          </cell>
          <cell r="I761" t="str">
            <v/>
          </cell>
          <cell r="K761">
            <v>0</v>
          </cell>
          <cell r="L761">
            <v>0</v>
          </cell>
        </row>
        <row r="762">
          <cell r="C762" t="str">
            <v/>
          </cell>
          <cell r="H762" t="str">
            <v/>
          </cell>
          <cell r="I762" t="str">
            <v/>
          </cell>
          <cell r="K762">
            <v>0</v>
          </cell>
          <cell r="L762">
            <v>0</v>
          </cell>
        </row>
        <row r="763">
          <cell r="C763" t="str">
            <v/>
          </cell>
          <cell r="H763" t="str">
            <v/>
          </cell>
          <cell r="I763" t="str">
            <v/>
          </cell>
          <cell r="K763">
            <v>0</v>
          </cell>
          <cell r="L763">
            <v>0</v>
          </cell>
        </row>
        <row r="765">
          <cell r="D765" t="str">
            <v xml:space="preserve">JUMLAH HARGA BAHAN   </v>
          </cell>
          <cell r="L765">
            <v>31563.74</v>
          </cell>
        </row>
        <row r="767">
          <cell r="C767" t="str">
            <v>C.</v>
          </cell>
          <cell r="E767" t="str">
            <v>PERALATAN</v>
          </cell>
        </row>
        <row r="769">
          <cell r="C769">
            <v>1</v>
          </cell>
          <cell r="E769" t="str">
            <v>Alat Bantu</v>
          </cell>
          <cell r="I769" t="str">
            <v>Ls</v>
          </cell>
          <cell r="J769">
            <v>1</v>
          </cell>
          <cell r="K769">
            <v>5000</v>
          </cell>
          <cell r="L769">
            <v>5000</v>
          </cell>
        </row>
        <row r="770">
          <cell r="C770" t="str">
            <v/>
          </cell>
          <cell r="H770" t="str">
            <v/>
          </cell>
          <cell r="I770" t="str">
            <v/>
          </cell>
          <cell r="K770">
            <v>0</v>
          </cell>
          <cell r="L770">
            <v>0</v>
          </cell>
        </row>
        <row r="771">
          <cell r="C771" t="str">
            <v/>
          </cell>
          <cell r="H771" t="str">
            <v/>
          </cell>
          <cell r="I771" t="str">
            <v/>
          </cell>
          <cell r="K771">
            <v>0</v>
          </cell>
          <cell r="L771">
            <v>0</v>
          </cell>
        </row>
        <row r="772">
          <cell r="C772" t="str">
            <v/>
          </cell>
          <cell r="H772" t="str">
            <v/>
          </cell>
          <cell r="I772" t="str">
            <v/>
          </cell>
          <cell r="K772">
            <v>0</v>
          </cell>
          <cell r="L772">
            <v>0</v>
          </cell>
        </row>
        <row r="773">
          <cell r="C773" t="str">
            <v/>
          </cell>
          <cell r="H773" t="str">
            <v/>
          </cell>
          <cell r="I773" t="str">
            <v/>
          </cell>
          <cell r="K773">
            <v>0</v>
          </cell>
          <cell r="L773">
            <v>0</v>
          </cell>
        </row>
        <row r="774">
          <cell r="C774" t="str">
            <v/>
          </cell>
          <cell r="H774" t="str">
            <v/>
          </cell>
          <cell r="I774" t="str">
            <v/>
          </cell>
          <cell r="K774">
            <v>0</v>
          </cell>
          <cell r="L774">
            <v>0</v>
          </cell>
        </row>
        <row r="775">
          <cell r="C775" t="str">
            <v/>
          </cell>
          <cell r="H775" t="str">
            <v/>
          </cell>
          <cell r="I775" t="str">
            <v/>
          </cell>
          <cell r="K775">
            <v>0</v>
          </cell>
          <cell r="L775">
            <v>0</v>
          </cell>
        </row>
        <row r="776">
          <cell r="C776" t="str">
            <v/>
          </cell>
          <cell r="H776" t="str">
            <v/>
          </cell>
          <cell r="I776" t="str">
            <v/>
          </cell>
          <cell r="K776">
            <v>0</v>
          </cell>
          <cell r="L776">
            <v>0</v>
          </cell>
        </row>
        <row r="777">
          <cell r="C777" t="str">
            <v/>
          </cell>
          <cell r="H777" t="str">
            <v/>
          </cell>
          <cell r="I777" t="str">
            <v/>
          </cell>
          <cell r="K777">
            <v>0</v>
          </cell>
          <cell r="L777">
            <v>0</v>
          </cell>
        </row>
        <row r="778">
          <cell r="C778" t="str">
            <v/>
          </cell>
          <cell r="H778" t="str">
            <v/>
          </cell>
          <cell r="I778" t="str">
            <v/>
          </cell>
          <cell r="K778">
            <v>0</v>
          </cell>
          <cell r="L778">
            <v>0</v>
          </cell>
        </row>
        <row r="780">
          <cell r="D780" t="str">
            <v>JUMLAH HARGA PERALATAN</v>
          </cell>
          <cell r="L780">
            <v>5000</v>
          </cell>
        </row>
        <row r="782">
          <cell r="C782" t="str">
            <v>D.</v>
          </cell>
          <cell r="E782" t="str">
            <v>JUMLAH HARGA TENAGA, BAHAN DAN PERALATAN  ( A + B + C )</v>
          </cell>
          <cell r="L782">
            <v>66563.740000000005</v>
          </cell>
        </row>
        <row r="783">
          <cell r="C783" t="str">
            <v>E.</v>
          </cell>
          <cell r="E783" t="str">
            <v>OVERHEAD &amp; PROFIT</v>
          </cell>
          <cell r="I783">
            <v>0</v>
          </cell>
          <cell r="J783" t="str">
            <v>%  x  D</v>
          </cell>
          <cell r="L783">
            <v>0</v>
          </cell>
        </row>
        <row r="784">
          <cell r="B784" t="e">
            <v>#REF!</v>
          </cell>
          <cell r="C784" t="str">
            <v>F.</v>
          </cell>
          <cell r="E784" t="str">
            <v>HARGA SATUAN PEKERJAAN  ( D + E )</v>
          </cell>
          <cell r="L784">
            <v>66563.740000000005</v>
          </cell>
        </row>
        <row r="785">
          <cell r="C785" t="str">
            <v>Note: 1.</v>
          </cell>
          <cell r="E785" t="str">
            <v>SATUAN dapat berdasarkan atas jam operasi untuk Tenaga Kerja dan Peralatan, volume dan/atau ukuran</v>
          </cell>
        </row>
        <row r="786">
          <cell r="E786" t="str">
            <v>berat untuk bahan-bahan.</v>
          </cell>
        </row>
        <row r="787">
          <cell r="C787" t="str">
            <v>2.</v>
          </cell>
          <cell r="E787" t="str">
            <v>Kuantitas satuan adalah kuantitas setiap komponen untuk menyelesaikan satu satuan pekerjaan dari nomor</v>
          </cell>
        </row>
        <row r="788">
          <cell r="E788" t="str">
            <v>mata pembayaran.</v>
          </cell>
        </row>
        <row r="789">
          <cell r="C789" t="str">
            <v>3.</v>
          </cell>
          <cell r="E789" t="str">
            <v>Biaya satuan untuk peralatan sudah termasuk bahan bakar, bahan habis dipakai dan operator.</v>
          </cell>
        </row>
        <row r="790">
          <cell r="C790" t="str">
            <v>4.</v>
          </cell>
          <cell r="E790" t="str">
            <v>Biaya satuan sudah termasuk pengeluaran untuk seluruh pajak yang berkaitan (tetapi tidak termasuk PPN</v>
          </cell>
        </row>
        <row r="791">
          <cell r="E791" t="str">
            <v>yang dibayar dari kontrak) dan biaya-biaya lainnya.</v>
          </cell>
        </row>
        <row r="795">
          <cell r="B795" t="e">
            <v>#REF!</v>
          </cell>
          <cell r="C795" t="str">
            <v>ITEM PEMBAYARAN NO.</v>
          </cell>
          <cell r="F795" t="str">
            <v>:</v>
          </cell>
          <cell r="G795" t="str">
            <v>3.01(8)</v>
          </cell>
          <cell r="K795" t="str">
            <v>PERKIRAAN VOL. PEK.</v>
          </cell>
          <cell r="M795" t="str">
            <v>:</v>
          </cell>
          <cell r="N795">
            <v>6</v>
          </cell>
        </row>
        <row r="796">
          <cell r="C796" t="str">
            <v>JENIS PEKERJAAN</v>
          </cell>
          <cell r="F796" t="str">
            <v>:</v>
          </cell>
          <cell r="G796" t="str">
            <v>Pembongkaran dan Pemasangan Kembali Tiang PJU</v>
          </cell>
          <cell r="K796" t="str">
            <v>TOTAL HARGA (Rp.)</v>
          </cell>
          <cell r="M796" t="str">
            <v>:</v>
          </cell>
          <cell r="N796">
            <v>1086000</v>
          </cell>
        </row>
        <row r="797">
          <cell r="C797" t="str">
            <v>SATUAN PEMBAYARAN</v>
          </cell>
          <cell r="F797" t="str">
            <v>:</v>
          </cell>
          <cell r="G797" t="str">
            <v>buah</v>
          </cell>
        </row>
        <row r="799">
          <cell r="J799" t="str">
            <v>PERKIRAAN</v>
          </cell>
          <cell r="K799" t="str">
            <v>HARGA</v>
          </cell>
          <cell r="L799" t="str">
            <v>JUMLAH</v>
          </cell>
        </row>
        <row r="800">
          <cell r="C800" t="str">
            <v>NO.</v>
          </cell>
          <cell r="D800" t="str">
            <v>KOMPONEN</v>
          </cell>
          <cell r="I800" t="str">
            <v>SATUAN</v>
          </cell>
          <cell r="J800" t="str">
            <v>KUANTITAS</v>
          </cell>
          <cell r="K800" t="str">
            <v>SATUAN</v>
          </cell>
          <cell r="L800" t="str">
            <v>HARGA</v>
          </cell>
        </row>
        <row r="801">
          <cell r="K801" t="str">
            <v>(Rp.)</v>
          </cell>
          <cell r="L801" t="str">
            <v>(Rp.)</v>
          </cell>
        </row>
        <row r="803">
          <cell r="C803" t="str">
            <v>A.</v>
          </cell>
          <cell r="E803" t="str">
            <v>TENAGA</v>
          </cell>
        </row>
        <row r="805">
          <cell r="C805">
            <v>1</v>
          </cell>
          <cell r="E805" t="str">
            <v>Mandor</v>
          </cell>
          <cell r="H805" t="str">
            <v>(L02)</v>
          </cell>
          <cell r="I805" t="str">
            <v>Orang/Hari</v>
          </cell>
          <cell r="J805">
            <v>0.6</v>
          </cell>
          <cell r="K805">
            <v>50000</v>
          </cell>
          <cell r="L805">
            <v>30000</v>
          </cell>
        </row>
        <row r="806">
          <cell r="C806">
            <v>2</v>
          </cell>
          <cell r="E806" t="str">
            <v>Pekerja</v>
          </cell>
          <cell r="H806" t="str">
            <v>(L16)</v>
          </cell>
          <cell r="I806" t="str">
            <v>Orang/Hari</v>
          </cell>
          <cell r="J806">
            <v>6</v>
          </cell>
          <cell r="K806">
            <v>25000</v>
          </cell>
          <cell r="L806">
            <v>150000</v>
          </cell>
        </row>
        <row r="807">
          <cell r="C807" t="str">
            <v/>
          </cell>
          <cell r="H807" t="str">
            <v/>
          </cell>
          <cell r="I807" t="str">
            <v/>
          </cell>
          <cell r="K807">
            <v>0</v>
          </cell>
          <cell r="L807">
            <v>0</v>
          </cell>
        </row>
        <row r="808">
          <cell r="C808" t="str">
            <v/>
          </cell>
          <cell r="H808" t="str">
            <v/>
          </cell>
          <cell r="I808" t="str">
            <v/>
          </cell>
          <cell r="K808">
            <v>0</v>
          </cell>
          <cell r="L808">
            <v>0</v>
          </cell>
        </row>
        <row r="809">
          <cell r="C809" t="str">
            <v/>
          </cell>
          <cell r="H809" t="str">
            <v/>
          </cell>
          <cell r="I809" t="str">
            <v/>
          </cell>
          <cell r="K809">
            <v>0</v>
          </cell>
          <cell r="L809">
            <v>0</v>
          </cell>
        </row>
        <row r="810">
          <cell r="C810" t="str">
            <v/>
          </cell>
          <cell r="H810" t="str">
            <v/>
          </cell>
          <cell r="I810" t="str">
            <v/>
          </cell>
          <cell r="K810">
            <v>0</v>
          </cell>
          <cell r="L810">
            <v>0</v>
          </cell>
        </row>
        <row r="811">
          <cell r="C811" t="str">
            <v/>
          </cell>
          <cell r="H811" t="str">
            <v/>
          </cell>
          <cell r="I811" t="str">
            <v/>
          </cell>
          <cell r="K811">
            <v>0</v>
          </cell>
          <cell r="L811">
            <v>0</v>
          </cell>
        </row>
        <row r="812">
          <cell r="C812" t="str">
            <v/>
          </cell>
          <cell r="H812" t="str">
            <v/>
          </cell>
          <cell r="I812" t="str">
            <v/>
          </cell>
          <cell r="K812">
            <v>0</v>
          </cell>
          <cell r="L812">
            <v>0</v>
          </cell>
        </row>
        <row r="813">
          <cell r="C813" t="str">
            <v/>
          </cell>
          <cell r="H813" t="str">
            <v/>
          </cell>
          <cell r="I813" t="str">
            <v/>
          </cell>
          <cell r="K813">
            <v>0</v>
          </cell>
          <cell r="L813">
            <v>0</v>
          </cell>
        </row>
        <row r="814">
          <cell r="C814" t="str">
            <v/>
          </cell>
          <cell r="H814" t="str">
            <v/>
          </cell>
          <cell r="I814" t="str">
            <v/>
          </cell>
          <cell r="K814">
            <v>0</v>
          </cell>
          <cell r="L814">
            <v>0</v>
          </cell>
        </row>
        <row r="816">
          <cell r="D816" t="str">
            <v>JUMLAH HARGA TENAGA</v>
          </cell>
          <cell r="L816">
            <v>180000</v>
          </cell>
        </row>
        <row r="818">
          <cell r="C818" t="str">
            <v>B.</v>
          </cell>
          <cell r="E818" t="str">
            <v>BAHAN</v>
          </cell>
        </row>
        <row r="820">
          <cell r="C820">
            <v>1</v>
          </cell>
          <cell r="E820" t="str">
            <v>Material Bantu</v>
          </cell>
          <cell r="I820" t="str">
            <v>Ls</v>
          </cell>
          <cell r="J820">
            <v>1</v>
          </cell>
          <cell r="K820">
            <v>500</v>
          </cell>
          <cell r="L820">
            <v>500</v>
          </cell>
        </row>
        <row r="821">
          <cell r="C821" t="str">
            <v/>
          </cell>
          <cell r="H821" t="str">
            <v/>
          </cell>
          <cell r="I821" t="str">
            <v/>
          </cell>
          <cell r="K821">
            <v>0</v>
          </cell>
          <cell r="L821">
            <v>0</v>
          </cell>
        </row>
        <row r="822">
          <cell r="C822" t="str">
            <v/>
          </cell>
          <cell r="H822" t="str">
            <v/>
          </cell>
          <cell r="I822" t="str">
            <v/>
          </cell>
          <cell r="K822">
            <v>0</v>
          </cell>
          <cell r="L822">
            <v>0</v>
          </cell>
        </row>
        <row r="823">
          <cell r="C823" t="str">
            <v/>
          </cell>
          <cell r="H823" t="str">
            <v/>
          </cell>
          <cell r="I823" t="str">
            <v/>
          </cell>
          <cell r="K823">
            <v>0</v>
          </cell>
          <cell r="L823">
            <v>0</v>
          </cell>
        </row>
        <row r="824">
          <cell r="C824" t="str">
            <v/>
          </cell>
          <cell r="H824" t="str">
            <v/>
          </cell>
          <cell r="I824" t="str">
            <v/>
          </cell>
          <cell r="K824">
            <v>0</v>
          </cell>
          <cell r="L824">
            <v>0</v>
          </cell>
        </row>
        <row r="825">
          <cell r="C825" t="str">
            <v/>
          </cell>
          <cell r="H825" t="str">
            <v/>
          </cell>
          <cell r="I825" t="str">
            <v/>
          </cell>
          <cell r="K825">
            <v>0</v>
          </cell>
          <cell r="L825">
            <v>0</v>
          </cell>
        </row>
        <row r="826">
          <cell r="C826" t="str">
            <v/>
          </cell>
          <cell r="H826" t="str">
            <v/>
          </cell>
          <cell r="I826" t="str">
            <v/>
          </cell>
          <cell r="K826">
            <v>0</v>
          </cell>
          <cell r="L826">
            <v>0</v>
          </cell>
        </row>
        <row r="827">
          <cell r="C827" t="str">
            <v/>
          </cell>
          <cell r="H827" t="str">
            <v/>
          </cell>
          <cell r="I827" t="str">
            <v/>
          </cell>
          <cell r="K827">
            <v>0</v>
          </cell>
          <cell r="L827">
            <v>0</v>
          </cell>
        </row>
        <row r="828">
          <cell r="C828" t="str">
            <v/>
          </cell>
          <cell r="H828" t="str">
            <v/>
          </cell>
          <cell r="I828" t="str">
            <v/>
          </cell>
          <cell r="K828">
            <v>0</v>
          </cell>
          <cell r="L828">
            <v>0</v>
          </cell>
        </row>
        <row r="829">
          <cell r="C829" t="str">
            <v/>
          </cell>
          <cell r="H829" t="str">
            <v/>
          </cell>
          <cell r="I829" t="str">
            <v/>
          </cell>
          <cell r="K829">
            <v>0</v>
          </cell>
          <cell r="L829">
            <v>0</v>
          </cell>
        </row>
        <row r="831">
          <cell r="D831" t="str">
            <v xml:space="preserve">JUMLAH HARGA BAHAN   </v>
          </cell>
          <cell r="L831">
            <v>500</v>
          </cell>
        </row>
        <row r="833">
          <cell r="C833" t="str">
            <v>C.</v>
          </cell>
          <cell r="E833" t="str">
            <v>PERALATAN</v>
          </cell>
        </row>
        <row r="835">
          <cell r="C835">
            <v>1</v>
          </cell>
          <cell r="E835" t="str">
            <v>Alat Bantu</v>
          </cell>
          <cell r="I835" t="str">
            <v>Ls</v>
          </cell>
          <cell r="J835">
            <v>1</v>
          </cell>
          <cell r="K835">
            <v>500</v>
          </cell>
          <cell r="L835">
            <v>500</v>
          </cell>
        </row>
        <row r="836">
          <cell r="C836" t="str">
            <v/>
          </cell>
          <cell r="H836" t="str">
            <v/>
          </cell>
          <cell r="I836" t="str">
            <v/>
          </cell>
          <cell r="K836">
            <v>0</v>
          </cell>
          <cell r="L836">
            <v>0</v>
          </cell>
        </row>
        <row r="837">
          <cell r="C837" t="str">
            <v/>
          </cell>
          <cell r="H837" t="str">
            <v/>
          </cell>
          <cell r="I837" t="str">
            <v/>
          </cell>
          <cell r="K837">
            <v>0</v>
          </cell>
          <cell r="L837">
            <v>0</v>
          </cell>
        </row>
        <row r="838">
          <cell r="C838" t="str">
            <v/>
          </cell>
          <cell r="H838" t="str">
            <v/>
          </cell>
          <cell r="I838" t="str">
            <v/>
          </cell>
          <cell r="K838">
            <v>0</v>
          </cell>
          <cell r="L838">
            <v>0</v>
          </cell>
        </row>
        <row r="839">
          <cell r="C839" t="str">
            <v/>
          </cell>
          <cell r="H839" t="str">
            <v/>
          </cell>
          <cell r="I839" t="str">
            <v/>
          </cell>
          <cell r="K839">
            <v>0</v>
          </cell>
          <cell r="L839">
            <v>0</v>
          </cell>
        </row>
        <row r="840">
          <cell r="C840" t="str">
            <v/>
          </cell>
          <cell r="H840" t="str">
            <v/>
          </cell>
          <cell r="I840" t="str">
            <v/>
          </cell>
          <cell r="K840">
            <v>0</v>
          </cell>
          <cell r="L840">
            <v>0</v>
          </cell>
        </row>
        <row r="841">
          <cell r="C841" t="str">
            <v/>
          </cell>
          <cell r="H841" t="str">
            <v/>
          </cell>
          <cell r="I841" t="str">
            <v/>
          </cell>
          <cell r="K841">
            <v>0</v>
          </cell>
          <cell r="L841">
            <v>0</v>
          </cell>
        </row>
        <row r="842">
          <cell r="C842" t="str">
            <v/>
          </cell>
          <cell r="H842" t="str">
            <v/>
          </cell>
          <cell r="I842" t="str">
            <v/>
          </cell>
          <cell r="K842">
            <v>0</v>
          </cell>
          <cell r="L842">
            <v>0</v>
          </cell>
        </row>
        <row r="843">
          <cell r="C843" t="str">
            <v/>
          </cell>
          <cell r="H843" t="str">
            <v/>
          </cell>
          <cell r="I843" t="str">
            <v/>
          </cell>
          <cell r="K843">
            <v>0</v>
          </cell>
          <cell r="L843">
            <v>0</v>
          </cell>
        </row>
        <row r="844">
          <cell r="C844" t="str">
            <v/>
          </cell>
          <cell r="H844" t="str">
            <v/>
          </cell>
          <cell r="I844" t="str">
            <v/>
          </cell>
          <cell r="K844">
            <v>0</v>
          </cell>
          <cell r="L844">
            <v>0</v>
          </cell>
        </row>
        <row r="846">
          <cell r="D846" t="str">
            <v>JUMLAH HARGA PERALATAN</v>
          </cell>
          <cell r="L846">
            <v>500</v>
          </cell>
        </row>
        <row r="848">
          <cell r="C848" t="str">
            <v>D.</v>
          </cell>
          <cell r="E848" t="str">
            <v>JUMLAH HARGA TENAGA, BAHAN DAN PERALATAN  ( A + B + C )</v>
          </cell>
          <cell r="L848">
            <v>181000</v>
          </cell>
        </row>
        <row r="849">
          <cell r="C849" t="str">
            <v>E.</v>
          </cell>
          <cell r="E849" t="str">
            <v>OVERHEAD &amp; PROFIT</v>
          </cell>
          <cell r="I849">
            <v>0</v>
          </cell>
          <cell r="J849" t="str">
            <v>%  x  D</v>
          </cell>
          <cell r="L849">
            <v>0</v>
          </cell>
        </row>
        <row r="850">
          <cell r="B850" t="e">
            <v>#REF!</v>
          </cell>
          <cell r="C850" t="str">
            <v>F.</v>
          </cell>
          <cell r="E850" t="str">
            <v>HARGA SATUAN PEKERJAAN  ( D + E )</v>
          </cell>
          <cell r="L850">
            <v>181000</v>
          </cell>
        </row>
        <row r="851">
          <cell r="C851" t="str">
            <v>Note: 1.</v>
          </cell>
          <cell r="E851" t="str">
            <v>SATUAN dapat berdasarkan atas jam operasi untuk Tenaga Kerja dan Peralatan, volume dan/atau ukuran</v>
          </cell>
        </row>
        <row r="852">
          <cell r="E852" t="str">
            <v>berat untuk bahan-bahan.</v>
          </cell>
        </row>
        <row r="853">
          <cell r="C853" t="str">
            <v>2.</v>
          </cell>
          <cell r="E853" t="str">
            <v>Kuantitas satuan adalah kuantitas setiap komponen untuk menyelesaikan satu satuan pekerjaan dari nomor</v>
          </cell>
        </row>
        <row r="854">
          <cell r="E854" t="str">
            <v>mata pembayaran.</v>
          </cell>
        </row>
        <row r="855">
          <cell r="C855" t="str">
            <v>3.</v>
          </cell>
          <cell r="E855" t="str">
            <v>Biaya satuan untuk peralatan sudah termasuk bahan bakar, bahan habis dipakai dan operator.</v>
          </cell>
        </row>
        <row r="856">
          <cell r="C856" t="str">
            <v>4.</v>
          </cell>
          <cell r="E856" t="str">
            <v>Biaya satuan sudah termasuk pengeluaran untuk seluruh pajak yang berkaitan (tetapi tidak termasuk PPN</v>
          </cell>
        </row>
        <row r="857">
          <cell r="E857" t="str">
            <v>yang dibayar dari kontrak) dan biaya-biaya lainnya.</v>
          </cell>
        </row>
        <row r="861">
          <cell r="B861" t="e">
            <v>#REF!</v>
          </cell>
          <cell r="C861" t="str">
            <v>ITEM PEMBAYARAN NO.</v>
          </cell>
          <cell r="F861" t="str">
            <v>:</v>
          </cell>
          <cell r="G861" t="str">
            <v>5.01(1)</v>
          </cell>
          <cell r="K861" t="str">
            <v>PERKIRAAN VOL. PEK.</v>
          </cell>
          <cell r="M861" t="str">
            <v>:</v>
          </cell>
          <cell r="N861">
            <v>92</v>
          </cell>
        </row>
        <row r="862">
          <cell r="C862" t="str">
            <v>JENIS PEKERJAAN</v>
          </cell>
          <cell r="F862" t="str">
            <v>:</v>
          </cell>
          <cell r="G862" t="str">
            <v>Penggalian Struktur sampai kedalaman tidak lebih dari 2 m</v>
          </cell>
          <cell r="K862" t="str">
            <v>TOTAL HARGA (Rp.)</v>
          </cell>
          <cell r="M862" t="str">
            <v>:</v>
          </cell>
          <cell r="N862">
            <v>1696005.28</v>
          </cell>
        </row>
        <row r="863">
          <cell r="C863" t="str">
            <v>SATUAN PEMBAYARAN</v>
          </cell>
          <cell r="F863" t="str">
            <v>:</v>
          </cell>
          <cell r="G863" t="str">
            <v>m3</v>
          </cell>
        </row>
        <row r="865">
          <cell r="J865" t="str">
            <v>PERKIRAAN</v>
          </cell>
          <cell r="K865" t="str">
            <v>HARGA</v>
          </cell>
          <cell r="L865" t="str">
            <v>JUMLAH</v>
          </cell>
        </row>
        <row r="866">
          <cell r="C866" t="str">
            <v>NO.</v>
          </cell>
          <cell r="D866" t="str">
            <v>KOMPONEN</v>
          </cell>
          <cell r="I866" t="str">
            <v>SATUAN</v>
          </cell>
          <cell r="J866" t="str">
            <v>KUANTITAS</v>
          </cell>
          <cell r="K866" t="str">
            <v>SATUAN</v>
          </cell>
          <cell r="L866" t="str">
            <v>HARGA</v>
          </cell>
        </row>
        <row r="867">
          <cell r="K867" t="str">
            <v>(Rp.)</v>
          </cell>
          <cell r="L867" t="str">
            <v>(Rp.)</v>
          </cell>
        </row>
        <row r="869">
          <cell r="C869" t="str">
            <v>A.</v>
          </cell>
          <cell r="E869" t="str">
            <v>TENAGA</v>
          </cell>
        </row>
        <row r="871">
          <cell r="C871">
            <v>1</v>
          </cell>
          <cell r="E871" t="str">
            <v>Mandor</v>
          </cell>
          <cell r="H871" t="str">
            <v>(L02)</v>
          </cell>
          <cell r="I871" t="str">
            <v>Orang/Hari</v>
          </cell>
          <cell r="J871">
            <v>3.3333333333333333E-2</v>
          </cell>
          <cell r="K871">
            <v>50000</v>
          </cell>
          <cell r="L871">
            <v>1666.66</v>
          </cell>
        </row>
        <row r="872">
          <cell r="C872">
            <v>2</v>
          </cell>
          <cell r="E872" t="str">
            <v>Pekerja</v>
          </cell>
          <cell r="H872" t="str">
            <v>(L16)</v>
          </cell>
          <cell r="I872" t="str">
            <v>Orang/Hari</v>
          </cell>
          <cell r="J872">
            <v>0.33333333333333331</v>
          </cell>
          <cell r="K872">
            <v>25000</v>
          </cell>
          <cell r="L872">
            <v>8333.33</v>
          </cell>
        </row>
        <row r="873">
          <cell r="C873" t="str">
            <v/>
          </cell>
          <cell r="H873" t="str">
            <v/>
          </cell>
          <cell r="I873" t="str">
            <v/>
          </cell>
          <cell r="K873">
            <v>0</v>
          </cell>
          <cell r="L873">
            <v>0</v>
          </cell>
        </row>
        <row r="874">
          <cell r="C874" t="str">
            <v/>
          </cell>
          <cell r="H874" t="str">
            <v/>
          </cell>
          <cell r="I874" t="str">
            <v/>
          </cell>
          <cell r="K874">
            <v>0</v>
          </cell>
          <cell r="L874">
            <v>0</v>
          </cell>
        </row>
        <row r="875">
          <cell r="C875" t="str">
            <v/>
          </cell>
          <cell r="H875" t="str">
            <v/>
          </cell>
          <cell r="I875" t="str">
            <v/>
          </cell>
          <cell r="K875">
            <v>0</v>
          </cell>
          <cell r="L875">
            <v>0</v>
          </cell>
        </row>
        <row r="876">
          <cell r="C876" t="str">
            <v/>
          </cell>
          <cell r="H876" t="str">
            <v/>
          </cell>
          <cell r="I876" t="str">
            <v/>
          </cell>
          <cell r="K876">
            <v>0</v>
          </cell>
          <cell r="L876">
            <v>0</v>
          </cell>
        </row>
        <row r="877">
          <cell r="C877" t="str">
            <v/>
          </cell>
          <cell r="H877" t="str">
            <v/>
          </cell>
          <cell r="I877" t="str">
            <v/>
          </cell>
          <cell r="K877">
            <v>0</v>
          </cell>
          <cell r="L877">
            <v>0</v>
          </cell>
        </row>
        <row r="878">
          <cell r="C878" t="str">
            <v/>
          </cell>
          <cell r="H878" t="str">
            <v/>
          </cell>
          <cell r="I878" t="str">
            <v/>
          </cell>
          <cell r="K878">
            <v>0</v>
          </cell>
          <cell r="L878">
            <v>0</v>
          </cell>
        </row>
        <row r="879">
          <cell r="C879" t="str">
            <v/>
          </cell>
          <cell r="H879" t="str">
            <v/>
          </cell>
          <cell r="I879" t="str">
            <v/>
          </cell>
          <cell r="K879">
            <v>0</v>
          </cell>
          <cell r="L879">
            <v>0</v>
          </cell>
        </row>
        <row r="880">
          <cell r="C880" t="str">
            <v/>
          </cell>
          <cell r="H880" t="str">
            <v/>
          </cell>
          <cell r="I880" t="str">
            <v/>
          </cell>
          <cell r="K880">
            <v>0</v>
          </cell>
          <cell r="L880">
            <v>0</v>
          </cell>
        </row>
        <row r="882">
          <cell r="D882" t="str">
            <v>JUMLAH HARGA TENAGA</v>
          </cell>
          <cell r="L882">
            <v>9999.99</v>
          </cell>
        </row>
        <row r="884">
          <cell r="C884" t="str">
            <v>B.</v>
          </cell>
          <cell r="E884" t="str">
            <v>BAHAN</v>
          </cell>
        </row>
        <row r="886">
          <cell r="C886" t="str">
            <v/>
          </cell>
          <cell r="H886" t="str">
            <v/>
          </cell>
          <cell r="I886" t="str">
            <v/>
          </cell>
          <cell r="K886">
            <v>0</v>
          </cell>
          <cell r="L886">
            <v>0</v>
          </cell>
        </row>
        <row r="887">
          <cell r="C887" t="str">
            <v/>
          </cell>
          <cell r="H887" t="str">
            <v/>
          </cell>
          <cell r="I887" t="str">
            <v/>
          </cell>
          <cell r="K887">
            <v>0</v>
          </cell>
          <cell r="L887">
            <v>0</v>
          </cell>
        </row>
        <row r="888">
          <cell r="C888" t="str">
            <v/>
          </cell>
          <cell r="H888" t="str">
            <v/>
          </cell>
          <cell r="I888" t="str">
            <v/>
          </cell>
          <cell r="K888">
            <v>0</v>
          </cell>
          <cell r="L888">
            <v>0</v>
          </cell>
        </row>
        <row r="889">
          <cell r="C889" t="str">
            <v/>
          </cell>
          <cell r="H889" t="str">
            <v/>
          </cell>
          <cell r="I889" t="str">
            <v/>
          </cell>
          <cell r="K889">
            <v>0</v>
          </cell>
          <cell r="L889">
            <v>0</v>
          </cell>
        </row>
        <row r="890">
          <cell r="C890" t="str">
            <v/>
          </cell>
          <cell r="H890" t="str">
            <v/>
          </cell>
          <cell r="I890" t="str">
            <v/>
          </cell>
          <cell r="K890">
            <v>0</v>
          </cell>
          <cell r="L890">
            <v>0</v>
          </cell>
        </row>
        <row r="891">
          <cell r="C891" t="str">
            <v/>
          </cell>
          <cell r="H891" t="str">
            <v/>
          </cell>
          <cell r="I891" t="str">
            <v/>
          </cell>
          <cell r="K891">
            <v>0</v>
          </cell>
          <cell r="L891">
            <v>0</v>
          </cell>
        </row>
        <row r="892">
          <cell r="C892" t="str">
            <v/>
          </cell>
          <cell r="H892" t="str">
            <v/>
          </cell>
          <cell r="I892" t="str">
            <v/>
          </cell>
          <cell r="K892">
            <v>0</v>
          </cell>
          <cell r="L892">
            <v>0</v>
          </cell>
        </row>
        <row r="893">
          <cell r="C893" t="str">
            <v/>
          </cell>
          <cell r="H893" t="str">
            <v/>
          </cell>
          <cell r="I893" t="str">
            <v/>
          </cell>
          <cell r="K893">
            <v>0</v>
          </cell>
          <cell r="L893">
            <v>0</v>
          </cell>
        </row>
        <row r="894">
          <cell r="C894" t="str">
            <v/>
          </cell>
          <cell r="H894" t="str">
            <v/>
          </cell>
          <cell r="I894" t="str">
            <v/>
          </cell>
          <cell r="K894">
            <v>0</v>
          </cell>
          <cell r="L894">
            <v>0</v>
          </cell>
        </row>
        <row r="895">
          <cell r="C895" t="str">
            <v/>
          </cell>
          <cell r="H895" t="str">
            <v/>
          </cell>
          <cell r="I895" t="str">
            <v/>
          </cell>
          <cell r="K895">
            <v>0</v>
          </cell>
          <cell r="L895">
            <v>0</v>
          </cell>
        </row>
        <row r="897">
          <cell r="D897" t="str">
            <v xml:space="preserve">JUMLAH HARGA BAHAN   </v>
          </cell>
          <cell r="L897">
            <v>0</v>
          </cell>
        </row>
        <row r="899">
          <cell r="C899" t="str">
            <v>C.</v>
          </cell>
          <cell r="E899" t="str">
            <v>PERALATAN</v>
          </cell>
        </row>
        <row r="901">
          <cell r="C901">
            <v>1</v>
          </cell>
          <cell r="E901" t="str">
            <v>Excavator 0.9 m3</v>
          </cell>
          <cell r="H901" t="str">
            <v>(E183)</v>
          </cell>
          <cell r="I901" t="str">
            <v>Jam</v>
          </cell>
          <cell r="J901">
            <v>0.04</v>
          </cell>
          <cell r="K901">
            <v>198371.42857142858</v>
          </cell>
          <cell r="L901">
            <v>7934.85</v>
          </cell>
        </row>
        <row r="902">
          <cell r="C902">
            <v>2</v>
          </cell>
          <cell r="E902" t="str">
            <v>Alat Bantu</v>
          </cell>
          <cell r="I902" t="str">
            <v>Ls</v>
          </cell>
          <cell r="J902">
            <v>1</v>
          </cell>
          <cell r="K902">
            <v>500</v>
          </cell>
          <cell r="L902">
            <v>500</v>
          </cell>
        </row>
        <row r="903">
          <cell r="C903" t="str">
            <v/>
          </cell>
          <cell r="H903" t="str">
            <v/>
          </cell>
          <cell r="I903" t="str">
            <v/>
          </cell>
          <cell r="K903">
            <v>0</v>
          </cell>
          <cell r="L903">
            <v>0</v>
          </cell>
        </row>
        <row r="904">
          <cell r="C904" t="str">
            <v/>
          </cell>
          <cell r="H904" t="str">
            <v/>
          </cell>
          <cell r="I904" t="str">
            <v/>
          </cell>
          <cell r="K904">
            <v>0</v>
          </cell>
          <cell r="L904">
            <v>0</v>
          </cell>
        </row>
        <row r="905">
          <cell r="C905" t="str">
            <v/>
          </cell>
          <cell r="H905" t="str">
            <v/>
          </cell>
          <cell r="I905" t="str">
            <v/>
          </cell>
          <cell r="K905">
            <v>0</v>
          </cell>
          <cell r="L905">
            <v>0</v>
          </cell>
        </row>
        <row r="906">
          <cell r="C906" t="str">
            <v/>
          </cell>
          <cell r="H906" t="str">
            <v/>
          </cell>
          <cell r="I906" t="str">
            <v/>
          </cell>
          <cell r="K906">
            <v>0</v>
          </cell>
          <cell r="L906">
            <v>0</v>
          </cell>
        </row>
        <row r="907">
          <cell r="C907" t="str">
            <v/>
          </cell>
          <cell r="H907" t="str">
            <v/>
          </cell>
          <cell r="I907" t="str">
            <v/>
          </cell>
          <cell r="K907">
            <v>0</v>
          </cell>
          <cell r="L907">
            <v>0</v>
          </cell>
        </row>
        <row r="908">
          <cell r="C908" t="str">
            <v/>
          </cell>
          <cell r="H908" t="str">
            <v/>
          </cell>
          <cell r="I908" t="str">
            <v/>
          </cell>
          <cell r="K908">
            <v>0</v>
          </cell>
          <cell r="L908">
            <v>0</v>
          </cell>
        </row>
        <row r="909">
          <cell r="C909" t="str">
            <v/>
          </cell>
          <cell r="H909" t="str">
            <v/>
          </cell>
          <cell r="I909" t="str">
            <v/>
          </cell>
          <cell r="K909">
            <v>0</v>
          </cell>
          <cell r="L909">
            <v>0</v>
          </cell>
        </row>
        <row r="910">
          <cell r="C910" t="str">
            <v/>
          </cell>
          <cell r="H910" t="str">
            <v/>
          </cell>
          <cell r="I910" t="str">
            <v/>
          </cell>
          <cell r="K910">
            <v>0</v>
          </cell>
          <cell r="L910">
            <v>0</v>
          </cell>
        </row>
        <row r="912">
          <cell r="D912" t="str">
            <v>JUMLAH HARGA PERALATAN</v>
          </cell>
          <cell r="L912">
            <v>8434.85</v>
          </cell>
        </row>
        <row r="914">
          <cell r="C914" t="str">
            <v>D.</v>
          </cell>
          <cell r="E914" t="str">
            <v>JUMLAH HARGA TENAGA, BAHAN DAN PERALATAN  ( A + B + C )</v>
          </cell>
          <cell r="L914">
            <v>18434.84</v>
          </cell>
        </row>
        <row r="915">
          <cell r="C915" t="str">
            <v>E.</v>
          </cell>
          <cell r="E915" t="str">
            <v>OVERHEAD &amp; PROFIT</v>
          </cell>
          <cell r="I915">
            <v>0</v>
          </cell>
          <cell r="J915" t="str">
            <v>%  x  D</v>
          </cell>
          <cell r="L915">
            <v>0</v>
          </cell>
        </row>
        <row r="916">
          <cell r="B916" t="e">
            <v>#REF!</v>
          </cell>
          <cell r="C916" t="str">
            <v>F.</v>
          </cell>
          <cell r="E916" t="str">
            <v>HARGA SATUAN PEKERJAAN  ( D + E )</v>
          </cell>
          <cell r="L916">
            <v>18434.84</v>
          </cell>
        </row>
        <row r="917">
          <cell r="C917" t="str">
            <v>Note: 1.</v>
          </cell>
          <cell r="E917" t="str">
            <v>SATUAN dapat berdasarkan atas jam operasi untuk Tenaga Kerja dan Peralatan, volume dan/atau ukuran</v>
          </cell>
        </row>
        <row r="918">
          <cell r="E918" t="str">
            <v>berat untuk bahan-bahan.</v>
          </cell>
        </row>
        <row r="919">
          <cell r="C919" t="str">
            <v>2.</v>
          </cell>
          <cell r="E919" t="str">
            <v>Kuantitas satuan adalah kuantitas setiap komponen untuk menyelesaikan satu satuan pekerjaan dari nomor</v>
          </cell>
        </row>
        <row r="920">
          <cell r="E920" t="str">
            <v>mata pembayaran.</v>
          </cell>
        </row>
        <row r="921">
          <cell r="C921" t="str">
            <v>3.</v>
          </cell>
          <cell r="E921" t="str">
            <v>Biaya satuan untuk peralatan sudah termasuk bahan bakar, bahan habis dipakai dan operator.</v>
          </cell>
        </row>
        <row r="922">
          <cell r="C922" t="str">
            <v>4.</v>
          </cell>
          <cell r="E922" t="str">
            <v>Biaya satuan sudah termasuk pengeluaran untuk seluruh pajak yang berkaitan (tetapi tidak termasuk PPN</v>
          </cell>
        </row>
        <row r="923">
          <cell r="E923" t="str">
            <v>yang dibayar dari kontrak) dan biaya-biaya lainnya.</v>
          </cell>
        </row>
        <row r="927">
          <cell r="B927" t="e">
            <v>#REF!</v>
          </cell>
          <cell r="C927" t="str">
            <v>ITEM PEMBAYARAN NO.</v>
          </cell>
          <cell r="F927" t="str">
            <v>:</v>
          </cell>
          <cell r="G927" t="str">
            <v>6.08(1)</v>
          </cell>
          <cell r="K927" t="str">
            <v>PERKIRAAN VOL. PEK.</v>
          </cell>
          <cell r="M927" t="str">
            <v>:</v>
          </cell>
          <cell r="N927">
            <v>2305</v>
          </cell>
        </row>
        <row r="928">
          <cell r="C928" t="str">
            <v>JENIS PEKERJAAN</v>
          </cell>
          <cell r="F928" t="str">
            <v>:</v>
          </cell>
          <cell r="G928" t="str">
            <v>Pipa Drainase, Ø 15 cm, dengan perlengkapan sambungan dan penyangga</v>
          </cell>
          <cell r="K928" t="str">
            <v>TOTAL HARGA (Rp.)</v>
          </cell>
          <cell r="M928" t="str">
            <v>:</v>
          </cell>
          <cell r="N928">
            <v>112253500</v>
          </cell>
        </row>
        <row r="929">
          <cell r="C929" t="str">
            <v>SATUAN PEMBAYARAN</v>
          </cell>
          <cell r="F929" t="str">
            <v>:</v>
          </cell>
          <cell r="G929" t="str">
            <v>m'</v>
          </cell>
        </row>
        <row r="931">
          <cell r="J931" t="str">
            <v>PERKIRAAN</v>
          </cell>
          <cell r="K931" t="str">
            <v>HARGA</v>
          </cell>
          <cell r="L931" t="str">
            <v>JUMLAH</v>
          </cell>
        </row>
        <row r="932">
          <cell r="C932" t="str">
            <v>NO.</v>
          </cell>
          <cell r="D932" t="str">
            <v>KOMPONEN</v>
          </cell>
          <cell r="I932" t="str">
            <v>SATUAN</v>
          </cell>
          <cell r="J932" t="str">
            <v>KUANTITAS</v>
          </cell>
          <cell r="K932" t="str">
            <v>SATUAN</v>
          </cell>
          <cell r="L932" t="str">
            <v>HARGA</v>
          </cell>
        </row>
        <row r="933">
          <cell r="K933" t="str">
            <v>(Rp.)</v>
          </cell>
          <cell r="L933" t="str">
            <v>(Rp.)</v>
          </cell>
        </row>
        <row r="935">
          <cell r="C935" t="str">
            <v>A.</v>
          </cell>
          <cell r="E935" t="str">
            <v>TENAGA</v>
          </cell>
        </row>
        <row r="937">
          <cell r="C937">
            <v>1</v>
          </cell>
          <cell r="E937" t="str">
            <v>Mandor</v>
          </cell>
          <cell r="H937" t="str">
            <v>(L02)</v>
          </cell>
          <cell r="I937" t="str">
            <v>Orang/Hari</v>
          </cell>
          <cell r="J937">
            <v>4.0000000000000001E-3</v>
          </cell>
          <cell r="K937">
            <v>50000</v>
          </cell>
          <cell r="L937">
            <v>200</v>
          </cell>
        </row>
        <row r="938">
          <cell r="C938">
            <v>2</v>
          </cell>
          <cell r="E938" t="str">
            <v>Pekerja</v>
          </cell>
          <cell r="H938" t="str">
            <v>(L16)</v>
          </cell>
          <cell r="I938" t="str">
            <v>Orang/Hari</v>
          </cell>
          <cell r="J938">
            <v>0.04</v>
          </cell>
          <cell r="K938">
            <v>25000</v>
          </cell>
          <cell r="L938">
            <v>1000</v>
          </cell>
        </row>
        <row r="939">
          <cell r="C939" t="str">
            <v/>
          </cell>
          <cell r="H939" t="str">
            <v/>
          </cell>
          <cell r="I939" t="str">
            <v/>
          </cell>
          <cell r="K939">
            <v>0</v>
          </cell>
          <cell r="L939">
            <v>0</v>
          </cell>
        </row>
        <row r="940">
          <cell r="C940" t="str">
            <v/>
          </cell>
          <cell r="H940" t="str">
            <v/>
          </cell>
          <cell r="I940" t="str">
            <v/>
          </cell>
          <cell r="K940">
            <v>0</v>
          </cell>
          <cell r="L940">
            <v>0</v>
          </cell>
        </row>
        <row r="941">
          <cell r="C941" t="str">
            <v/>
          </cell>
          <cell r="H941" t="str">
            <v/>
          </cell>
          <cell r="I941" t="str">
            <v/>
          </cell>
          <cell r="K941">
            <v>0</v>
          </cell>
          <cell r="L941">
            <v>0</v>
          </cell>
        </row>
        <row r="942">
          <cell r="C942" t="str">
            <v/>
          </cell>
          <cell r="H942" t="str">
            <v/>
          </cell>
          <cell r="I942" t="str">
            <v/>
          </cell>
          <cell r="K942">
            <v>0</v>
          </cell>
          <cell r="L942">
            <v>0</v>
          </cell>
        </row>
        <row r="943">
          <cell r="C943" t="str">
            <v/>
          </cell>
          <cell r="H943" t="str">
            <v/>
          </cell>
          <cell r="I943" t="str">
            <v/>
          </cell>
          <cell r="K943">
            <v>0</v>
          </cell>
          <cell r="L943">
            <v>0</v>
          </cell>
        </row>
        <row r="944">
          <cell r="C944" t="str">
            <v/>
          </cell>
          <cell r="H944" t="str">
            <v/>
          </cell>
          <cell r="I944" t="str">
            <v/>
          </cell>
          <cell r="K944">
            <v>0</v>
          </cell>
          <cell r="L944">
            <v>0</v>
          </cell>
        </row>
        <row r="945">
          <cell r="C945" t="str">
            <v/>
          </cell>
          <cell r="H945" t="str">
            <v/>
          </cell>
          <cell r="I945" t="str">
            <v/>
          </cell>
          <cell r="K945">
            <v>0</v>
          </cell>
          <cell r="L945">
            <v>0</v>
          </cell>
        </row>
        <row r="946">
          <cell r="C946" t="str">
            <v/>
          </cell>
          <cell r="H946" t="str">
            <v/>
          </cell>
          <cell r="I946" t="str">
            <v/>
          </cell>
          <cell r="K946">
            <v>0</v>
          </cell>
          <cell r="L946">
            <v>0</v>
          </cell>
        </row>
        <row r="948">
          <cell r="D948" t="str">
            <v>JUMLAH HARGA TENAGA</v>
          </cell>
          <cell r="L948">
            <v>1200</v>
          </cell>
        </row>
        <row r="950">
          <cell r="C950" t="str">
            <v>B.</v>
          </cell>
          <cell r="E950" t="str">
            <v>BAHAN</v>
          </cell>
        </row>
        <row r="952">
          <cell r="C952">
            <v>1</v>
          </cell>
          <cell r="E952" t="str">
            <v>Pipa PVC dia 15 cm</v>
          </cell>
          <cell r="H952" t="str">
            <v>(M330)</v>
          </cell>
          <cell r="I952" t="str">
            <v>m</v>
          </cell>
          <cell r="J952">
            <v>1</v>
          </cell>
          <cell r="K952">
            <v>37500</v>
          </cell>
          <cell r="L952">
            <v>37500</v>
          </cell>
        </row>
        <row r="953">
          <cell r="C953">
            <v>2</v>
          </cell>
          <cell r="E953" t="str">
            <v>Accessories</v>
          </cell>
          <cell r="I953" t="str">
            <v>Ls</v>
          </cell>
          <cell r="J953">
            <v>1</v>
          </cell>
          <cell r="K953">
            <v>10000</v>
          </cell>
          <cell r="L953">
            <v>10000</v>
          </cell>
        </row>
        <row r="954">
          <cell r="C954" t="str">
            <v/>
          </cell>
          <cell r="H954" t="str">
            <v/>
          </cell>
          <cell r="I954" t="str">
            <v/>
          </cell>
          <cell r="K954">
            <v>0</v>
          </cell>
          <cell r="L954">
            <v>0</v>
          </cell>
        </row>
        <row r="955">
          <cell r="C955" t="str">
            <v/>
          </cell>
          <cell r="H955" t="str">
            <v/>
          </cell>
          <cell r="I955" t="str">
            <v/>
          </cell>
          <cell r="K955">
            <v>0</v>
          </cell>
          <cell r="L955">
            <v>0</v>
          </cell>
        </row>
        <row r="956">
          <cell r="C956" t="str">
            <v/>
          </cell>
          <cell r="H956" t="str">
            <v/>
          </cell>
          <cell r="I956" t="str">
            <v/>
          </cell>
          <cell r="K956">
            <v>0</v>
          </cell>
          <cell r="L956">
            <v>0</v>
          </cell>
        </row>
        <row r="957">
          <cell r="C957" t="str">
            <v/>
          </cell>
          <cell r="H957" t="str">
            <v/>
          </cell>
          <cell r="I957" t="str">
            <v/>
          </cell>
          <cell r="K957">
            <v>0</v>
          </cell>
          <cell r="L957">
            <v>0</v>
          </cell>
        </row>
        <row r="958">
          <cell r="C958" t="str">
            <v/>
          </cell>
          <cell r="H958" t="str">
            <v/>
          </cell>
          <cell r="I958" t="str">
            <v/>
          </cell>
          <cell r="K958">
            <v>0</v>
          </cell>
          <cell r="L958">
            <v>0</v>
          </cell>
        </row>
        <row r="959">
          <cell r="C959" t="str">
            <v/>
          </cell>
          <cell r="H959" t="str">
            <v/>
          </cell>
          <cell r="I959" t="str">
            <v/>
          </cell>
          <cell r="K959">
            <v>0</v>
          </cell>
          <cell r="L959">
            <v>0</v>
          </cell>
        </row>
        <row r="960">
          <cell r="C960" t="str">
            <v/>
          </cell>
          <cell r="H960" t="str">
            <v/>
          </cell>
          <cell r="I960" t="str">
            <v/>
          </cell>
          <cell r="K960">
            <v>0</v>
          </cell>
          <cell r="L960">
            <v>0</v>
          </cell>
        </row>
        <row r="961">
          <cell r="C961" t="str">
            <v/>
          </cell>
          <cell r="H961" t="str">
            <v/>
          </cell>
          <cell r="I961" t="str">
            <v/>
          </cell>
          <cell r="K961">
            <v>0</v>
          </cell>
          <cell r="L961">
            <v>0</v>
          </cell>
        </row>
        <row r="963">
          <cell r="D963" t="str">
            <v xml:space="preserve">JUMLAH HARGA BAHAN   </v>
          </cell>
          <cell r="L963">
            <v>47500</v>
          </cell>
        </row>
        <row r="965">
          <cell r="C965" t="str">
            <v>C.</v>
          </cell>
          <cell r="E965" t="str">
            <v>PERALATAN</v>
          </cell>
        </row>
        <row r="967">
          <cell r="C967" t="str">
            <v/>
          </cell>
          <cell r="H967" t="str">
            <v/>
          </cell>
          <cell r="I967" t="str">
            <v/>
          </cell>
          <cell r="K967">
            <v>0</v>
          </cell>
          <cell r="L967">
            <v>0</v>
          </cell>
        </row>
        <row r="968">
          <cell r="C968" t="str">
            <v/>
          </cell>
          <cell r="H968" t="str">
            <v/>
          </cell>
          <cell r="I968" t="str">
            <v/>
          </cell>
          <cell r="K968">
            <v>0</v>
          </cell>
          <cell r="L968">
            <v>0</v>
          </cell>
        </row>
        <row r="969">
          <cell r="C969" t="str">
            <v/>
          </cell>
          <cell r="H969" t="str">
            <v/>
          </cell>
          <cell r="I969" t="str">
            <v/>
          </cell>
          <cell r="K969">
            <v>0</v>
          </cell>
          <cell r="L969">
            <v>0</v>
          </cell>
        </row>
        <row r="970">
          <cell r="C970" t="str">
            <v/>
          </cell>
          <cell r="H970" t="str">
            <v/>
          </cell>
          <cell r="I970" t="str">
            <v/>
          </cell>
          <cell r="K970">
            <v>0</v>
          </cell>
          <cell r="L970">
            <v>0</v>
          </cell>
        </row>
        <row r="971">
          <cell r="C971" t="str">
            <v/>
          </cell>
          <cell r="H971" t="str">
            <v/>
          </cell>
          <cell r="I971" t="str">
            <v/>
          </cell>
          <cell r="K971">
            <v>0</v>
          </cell>
          <cell r="L971">
            <v>0</v>
          </cell>
        </row>
        <row r="972">
          <cell r="C972" t="str">
            <v/>
          </cell>
          <cell r="H972" t="str">
            <v/>
          </cell>
          <cell r="I972" t="str">
            <v/>
          </cell>
          <cell r="K972">
            <v>0</v>
          </cell>
          <cell r="L972">
            <v>0</v>
          </cell>
        </row>
        <row r="973">
          <cell r="C973" t="str">
            <v/>
          </cell>
          <cell r="H973" t="str">
            <v/>
          </cell>
          <cell r="I973" t="str">
            <v/>
          </cell>
          <cell r="K973">
            <v>0</v>
          </cell>
          <cell r="L973">
            <v>0</v>
          </cell>
        </row>
        <row r="974">
          <cell r="C974" t="str">
            <v/>
          </cell>
          <cell r="H974" t="str">
            <v/>
          </cell>
          <cell r="I974" t="str">
            <v/>
          </cell>
          <cell r="K974">
            <v>0</v>
          </cell>
          <cell r="L974">
            <v>0</v>
          </cell>
        </row>
        <row r="975">
          <cell r="C975" t="str">
            <v/>
          </cell>
          <cell r="H975" t="str">
            <v/>
          </cell>
          <cell r="I975" t="str">
            <v/>
          </cell>
          <cell r="K975">
            <v>0</v>
          </cell>
          <cell r="L975">
            <v>0</v>
          </cell>
        </row>
        <row r="976">
          <cell r="C976" t="str">
            <v/>
          </cell>
          <cell r="H976" t="str">
            <v/>
          </cell>
          <cell r="I976" t="str">
            <v/>
          </cell>
          <cell r="K976">
            <v>0</v>
          </cell>
          <cell r="L976">
            <v>0</v>
          </cell>
        </row>
        <row r="978">
          <cell r="D978" t="str">
            <v>JUMLAH HARGA PERALATAN</v>
          </cell>
          <cell r="L978">
            <v>0</v>
          </cell>
        </row>
        <row r="980">
          <cell r="C980" t="str">
            <v>D.</v>
          </cell>
          <cell r="E980" t="str">
            <v>JUMLAH HARGA TENAGA, BAHAN DAN PERALATAN  ( A + B + C )</v>
          </cell>
          <cell r="L980">
            <v>48700</v>
          </cell>
        </row>
        <row r="981">
          <cell r="C981" t="str">
            <v>E.</v>
          </cell>
          <cell r="E981" t="str">
            <v>OVERHEAD &amp; PROFIT</v>
          </cell>
          <cell r="I981">
            <v>0</v>
          </cell>
          <cell r="J981" t="str">
            <v>%  x  D</v>
          </cell>
          <cell r="L981">
            <v>0</v>
          </cell>
        </row>
        <row r="982">
          <cell r="B982" t="e">
            <v>#REF!</v>
          </cell>
          <cell r="C982" t="str">
            <v>F.</v>
          </cell>
          <cell r="E982" t="str">
            <v>HARGA SATUAN PEKERJAAN  ( D + E )</v>
          </cell>
          <cell r="L982">
            <v>48700</v>
          </cell>
        </row>
        <row r="983">
          <cell r="C983" t="str">
            <v>Note: 1.</v>
          </cell>
          <cell r="E983" t="str">
            <v>SATUAN dapat berdasarkan atas jam operasi untuk Tenaga Kerja dan Peralatan, volume dan/atau ukuran</v>
          </cell>
        </row>
        <row r="984">
          <cell r="E984" t="str">
            <v>berat untuk bahan-bahan.</v>
          </cell>
        </row>
        <row r="985">
          <cell r="C985" t="str">
            <v>2.</v>
          </cell>
          <cell r="E985" t="str">
            <v>Kuantitas satuan adalah kuantitas setiap komponen untuk menyelesaikan satu satuan pekerjaan dari nomor</v>
          </cell>
        </row>
        <row r="986">
          <cell r="E986" t="str">
            <v>mata pembayaran.</v>
          </cell>
        </row>
        <row r="987">
          <cell r="C987" t="str">
            <v>3.</v>
          </cell>
          <cell r="E987" t="str">
            <v>Biaya satuan untuk peralatan sudah termasuk bahan bakar, bahan habis dipakai dan operator.</v>
          </cell>
        </row>
        <row r="988">
          <cell r="C988" t="str">
            <v>4.</v>
          </cell>
          <cell r="E988" t="str">
            <v>Biaya satuan sudah termasuk pengeluaran untuk seluruh pajak yang berkaitan (tetapi tidak termasuk PPN</v>
          </cell>
        </row>
        <row r="989">
          <cell r="E989" t="str">
            <v>yang dibayar dari kontrak) dan biaya-biaya lainnya.</v>
          </cell>
        </row>
        <row r="993">
          <cell r="B993" t="e">
            <v>#REF!</v>
          </cell>
          <cell r="C993" t="str">
            <v>ITEM PEMBAYARAN NO.</v>
          </cell>
          <cell r="F993" t="str">
            <v>:</v>
          </cell>
          <cell r="G993" t="str">
            <v>6.08(2)</v>
          </cell>
          <cell r="K993" t="str">
            <v>PERKIRAAN VOL. PEK.</v>
          </cell>
          <cell r="M993" t="str">
            <v>:</v>
          </cell>
          <cell r="N993">
            <v>0</v>
          </cell>
        </row>
        <row r="994">
          <cell r="C994" t="str">
            <v>JENIS PEKERJAAN</v>
          </cell>
          <cell r="F994" t="str">
            <v>:</v>
          </cell>
          <cell r="G994" t="str">
            <v>Pipa Drainase, Ø 20 cm, dengan perlengkapan sambungan dan penyangga</v>
          </cell>
          <cell r="K994" t="str">
            <v>TOTAL HARGA (Rp.)</v>
          </cell>
          <cell r="M994" t="str">
            <v>:</v>
          </cell>
          <cell r="N994">
            <v>0</v>
          </cell>
        </row>
        <row r="995">
          <cell r="C995" t="str">
            <v>SATUAN PEMBAYARAN</v>
          </cell>
          <cell r="F995" t="str">
            <v>:</v>
          </cell>
          <cell r="G995" t="str">
            <v>m'</v>
          </cell>
        </row>
        <row r="997">
          <cell r="J997" t="str">
            <v>PERKIRAAN</v>
          </cell>
          <cell r="K997" t="str">
            <v>HARGA</v>
          </cell>
          <cell r="L997" t="str">
            <v>JUMLAH</v>
          </cell>
        </row>
        <row r="998">
          <cell r="C998" t="str">
            <v>NO.</v>
          </cell>
          <cell r="D998" t="str">
            <v>KOMPONEN</v>
          </cell>
          <cell r="I998" t="str">
            <v>SATUAN</v>
          </cell>
          <cell r="J998" t="str">
            <v>KUANTITAS</v>
          </cell>
          <cell r="K998" t="str">
            <v>SATUAN</v>
          </cell>
          <cell r="L998" t="str">
            <v>HARGA</v>
          </cell>
        </row>
        <row r="999">
          <cell r="K999" t="str">
            <v>(Rp.)</v>
          </cell>
          <cell r="L999" t="str">
            <v>(Rp.)</v>
          </cell>
        </row>
        <row r="1001">
          <cell r="C1001" t="str">
            <v>A.</v>
          </cell>
          <cell r="E1001" t="str">
            <v>TENAGA</v>
          </cell>
        </row>
        <row r="1003">
          <cell r="C1003" t="str">
            <v/>
          </cell>
          <cell r="H1003" t="str">
            <v/>
          </cell>
          <cell r="I1003" t="str">
            <v/>
          </cell>
          <cell r="K1003">
            <v>0</v>
          </cell>
          <cell r="L1003">
            <v>0</v>
          </cell>
        </row>
        <row r="1004">
          <cell r="C1004" t="str">
            <v/>
          </cell>
          <cell r="H1004" t="str">
            <v/>
          </cell>
          <cell r="I1004" t="str">
            <v/>
          </cell>
          <cell r="K1004">
            <v>0</v>
          </cell>
          <cell r="L1004">
            <v>0</v>
          </cell>
        </row>
        <row r="1005">
          <cell r="C1005" t="str">
            <v/>
          </cell>
          <cell r="H1005" t="str">
            <v/>
          </cell>
          <cell r="I1005" t="str">
            <v/>
          </cell>
          <cell r="K1005">
            <v>0</v>
          </cell>
          <cell r="L1005">
            <v>0</v>
          </cell>
        </row>
        <row r="1006">
          <cell r="C1006" t="str">
            <v/>
          </cell>
          <cell r="H1006" t="str">
            <v/>
          </cell>
          <cell r="I1006" t="str">
            <v/>
          </cell>
          <cell r="K1006">
            <v>0</v>
          </cell>
          <cell r="L1006">
            <v>0</v>
          </cell>
        </row>
        <row r="1007">
          <cell r="C1007" t="str">
            <v/>
          </cell>
          <cell r="H1007" t="str">
            <v/>
          </cell>
          <cell r="I1007" t="str">
            <v/>
          </cell>
          <cell r="K1007">
            <v>0</v>
          </cell>
          <cell r="L1007">
            <v>0</v>
          </cell>
        </row>
        <row r="1008">
          <cell r="C1008" t="str">
            <v/>
          </cell>
          <cell r="H1008" t="str">
            <v/>
          </cell>
          <cell r="I1008" t="str">
            <v/>
          </cell>
          <cell r="K1008">
            <v>0</v>
          </cell>
          <cell r="L1008">
            <v>0</v>
          </cell>
        </row>
        <row r="1009">
          <cell r="C1009" t="str">
            <v/>
          </cell>
          <cell r="H1009" t="str">
            <v/>
          </cell>
          <cell r="I1009" t="str">
            <v/>
          </cell>
          <cell r="K1009">
            <v>0</v>
          </cell>
          <cell r="L1009">
            <v>0</v>
          </cell>
        </row>
        <row r="1010">
          <cell r="C1010" t="str">
            <v/>
          </cell>
          <cell r="H1010" t="str">
            <v/>
          </cell>
          <cell r="I1010" t="str">
            <v/>
          </cell>
          <cell r="K1010">
            <v>0</v>
          </cell>
          <cell r="L1010">
            <v>0</v>
          </cell>
        </row>
        <row r="1011">
          <cell r="C1011" t="str">
            <v/>
          </cell>
          <cell r="H1011" t="str">
            <v/>
          </cell>
          <cell r="I1011" t="str">
            <v/>
          </cell>
          <cell r="K1011">
            <v>0</v>
          </cell>
          <cell r="L1011">
            <v>0</v>
          </cell>
        </row>
        <row r="1012">
          <cell r="C1012" t="str">
            <v/>
          </cell>
          <cell r="H1012" t="str">
            <v/>
          </cell>
          <cell r="I1012" t="str">
            <v/>
          </cell>
          <cell r="K1012">
            <v>0</v>
          </cell>
          <cell r="L1012">
            <v>0</v>
          </cell>
        </row>
        <row r="1014">
          <cell r="D1014" t="str">
            <v>JUMLAH HARGA TENAGA</v>
          </cell>
          <cell r="L1014">
            <v>0</v>
          </cell>
        </row>
        <row r="1016">
          <cell r="C1016" t="str">
            <v>B.</v>
          </cell>
          <cell r="E1016" t="str">
            <v>BAHAN</v>
          </cell>
        </row>
        <row r="1018">
          <cell r="C1018" t="str">
            <v/>
          </cell>
          <cell r="H1018" t="str">
            <v/>
          </cell>
          <cell r="I1018" t="str">
            <v/>
          </cell>
          <cell r="K1018">
            <v>0</v>
          </cell>
          <cell r="L1018">
            <v>0</v>
          </cell>
        </row>
        <row r="1019">
          <cell r="C1019" t="str">
            <v/>
          </cell>
          <cell r="H1019" t="str">
            <v/>
          </cell>
          <cell r="I1019" t="str">
            <v/>
          </cell>
          <cell r="K1019">
            <v>0</v>
          </cell>
          <cell r="L1019">
            <v>0</v>
          </cell>
        </row>
        <row r="1020">
          <cell r="C1020" t="str">
            <v/>
          </cell>
          <cell r="H1020" t="str">
            <v/>
          </cell>
          <cell r="I1020" t="str">
            <v/>
          </cell>
          <cell r="K1020">
            <v>0</v>
          </cell>
          <cell r="L1020">
            <v>0</v>
          </cell>
        </row>
        <row r="1021">
          <cell r="C1021" t="str">
            <v/>
          </cell>
          <cell r="H1021" t="str">
            <v/>
          </cell>
          <cell r="I1021" t="str">
            <v/>
          </cell>
          <cell r="K1021">
            <v>0</v>
          </cell>
          <cell r="L1021">
            <v>0</v>
          </cell>
        </row>
        <row r="1022">
          <cell r="C1022" t="str">
            <v/>
          </cell>
          <cell r="H1022" t="str">
            <v/>
          </cell>
          <cell r="I1022" t="str">
            <v/>
          </cell>
          <cell r="K1022">
            <v>0</v>
          </cell>
          <cell r="L1022">
            <v>0</v>
          </cell>
        </row>
        <row r="1023">
          <cell r="C1023" t="str">
            <v/>
          </cell>
          <cell r="H1023" t="str">
            <v/>
          </cell>
          <cell r="I1023" t="str">
            <v/>
          </cell>
          <cell r="K1023">
            <v>0</v>
          </cell>
          <cell r="L1023">
            <v>0</v>
          </cell>
        </row>
        <row r="1024">
          <cell r="C1024" t="str">
            <v/>
          </cell>
          <cell r="H1024" t="str">
            <v/>
          </cell>
          <cell r="I1024" t="str">
            <v/>
          </cell>
          <cell r="K1024">
            <v>0</v>
          </cell>
          <cell r="L1024">
            <v>0</v>
          </cell>
        </row>
        <row r="1025">
          <cell r="C1025" t="str">
            <v/>
          </cell>
          <cell r="H1025" t="str">
            <v/>
          </cell>
          <cell r="I1025" t="str">
            <v/>
          </cell>
          <cell r="K1025">
            <v>0</v>
          </cell>
          <cell r="L1025">
            <v>0</v>
          </cell>
        </row>
        <row r="1026">
          <cell r="C1026" t="str">
            <v/>
          </cell>
          <cell r="H1026" t="str">
            <v/>
          </cell>
          <cell r="I1026" t="str">
            <v/>
          </cell>
          <cell r="K1026">
            <v>0</v>
          </cell>
          <cell r="L1026">
            <v>0</v>
          </cell>
        </row>
        <row r="1027">
          <cell r="C1027" t="str">
            <v/>
          </cell>
          <cell r="H1027" t="str">
            <v/>
          </cell>
          <cell r="I1027" t="str">
            <v/>
          </cell>
          <cell r="K1027">
            <v>0</v>
          </cell>
          <cell r="L1027">
            <v>0</v>
          </cell>
        </row>
        <row r="1029">
          <cell r="D1029" t="str">
            <v xml:space="preserve">JUMLAH HARGA BAHAN   </v>
          </cell>
          <cell r="L1029">
            <v>0</v>
          </cell>
        </row>
        <row r="1031">
          <cell r="C1031" t="str">
            <v>C.</v>
          </cell>
          <cell r="E1031" t="str">
            <v>PERALATAN</v>
          </cell>
        </row>
        <row r="1033">
          <cell r="C1033" t="str">
            <v/>
          </cell>
          <cell r="H1033" t="str">
            <v/>
          </cell>
          <cell r="I1033" t="str">
            <v/>
          </cell>
          <cell r="K1033">
            <v>0</v>
          </cell>
          <cell r="L1033">
            <v>0</v>
          </cell>
        </row>
        <row r="1034">
          <cell r="C1034" t="str">
            <v/>
          </cell>
          <cell r="H1034" t="str">
            <v/>
          </cell>
          <cell r="I1034" t="str">
            <v/>
          </cell>
          <cell r="K1034">
            <v>0</v>
          </cell>
          <cell r="L1034">
            <v>0</v>
          </cell>
        </row>
        <row r="1035">
          <cell r="C1035" t="str">
            <v/>
          </cell>
          <cell r="H1035" t="str">
            <v/>
          </cell>
          <cell r="I1035" t="str">
            <v/>
          </cell>
          <cell r="K1035">
            <v>0</v>
          </cell>
          <cell r="L1035">
            <v>0</v>
          </cell>
        </row>
        <row r="1036">
          <cell r="C1036" t="str">
            <v/>
          </cell>
          <cell r="H1036" t="str">
            <v/>
          </cell>
          <cell r="I1036" t="str">
            <v/>
          </cell>
          <cell r="K1036">
            <v>0</v>
          </cell>
          <cell r="L1036">
            <v>0</v>
          </cell>
        </row>
        <row r="1037">
          <cell r="C1037" t="str">
            <v/>
          </cell>
          <cell r="H1037" t="str">
            <v/>
          </cell>
          <cell r="I1037" t="str">
            <v/>
          </cell>
          <cell r="K1037">
            <v>0</v>
          </cell>
          <cell r="L1037">
            <v>0</v>
          </cell>
        </row>
        <row r="1038">
          <cell r="C1038" t="str">
            <v/>
          </cell>
          <cell r="H1038" t="str">
            <v/>
          </cell>
          <cell r="I1038" t="str">
            <v/>
          </cell>
          <cell r="K1038">
            <v>0</v>
          </cell>
          <cell r="L1038">
            <v>0</v>
          </cell>
        </row>
        <row r="1039">
          <cell r="C1039" t="str">
            <v/>
          </cell>
          <cell r="H1039" t="str">
            <v/>
          </cell>
          <cell r="I1039" t="str">
            <v/>
          </cell>
          <cell r="K1039">
            <v>0</v>
          </cell>
          <cell r="L1039">
            <v>0</v>
          </cell>
        </row>
        <row r="1040">
          <cell r="C1040" t="str">
            <v/>
          </cell>
          <cell r="H1040" t="str">
            <v/>
          </cell>
          <cell r="I1040" t="str">
            <v/>
          </cell>
          <cell r="K1040">
            <v>0</v>
          </cell>
          <cell r="L1040">
            <v>0</v>
          </cell>
        </row>
        <row r="1041">
          <cell r="C1041" t="str">
            <v/>
          </cell>
          <cell r="H1041" t="str">
            <v/>
          </cell>
          <cell r="I1041" t="str">
            <v/>
          </cell>
          <cell r="K1041">
            <v>0</v>
          </cell>
          <cell r="L1041">
            <v>0</v>
          </cell>
        </row>
        <row r="1042">
          <cell r="C1042" t="str">
            <v/>
          </cell>
          <cell r="H1042" t="str">
            <v/>
          </cell>
          <cell r="I1042" t="str">
            <v/>
          </cell>
          <cell r="K1042">
            <v>0</v>
          </cell>
          <cell r="L1042">
            <v>0</v>
          </cell>
        </row>
        <row r="1044">
          <cell r="D1044" t="str">
            <v>JUMLAH HARGA PERALATAN</v>
          </cell>
          <cell r="L1044">
            <v>0</v>
          </cell>
        </row>
        <row r="1046">
          <cell r="C1046" t="str">
            <v>D.</v>
          </cell>
          <cell r="E1046" t="str">
            <v>JUMLAH HARGA TENAGA, BAHAN DAN PERALATAN  ( A + B + C )</v>
          </cell>
          <cell r="L1046">
            <v>0</v>
          </cell>
        </row>
        <row r="1047">
          <cell r="C1047" t="str">
            <v>E.</v>
          </cell>
          <cell r="E1047" t="str">
            <v>OVERHEAD &amp; PROFIT</v>
          </cell>
          <cell r="I1047">
            <v>0</v>
          </cell>
          <cell r="J1047" t="str">
            <v>%  x  D</v>
          </cell>
          <cell r="L1047">
            <v>0</v>
          </cell>
        </row>
        <row r="1048">
          <cell r="B1048" t="e">
            <v>#REF!</v>
          </cell>
          <cell r="C1048" t="str">
            <v>F.</v>
          </cell>
          <cell r="E1048" t="str">
            <v>HARGA SATUAN PEKERJAAN  ( D + E )</v>
          </cell>
          <cell r="L1048">
            <v>0</v>
          </cell>
        </row>
        <row r="1049">
          <cell r="C1049" t="str">
            <v>Note: 1.</v>
          </cell>
          <cell r="E1049" t="str">
            <v>SATUAN dapat berdasarkan atas jam operasi untuk Tenaga Kerja dan Peralatan, volume dan/atau ukuran</v>
          </cell>
        </row>
        <row r="1050">
          <cell r="E1050" t="str">
            <v>berat untuk bahan-bahan.</v>
          </cell>
        </row>
        <row r="1051">
          <cell r="C1051" t="str">
            <v>2.</v>
          </cell>
          <cell r="E1051" t="str">
            <v>Kuantitas satuan adalah kuantitas setiap komponen untuk menyelesaikan satu satuan pekerjaan dari nomor</v>
          </cell>
        </row>
        <row r="1052">
          <cell r="E1052" t="str">
            <v>mata pembayaran.</v>
          </cell>
        </row>
        <row r="1053">
          <cell r="C1053" t="str">
            <v>3.</v>
          </cell>
          <cell r="E1053" t="str">
            <v>Biaya satuan untuk peralatan sudah termasuk bahan bakar, bahan habis dipakai dan operator.</v>
          </cell>
        </row>
        <row r="1054">
          <cell r="C1054" t="str">
            <v>4.</v>
          </cell>
          <cell r="E1054" t="str">
            <v>Biaya satuan sudah termasuk pengeluaran untuk seluruh pajak yang berkaitan (tetapi tidak termasuk PPN</v>
          </cell>
        </row>
        <row r="1055">
          <cell r="E1055" t="str">
            <v>yang dibayar dari kontrak) dan biaya-biaya lainnya.</v>
          </cell>
        </row>
        <row r="1059">
          <cell r="B1059" t="e">
            <v>#REF!</v>
          </cell>
          <cell r="C1059" t="str">
            <v>ITEM PEMBAYARAN NO.</v>
          </cell>
          <cell r="F1059" t="str">
            <v>:</v>
          </cell>
          <cell r="G1059" t="str">
            <v>6.08(3)</v>
          </cell>
          <cell r="K1059" t="str">
            <v>PERKIRAAN VOL. PEK.</v>
          </cell>
          <cell r="M1059" t="str">
            <v>:</v>
          </cell>
          <cell r="N1059">
            <v>0</v>
          </cell>
        </row>
        <row r="1060">
          <cell r="C1060" t="str">
            <v>JENIS PEKERJAAN</v>
          </cell>
          <cell r="F1060" t="str">
            <v>:</v>
          </cell>
          <cell r="G1060" t="str">
            <v>Deck Drain beserta asessorisnya, Sistem 1</v>
          </cell>
          <cell r="K1060" t="str">
            <v>TOTAL HARGA (Rp.)</v>
          </cell>
          <cell r="M1060" t="str">
            <v>:</v>
          </cell>
          <cell r="N1060">
            <v>0</v>
          </cell>
        </row>
        <row r="1061">
          <cell r="C1061" t="str">
            <v>SATUAN PEMBAYARAN</v>
          </cell>
          <cell r="F1061" t="str">
            <v>:</v>
          </cell>
          <cell r="G1061" t="str">
            <v>buah</v>
          </cell>
        </row>
        <row r="1063">
          <cell r="J1063" t="str">
            <v>PERKIRAAN</v>
          </cell>
          <cell r="K1063" t="str">
            <v>HARGA</v>
          </cell>
          <cell r="L1063" t="str">
            <v>JUMLAH</v>
          </cell>
        </row>
        <row r="1064">
          <cell r="C1064" t="str">
            <v>NO.</v>
          </cell>
          <cell r="D1064" t="str">
            <v>KOMPONEN</v>
          </cell>
          <cell r="I1064" t="str">
            <v>SATUAN</v>
          </cell>
          <cell r="J1064" t="str">
            <v>KUANTITAS</v>
          </cell>
          <cell r="K1064" t="str">
            <v>SATUAN</v>
          </cell>
          <cell r="L1064" t="str">
            <v>HARGA</v>
          </cell>
        </row>
        <row r="1065">
          <cell r="K1065" t="str">
            <v>(Rp.)</v>
          </cell>
          <cell r="L1065" t="str">
            <v>(Rp.)</v>
          </cell>
        </row>
        <row r="1067">
          <cell r="C1067" t="str">
            <v>A.</v>
          </cell>
          <cell r="E1067" t="str">
            <v>TENAGA</v>
          </cell>
        </row>
        <row r="1069">
          <cell r="C1069">
            <v>1</v>
          </cell>
          <cell r="E1069" t="str">
            <v>Mandor</v>
          </cell>
          <cell r="H1069" t="str">
            <v>(L02)</v>
          </cell>
          <cell r="I1069" t="str">
            <v>Orang/Hari</v>
          </cell>
          <cell r="K1069">
            <v>50000</v>
          </cell>
          <cell r="L1069">
            <v>0</v>
          </cell>
        </row>
        <row r="1070">
          <cell r="C1070">
            <v>2</v>
          </cell>
          <cell r="E1070" t="str">
            <v>Pekerja</v>
          </cell>
          <cell r="H1070" t="str">
            <v>(L16)</v>
          </cell>
          <cell r="I1070" t="str">
            <v>Orang/Hari</v>
          </cell>
          <cell r="K1070">
            <v>25000</v>
          </cell>
          <cell r="L1070">
            <v>0</v>
          </cell>
        </row>
        <row r="1071">
          <cell r="C1071" t="str">
            <v/>
          </cell>
          <cell r="H1071" t="str">
            <v/>
          </cell>
          <cell r="I1071" t="str">
            <v/>
          </cell>
          <cell r="K1071">
            <v>0</v>
          </cell>
          <cell r="L1071">
            <v>0</v>
          </cell>
        </row>
        <row r="1072">
          <cell r="C1072" t="str">
            <v/>
          </cell>
          <cell r="H1072" t="str">
            <v/>
          </cell>
          <cell r="I1072" t="str">
            <v/>
          </cell>
          <cell r="K1072">
            <v>0</v>
          </cell>
          <cell r="L1072">
            <v>0</v>
          </cell>
        </row>
        <row r="1073">
          <cell r="C1073" t="str">
            <v/>
          </cell>
          <cell r="H1073" t="str">
            <v/>
          </cell>
          <cell r="I1073" t="str">
            <v/>
          </cell>
          <cell r="K1073">
            <v>0</v>
          </cell>
          <cell r="L1073">
            <v>0</v>
          </cell>
        </row>
        <row r="1074">
          <cell r="C1074" t="str">
            <v/>
          </cell>
          <cell r="H1074" t="str">
            <v/>
          </cell>
          <cell r="I1074" t="str">
            <v/>
          </cell>
          <cell r="K1074">
            <v>0</v>
          </cell>
          <cell r="L1074">
            <v>0</v>
          </cell>
        </row>
        <row r="1075">
          <cell r="C1075" t="str">
            <v/>
          </cell>
          <cell r="H1075" t="str">
            <v/>
          </cell>
          <cell r="I1075" t="str">
            <v/>
          </cell>
          <cell r="K1075">
            <v>0</v>
          </cell>
          <cell r="L1075">
            <v>0</v>
          </cell>
        </row>
        <row r="1076">
          <cell r="C1076" t="str">
            <v/>
          </cell>
          <cell r="H1076" t="str">
            <v/>
          </cell>
          <cell r="I1076" t="str">
            <v/>
          </cell>
          <cell r="K1076">
            <v>0</v>
          </cell>
          <cell r="L1076">
            <v>0</v>
          </cell>
        </row>
        <row r="1077">
          <cell r="C1077" t="str">
            <v/>
          </cell>
          <cell r="H1077" t="str">
            <v/>
          </cell>
          <cell r="I1077" t="str">
            <v/>
          </cell>
          <cell r="K1077">
            <v>0</v>
          </cell>
          <cell r="L1077">
            <v>0</v>
          </cell>
        </row>
        <row r="1078">
          <cell r="C1078" t="str">
            <v/>
          </cell>
          <cell r="H1078" t="str">
            <v/>
          </cell>
          <cell r="I1078" t="str">
            <v/>
          </cell>
          <cell r="K1078">
            <v>0</v>
          </cell>
          <cell r="L1078">
            <v>0</v>
          </cell>
        </row>
        <row r="1080">
          <cell r="D1080" t="str">
            <v>JUMLAH HARGA TENAGA</v>
          </cell>
          <cell r="L1080">
            <v>0</v>
          </cell>
        </row>
        <row r="1082">
          <cell r="C1082" t="str">
            <v>B.</v>
          </cell>
          <cell r="E1082" t="str">
            <v>BAHAN</v>
          </cell>
        </row>
        <row r="1084">
          <cell r="C1084">
            <v>1</v>
          </cell>
          <cell r="E1084" t="str">
            <v>Accessories</v>
          </cell>
          <cell r="I1084" t="str">
            <v>Ls</v>
          </cell>
          <cell r="J1084">
            <v>1</v>
          </cell>
          <cell r="L1084">
            <v>0</v>
          </cell>
        </row>
        <row r="1085">
          <cell r="C1085" t="str">
            <v/>
          </cell>
          <cell r="H1085" t="str">
            <v/>
          </cell>
          <cell r="I1085" t="str">
            <v/>
          </cell>
          <cell r="K1085">
            <v>0</v>
          </cell>
          <cell r="L1085">
            <v>0</v>
          </cell>
        </row>
        <row r="1086">
          <cell r="C1086" t="str">
            <v/>
          </cell>
          <cell r="H1086" t="str">
            <v/>
          </cell>
          <cell r="I1086" t="str">
            <v/>
          </cell>
          <cell r="K1086">
            <v>0</v>
          </cell>
          <cell r="L1086">
            <v>0</v>
          </cell>
        </row>
        <row r="1087">
          <cell r="C1087" t="str">
            <v/>
          </cell>
          <cell r="H1087" t="str">
            <v/>
          </cell>
          <cell r="I1087" t="str">
            <v/>
          </cell>
          <cell r="K1087">
            <v>0</v>
          </cell>
          <cell r="L1087">
            <v>0</v>
          </cell>
        </row>
        <row r="1088">
          <cell r="C1088" t="str">
            <v/>
          </cell>
          <cell r="H1088" t="str">
            <v/>
          </cell>
          <cell r="I1088" t="str">
            <v/>
          </cell>
          <cell r="K1088">
            <v>0</v>
          </cell>
          <cell r="L1088">
            <v>0</v>
          </cell>
        </row>
        <row r="1089">
          <cell r="C1089" t="str">
            <v/>
          </cell>
          <cell r="H1089" t="str">
            <v/>
          </cell>
          <cell r="I1089" t="str">
            <v/>
          </cell>
          <cell r="K1089">
            <v>0</v>
          </cell>
          <cell r="L1089">
            <v>0</v>
          </cell>
        </row>
        <row r="1090">
          <cell r="C1090" t="str">
            <v/>
          </cell>
          <cell r="H1090" t="str">
            <v/>
          </cell>
          <cell r="I1090" t="str">
            <v/>
          </cell>
          <cell r="K1090">
            <v>0</v>
          </cell>
          <cell r="L1090">
            <v>0</v>
          </cell>
        </row>
        <row r="1091">
          <cell r="C1091" t="str">
            <v/>
          </cell>
          <cell r="H1091" t="str">
            <v/>
          </cell>
          <cell r="I1091" t="str">
            <v/>
          </cell>
          <cell r="K1091">
            <v>0</v>
          </cell>
          <cell r="L1091">
            <v>0</v>
          </cell>
        </row>
        <row r="1092">
          <cell r="C1092" t="str">
            <v/>
          </cell>
          <cell r="H1092" t="str">
            <v/>
          </cell>
          <cell r="I1092" t="str">
            <v/>
          </cell>
          <cell r="K1092">
            <v>0</v>
          </cell>
          <cell r="L1092">
            <v>0</v>
          </cell>
        </row>
        <row r="1093">
          <cell r="C1093" t="str">
            <v/>
          </cell>
          <cell r="H1093" t="str">
            <v/>
          </cell>
          <cell r="I1093" t="str">
            <v/>
          </cell>
          <cell r="K1093">
            <v>0</v>
          </cell>
          <cell r="L1093">
            <v>0</v>
          </cell>
        </row>
        <row r="1095">
          <cell r="D1095" t="str">
            <v xml:space="preserve">JUMLAH HARGA BAHAN   </v>
          </cell>
          <cell r="L1095">
            <v>0</v>
          </cell>
        </row>
        <row r="1097">
          <cell r="C1097" t="str">
            <v>C.</v>
          </cell>
          <cell r="E1097" t="str">
            <v>PERALATAN</v>
          </cell>
        </row>
        <row r="1099">
          <cell r="C1099" t="str">
            <v/>
          </cell>
          <cell r="H1099" t="str">
            <v/>
          </cell>
          <cell r="I1099" t="str">
            <v/>
          </cell>
          <cell r="K1099">
            <v>0</v>
          </cell>
          <cell r="L1099">
            <v>0</v>
          </cell>
        </row>
        <row r="1100">
          <cell r="C1100" t="str">
            <v/>
          </cell>
          <cell r="H1100" t="str">
            <v/>
          </cell>
          <cell r="I1100" t="str">
            <v/>
          </cell>
          <cell r="K1100">
            <v>0</v>
          </cell>
          <cell r="L1100">
            <v>0</v>
          </cell>
        </row>
        <row r="1101">
          <cell r="C1101" t="str">
            <v/>
          </cell>
          <cell r="H1101" t="str">
            <v/>
          </cell>
          <cell r="I1101" t="str">
            <v/>
          </cell>
          <cell r="K1101">
            <v>0</v>
          </cell>
          <cell r="L1101">
            <v>0</v>
          </cell>
        </row>
        <row r="1102">
          <cell r="C1102" t="str">
            <v/>
          </cell>
          <cell r="H1102" t="str">
            <v/>
          </cell>
          <cell r="I1102" t="str">
            <v/>
          </cell>
          <cell r="K1102">
            <v>0</v>
          </cell>
          <cell r="L1102">
            <v>0</v>
          </cell>
        </row>
        <row r="1103">
          <cell r="C1103" t="str">
            <v/>
          </cell>
          <cell r="H1103" t="str">
            <v/>
          </cell>
          <cell r="I1103" t="str">
            <v/>
          </cell>
          <cell r="K1103">
            <v>0</v>
          </cell>
          <cell r="L1103">
            <v>0</v>
          </cell>
        </row>
        <row r="1104">
          <cell r="C1104" t="str">
            <v/>
          </cell>
          <cell r="H1104" t="str">
            <v/>
          </cell>
          <cell r="I1104" t="str">
            <v/>
          </cell>
          <cell r="K1104">
            <v>0</v>
          </cell>
          <cell r="L1104">
            <v>0</v>
          </cell>
        </row>
        <row r="1105">
          <cell r="C1105" t="str">
            <v/>
          </cell>
          <cell r="H1105" t="str">
            <v/>
          </cell>
          <cell r="I1105" t="str">
            <v/>
          </cell>
          <cell r="K1105">
            <v>0</v>
          </cell>
          <cell r="L1105">
            <v>0</v>
          </cell>
        </row>
        <row r="1106">
          <cell r="C1106" t="str">
            <v/>
          </cell>
          <cell r="H1106" t="str">
            <v/>
          </cell>
          <cell r="I1106" t="str">
            <v/>
          </cell>
          <cell r="K1106">
            <v>0</v>
          </cell>
          <cell r="L1106">
            <v>0</v>
          </cell>
        </row>
        <row r="1107">
          <cell r="C1107" t="str">
            <v/>
          </cell>
          <cell r="H1107" t="str">
            <v/>
          </cell>
          <cell r="I1107" t="str">
            <v/>
          </cell>
          <cell r="K1107">
            <v>0</v>
          </cell>
          <cell r="L1107">
            <v>0</v>
          </cell>
        </row>
        <row r="1108">
          <cell r="C1108" t="str">
            <v/>
          </cell>
          <cell r="H1108" t="str">
            <v/>
          </cell>
          <cell r="I1108" t="str">
            <v/>
          </cell>
          <cell r="K1108">
            <v>0</v>
          </cell>
          <cell r="L1108">
            <v>0</v>
          </cell>
        </row>
        <row r="1110">
          <cell r="D1110" t="str">
            <v>JUMLAH HARGA PERALATAN</v>
          </cell>
          <cell r="L1110">
            <v>0</v>
          </cell>
        </row>
        <row r="1112">
          <cell r="C1112" t="str">
            <v>D.</v>
          </cell>
          <cell r="E1112" t="str">
            <v>JUMLAH HARGA TENAGA, BAHAN DAN PERALATAN  ( A + B + C )</v>
          </cell>
          <cell r="L1112">
            <v>0</v>
          </cell>
        </row>
        <row r="1113">
          <cell r="C1113" t="str">
            <v>E.</v>
          </cell>
          <cell r="E1113" t="str">
            <v>OVERHEAD &amp; PROFIT</v>
          </cell>
          <cell r="I1113">
            <v>0</v>
          </cell>
          <cell r="J1113" t="str">
            <v>%  x  D</v>
          </cell>
          <cell r="L1113">
            <v>0</v>
          </cell>
        </row>
        <row r="1114">
          <cell r="B1114" t="e">
            <v>#REF!</v>
          </cell>
          <cell r="C1114" t="str">
            <v>F.</v>
          </cell>
          <cell r="E1114" t="str">
            <v>HARGA SATUAN PEKERJAAN  ( D + E )</v>
          </cell>
          <cell r="L1114">
            <v>0</v>
          </cell>
        </row>
        <row r="1115">
          <cell r="C1115" t="str">
            <v>Note: 1.</v>
          </cell>
          <cell r="E1115" t="str">
            <v>SATUAN dapat berdasarkan atas jam operasi untuk Tenaga Kerja dan Peralatan, volume dan/atau ukuran</v>
          </cell>
        </row>
        <row r="1116">
          <cell r="E1116" t="str">
            <v>berat untuk bahan-bahan.</v>
          </cell>
        </row>
        <row r="1117">
          <cell r="C1117" t="str">
            <v>2.</v>
          </cell>
          <cell r="E1117" t="str">
            <v>Kuantitas satuan adalah kuantitas setiap komponen untuk menyelesaikan satu satuan pekerjaan dari nomor</v>
          </cell>
        </row>
        <row r="1118">
          <cell r="E1118" t="str">
            <v>mata pembayaran.</v>
          </cell>
        </row>
        <row r="1119">
          <cell r="C1119" t="str">
            <v>3.</v>
          </cell>
          <cell r="E1119" t="str">
            <v>Biaya satuan untuk peralatan sudah termasuk bahan bakar, bahan habis dipakai dan operator.</v>
          </cell>
        </row>
        <row r="1120">
          <cell r="C1120" t="str">
            <v>4.</v>
          </cell>
          <cell r="E1120" t="str">
            <v>Biaya satuan sudah termasuk pengeluaran untuk seluruh pajak yang berkaitan (tetapi tidak termasuk PPN</v>
          </cell>
        </row>
        <row r="1121">
          <cell r="E1121" t="str">
            <v>yang dibayar dari kontrak) dan biaya-biaya lainnya.</v>
          </cell>
        </row>
        <row r="1125">
          <cell r="B1125" t="e">
            <v>#REF!</v>
          </cell>
          <cell r="C1125" t="str">
            <v>ITEM PEMBAYARAN NO.</v>
          </cell>
          <cell r="F1125" t="str">
            <v>:</v>
          </cell>
          <cell r="G1125" t="str">
            <v>6.08(4)</v>
          </cell>
          <cell r="K1125" t="str">
            <v>PERKIRAAN VOL. PEK.</v>
          </cell>
          <cell r="M1125" t="str">
            <v>:</v>
          </cell>
          <cell r="N1125">
            <v>87</v>
          </cell>
        </row>
        <row r="1126">
          <cell r="C1126" t="str">
            <v>JENIS PEKERJAAN</v>
          </cell>
          <cell r="F1126" t="str">
            <v>:</v>
          </cell>
          <cell r="G1126" t="str">
            <v>Deck Drain beserta asessorisnya, Sistem 2</v>
          </cell>
          <cell r="K1126" t="str">
            <v>TOTAL HARGA (Rp.)</v>
          </cell>
          <cell r="M1126" t="str">
            <v>:</v>
          </cell>
          <cell r="N1126">
            <v>4480500</v>
          </cell>
        </row>
        <row r="1127">
          <cell r="C1127" t="str">
            <v>SATUAN PEMBAYARAN</v>
          </cell>
          <cell r="F1127" t="str">
            <v>:</v>
          </cell>
          <cell r="G1127" t="str">
            <v>buah</v>
          </cell>
        </row>
        <row r="1129">
          <cell r="J1129" t="str">
            <v>PERKIRAAN</v>
          </cell>
          <cell r="K1129" t="str">
            <v>HARGA</v>
          </cell>
          <cell r="L1129" t="str">
            <v>JUMLAH</v>
          </cell>
        </row>
        <row r="1130">
          <cell r="C1130" t="str">
            <v>NO.</v>
          </cell>
          <cell r="D1130" t="str">
            <v>KOMPONEN</v>
          </cell>
          <cell r="I1130" t="str">
            <v>SATUAN</v>
          </cell>
          <cell r="J1130" t="str">
            <v>KUANTITAS</v>
          </cell>
          <cell r="K1130" t="str">
            <v>SATUAN</v>
          </cell>
          <cell r="L1130" t="str">
            <v>HARGA</v>
          </cell>
        </row>
        <row r="1131">
          <cell r="K1131" t="str">
            <v>(Rp.)</v>
          </cell>
          <cell r="L1131" t="str">
            <v>(Rp.)</v>
          </cell>
        </row>
        <row r="1133">
          <cell r="C1133" t="str">
            <v>A.</v>
          </cell>
          <cell r="E1133" t="str">
            <v>TENAGA</v>
          </cell>
        </row>
        <row r="1135">
          <cell r="C1135">
            <v>1</v>
          </cell>
          <cell r="E1135" t="str">
            <v>Mandor</v>
          </cell>
          <cell r="H1135" t="str">
            <v>(L02)</v>
          </cell>
          <cell r="I1135" t="str">
            <v>Orang/Hari</v>
          </cell>
          <cell r="J1135">
            <v>5.0000000000000001E-3</v>
          </cell>
          <cell r="K1135">
            <v>50000</v>
          </cell>
          <cell r="L1135">
            <v>250</v>
          </cell>
        </row>
        <row r="1136">
          <cell r="C1136">
            <v>2</v>
          </cell>
          <cell r="E1136" t="str">
            <v>Pekerja</v>
          </cell>
          <cell r="H1136" t="str">
            <v>(L16)</v>
          </cell>
          <cell r="I1136" t="str">
            <v>Orang/Hari</v>
          </cell>
          <cell r="J1136">
            <v>0.05</v>
          </cell>
          <cell r="K1136">
            <v>25000</v>
          </cell>
          <cell r="L1136">
            <v>1250</v>
          </cell>
        </row>
        <row r="1137">
          <cell r="C1137" t="str">
            <v/>
          </cell>
          <cell r="H1137" t="str">
            <v/>
          </cell>
          <cell r="I1137" t="str">
            <v/>
          </cell>
          <cell r="K1137">
            <v>0</v>
          </cell>
          <cell r="L1137">
            <v>0</v>
          </cell>
        </row>
        <row r="1138">
          <cell r="C1138" t="str">
            <v/>
          </cell>
          <cell r="H1138" t="str">
            <v/>
          </cell>
          <cell r="I1138" t="str">
            <v/>
          </cell>
          <cell r="K1138">
            <v>0</v>
          </cell>
          <cell r="L1138">
            <v>0</v>
          </cell>
        </row>
        <row r="1139">
          <cell r="C1139" t="str">
            <v/>
          </cell>
          <cell r="H1139" t="str">
            <v/>
          </cell>
          <cell r="I1139" t="str">
            <v/>
          </cell>
          <cell r="K1139">
            <v>0</v>
          </cell>
          <cell r="L1139">
            <v>0</v>
          </cell>
        </row>
        <row r="1140">
          <cell r="C1140" t="str">
            <v/>
          </cell>
          <cell r="H1140" t="str">
            <v/>
          </cell>
          <cell r="I1140" t="str">
            <v/>
          </cell>
          <cell r="K1140">
            <v>0</v>
          </cell>
          <cell r="L1140">
            <v>0</v>
          </cell>
        </row>
        <row r="1141">
          <cell r="C1141" t="str">
            <v/>
          </cell>
          <cell r="H1141" t="str">
            <v/>
          </cell>
          <cell r="I1141" t="str">
            <v/>
          </cell>
          <cell r="K1141">
            <v>0</v>
          </cell>
          <cell r="L1141">
            <v>0</v>
          </cell>
        </row>
        <row r="1142">
          <cell r="C1142" t="str">
            <v/>
          </cell>
          <cell r="H1142" t="str">
            <v/>
          </cell>
          <cell r="I1142" t="str">
            <v/>
          </cell>
          <cell r="K1142">
            <v>0</v>
          </cell>
          <cell r="L1142">
            <v>0</v>
          </cell>
        </row>
        <row r="1143">
          <cell r="C1143" t="str">
            <v/>
          </cell>
          <cell r="H1143" t="str">
            <v/>
          </cell>
          <cell r="I1143" t="str">
            <v/>
          </cell>
          <cell r="K1143">
            <v>0</v>
          </cell>
          <cell r="L1143">
            <v>0</v>
          </cell>
        </row>
        <row r="1144">
          <cell r="C1144" t="str">
            <v/>
          </cell>
          <cell r="H1144" t="str">
            <v/>
          </cell>
          <cell r="I1144" t="str">
            <v/>
          </cell>
          <cell r="K1144">
            <v>0</v>
          </cell>
          <cell r="L1144">
            <v>0</v>
          </cell>
        </row>
        <row r="1146">
          <cell r="D1146" t="str">
            <v>JUMLAH HARGA TENAGA</v>
          </cell>
          <cell r="L1146">
            <v>1500</v>
          </cell>
        </row>
        <row r="1148">
          <cell r="C1148" t="str">
            <v>B.</v>
          </cell>
          <cell r="E1148" t="str">
            <v>BAHAN</v>
          </cell>
        </row>
        <row r="1150">
          <cell r="C1150">
            <v>1</v>
          </cell>
          <cell r="E1150" t="str">
            <v>Accessories</v>
          </cell>
          <cell r="I1150" t="str">
            <v>Ls</v>
          </cell>
          <cell r="J1150">
            <v>1</v>
          </cell>
          <cell r="K1150">
            <v>50000</v>
          </cell>
          <cell r="L1150">
            <v>50000</v>
          </cell>
        </row>
        <row r="1151">
          <cell r="C1151" t="str">
            <v/>
          </cell>
          <cell r="H1151" t="str">
            <v/>
          </cell>
          <cell r="I1151" t="str">
            <v/>
          </cell>
          <cell r="K1151">
            <v>0</v>
          </cell>
          <cell r="L1151">
            <v>0</v>
          </cell>
        </row>
        <row r="1152">
          <cell r="C1152" t="str">
            <v/>
          </cell>
          <cell r="H1152" t="str">
            <v/>
          </cell>
          <cell r="I1152" t="str">
            <v/>
          </cell>
          <cell r="K1152">
            <v>0</v>
          </cell>
          <cell r="L1152">
            <v>0</v>
          </cell>
        </row>
        <row r="1153">
          <cell r="C1153" t="str">
            <v/>
          </cell>
          <cell r="H1153" t="str">
            <v/>
          </cell>
          <cell r="I1153" t="str">
            <v/>
          </cell>
          <cell r="K1153">
            <v>0</v>
          </cell>
          <cell r="L1153">
            <v>0</v>
          </cell>
        </row>
        <row r="1154">
          <cell r="C1154" t="str">
            <v/>
          </cell>
          <cell r="H1154" t="str">
            <v/>
          </cell>
          <cell r="I1154" t="str">
            <v/>
          </cell>
          <cell r="K1154">
            <v>0</v>
          </cell>
          <cell r="L1154">
            <v>0</v>
          </cell>
        </row>
        <row r="1155">
          <cell r="C1155" t="str">
            <v/>
          </cell>
          <cell r="H1155" t="str">
            <v/>
          </cell>
          <cell r="I1155" t="str">
            <v/>
          </cell>
          <cell r="K1155">
            <v>0</v>
          </cell>
          <cell r="L1155">
            <v>0</v>
          </cell>
        </row>
        <row r="1156">
          <cell r="C1156" t="str">
            <v/>
          </cell>
          <cell r="H1156" t="str">
            <v/>
          </cell>
          <cell r="I1156" t="str">
            <v/>
          </cell>
          <cell r="K1156">
            <v>0</v>
          </cell>
          <cell r="L1156">
            <v>0</v>
          </cell>
        </row>
        <row r="1157">
          <cell r="C1157" t="str">
            <v/>
          </cell>
          <cell r="H1157" t="str">
            <v/>
          </cell>
          <cell r="I1157" t="str">
            <v/>
          </cell>
          <cell r="K1157">
            <v>0</v>
          </cell>
          <cell r="L1157">
            <v>0</v>
          </cell>
        </row>
        <row r="1158">
          <cell r="C1158" t="str">
            <v/>
          </cell>
          <cell r="H1158" t="str">
            <v/>
          </cell>
          <cell r="I1158" t="str">
            <v/>
          </cell>
          <cell r="K1158">
            <v>0</v>
          </cell>
          <cell r="L1158">
            <v>0</v>
          </cell>
        </row>
        <row r="1159">
          <cell r="C1159" t="str">
            <v/>
          </cell>
          <cell r="H1159" t="str">
            <v/>
          </cell>
          <cell r="I1159" t="str">
            <v/>
          </cell>
          <cell r="K1159">
            <v>0</v>
          </cell>
          <cell r="L1159">
            <v>0</v>
          </cell>
        </row>
        <row r="1161">
          <cell r="D1161" t="str">
            <v xml:space="preserve">JUMLAH HARGA BAHAN   </v>
          </cell>
          <cell r="L1161">
            <v>50000</v>
          </cell>
        </row>
        <row r="1163">
          <cell r="C1163" t="str">
            <v>C.</v>
          </cell>
          <cell r="E1163" t="str">
            <v>PERALATAN</v>
          </cell>
        </row>
        <row r="1165">
          <cell r="C1165" t="str">
            <v/>
          </cell>
          <cell r="H1165" t="str">
            <v/>
          </cell>
          <cell r="I1165" t="str">
            <v/>
          </cell>
          <cell r="K1165">
            <v>0</v>
          </cell>
          <cell r="L1165">
            <v>0</v>
          </cell>
        </row>
        <row r="1166">
          <cell r="C1166" t="str">
            <v/>
          </cell>
          <cell r="H1166" t="str">
            <v/>
          </cell>
          <cell r="I1166" t="str">
            <v/>
          </cell>
          <cell r="K1166">
            <v>0</v>
          </cell>
          <cell r="L1166">
            <v>0</v>
          </cell>
        </row>
        <row r="1167">
          <cell r="C1167" t="str">
            <v/>
          </cell>
          <cell r="H1167" t="str">
            <v/>
          </cell>
          <cell r="I1167" t="str">
            <v/>
          </cell>
          <cell r="K1167">
            <v>0</v>
          </cell>
          <cell r="L1167">
            <v>0</v>
          </cell>
        </row>
        <row r="1168">
          <cell r="C1168" t="str">
            <v/>
          </cell>
          <cell r="H1168" t="str">
            <v/>
          </cell>
          <cell r="I1168" t="str">
            <v/>
          </cell>
          <cell r="K1168">
            <v>0</v>
          </cell>
          <cell r="L1168">
            <v>0</v>
          </cell>
        </row>
        <row r="1169">
          <cell r="C1169" t="str">
            <v/>
          </cell>
          <cell r="H1169" t="str">
            <v/>
          </cell>
          <cell r="I1169" t="str">
            <v/>
          </cell>
          <cell r="K1169">
            <v>0</v>
          </cell>
          <cell r="L1169">
            <v>0</v>
          </cell>
        </row>
        <row r="1170">
          <cell r="C1170" t="str">
            <v/>
          </cell>
          <cell r="H1170" t="str">
            <v/>
          </cell>
          <cell r="I1170" t="str">
            <v/>
          </cell>
          <cell r="K1170">
            <v>0</v>
          </cell>
          <cell r="L1170">
            <v>0</v>
          </cell>
        </row>
        <row r="1171">
          <cell r="C1171" t="str">
            <v/>
          </cell>
          <cell r="H1171" t="str">
            <v/>
          </cell>
          <cell r="I1171" t="str">
            <v/>
          </cell>
          <cell r="K1171">
            <v>0</v>
          </cell>
          <cell r="L1171">
            <v>0</v>
          </cell>
        </row>
        <row r="1172">
          <cell r="C1172" t="str">
            <v/>
          </cell>
          <cell r="H1172" t="str">
            <v/>
          </cell>
          <cell r="I1172" t="str">
            <v/>
          </cell>
          <cell r="K1172">
            <v>0</v>
          </cell>
          <cell r="L1172">
            <v>0</v>
          </cell>
        </row>
        <row r="1173">
          <cell r="C1173" t="str">
            <v/>
          </cell>
          <cell r="H1173" t="str">
            <v/>
          </cell>
          <cell r="I1173" t="str">
            <v/>
          </cell>
          <cell r="K1173">
            <v>0</v>
          </cell>
          <cell r="L1173">
            <v>0</v>
          </cell>
        </row>
        <row r="1174">
          <cell r="C1174" t="str">
            <v/>
          </cell>
          <cell r="H1174" t="str">
            <v/>
          </cell>
          <cell r="I1174" t="str">
            <v/>
          </cell>
          <cell r="K1174">
            <v>0</v>
          </cell>
          <cell r="L1174">
            <v>0</v>
          </cell>
        </row>
        <row r="1176">
          <cell r="D1176" t="str">
            <v>JUMLAH HARGA PERALATAN</v>
          </cell>
          <cell r="L1176">
            <v>0</v>
          </cell>
        </row>
        <row r="1178">
          <cell r="C1178" t="str">
            <v>D.</v>
          </cell>
          <cell r="E1178" t="str">
            <v>JUMLAH HARGA TENAGA, BAHAN DAN PERALATAN  ( A + B + C )</v>
          </cell>
          <cell r="L1178">
            <v>51500</v>
          </cell>
        </row>
        <row r="1179">
          <cell r="C1179" t="str">
            <v>E.</v>
          </cell>
          <cell r="E1179" t="str">
            <v>OVERHEAD &amp; PROFIT</v>
          </cell>
          <cell r="I1179">
            <v>0</v>
          </cell>
          <cell r="J1179" t="str">
            <v>%  x  D</v>
          </cell>
          <cell r="L1179">
            <v>0</v>
          </cell>
        </row>
        <row r="1180">
          <cell r="B1180" t="e">
            <v>#REF!</v>
          </cell>
          <cell r="C1180" t="str">
            <v>F.</v>
          </cell>
          <cell r="E1180" t="str">
            <v>HARGA SATUAN PEKERJAAN  ( D + E )</v>
          </cell>
          <cell r="L1180">
            <v>51500</v>
          </cell>
        </row>
        <row r="1181">
          <cell r="C1181" t="str">
            <v>Note: 1.</v>
          </cell>
          <cell r="E1181" t="str">
            <v>SATUAN dapat berdasarkan atas jam operasi untuk Tenaga Kerja dan Peralatan, volume dan/atau ukuran</v>
          </cell>
        </row>
        <row r="1182">
          <cell r="E1182" t="str">
            <v>berat untuk bahan-bahan.</v>
          </cell>
        </row>
        <row r="1183">
          <cell r="C1183" t="str">
            <v>2.</v>
          </cell>
          <cell r="E1183" t="str">
            <v>Kuantitas satuan adalah kuantitas setiap komponen untuk menyelesaikan satu satuan pekerjaan dari nomor</v>
          </cell>
        </row>
        <row r="1184">
          <cell r="E1184" t="str">
            <v>mata pembayaran.</v>
          </cell>
        </row>
        <row r="1185">
          <cell r="C1185" t="str">
            <v>3.</v>
          </cell>
          <cell r="E1185" t="str">
            <v>Biaya satuan untuk peralatan sudah termasuk bahan bakar, bahan habis dipakai dan operator.</v>
          </cell>
        </row>
        <row r="1186">
          <cell r="C1186" t="str">
            <v>4.</v>
          </cell>
          <cell r="E1186" t="str">
            <v>Biaya satuan sudah termasuk pengeluaran untuk seluruh pajak yang berkaitan (tetapi tidak termasuk PPN</v>
          </cell>
        </row>
        <row r="1187">
          <cell r="E1187" t="str">
            <v>yang dibayar dari kontrak) dan biaya-biaya lainnya.</v>
          </cell>
        </row>
        <row r="1191">
          <cell r="B1191" t="e">
            <v>#REF!</v>
          </cell>
          <cell r="C1191" t="str">
            <v>ITEM PEMBAYARAN NO.</v>
          </cell>
          <cell r="F1191" t="str">
            <v>:</v>
          </cell>
          <cell r="G1191">
            <v>7.01</v>
          </cell>
          <cell r="K1191" t="str">
            <v>PERKIRAAN VOL. PEK.</v>
          </cell>
          <cell r="M1191" t="str">
            <v>:</v>
          </cell>
          <cell r="N1191">
            <v>938</v>
          </cell>
        </row>
        <row r="1192">
          <cell r="C1192" t="str">
            <v>JENIS PEKERJAAN</v>
          </cell>
          <cell r="F1192" t="str">
            <v>:</v>
          </cell>
          <cell r="G1192" t="str">
            <v>Persiapan Tanah Dasar</v>
          </cell>
          <cell r="K1192" t="str">
            <v>TOTAL HARGA (Rp.)</v>
          </cell>
          <cell r="M1192" t="str">
            <v>:</v>
          </cell>
          <cell r="N1192">
            <v>5721800</v>
          </cell>
        </row>
        <row r="1193">
          <cell r="C1193" t="str">
            <v>SATUAN PEMBAYARAN</v>
          </cell>
          <cell r="F1193" t="str">
            <v>:</v>
          </cell>
          <cell r="G1193" t="str">
            <v>m2</v>
          </cell>
        </row>
        <row r="1195">
          <cell r="J1195" t="str">
            <v>PERKIRAAN</v>
          </cell>
          <cell r="K1195" t="str">
            <v>HARGA</v>
          </cell>
          <cell r="L1195" t="str">
            <v>JUMLAH</v>
          </cell>
        </row>
        <row r="1196">
          <cell r="C1196" t="str">
            <v>NO.</v>
          </cell>
          <cell r="D1196" t="str">
            <v>KOMPONEN</v>
          </cell>
          <cell r="I1196" t="str">
            <v>SATUAN</v>
          </cell>
          <cell r="J1196" t="str">
            <v>KUANTITAS</v>
          </cell>
          <cell r="K1196" t="str">
            <v>SATUAN</v>
          </cell>
          <cell r="L1196" t="str">
            <v>HARGA</v>
          </cell>
        </row>
        <row r="1197">
          <cell r="K1197" t="str">
            <v>(Rp.)</v>
          </cell>
          <cell r="L1197" t="str">
            <v>(Rp.)</v>
          </cell>
        </row>
        <row r="1199">
          <cell r="C1199" t="str">
            <v>A.</v>
          </cell>
          <cell r="E1199" t="str">
            <v>TENAGA</v>
          </cell>
        </row>
        <row r="1201">
          <cell r="C1201">
            <v>1</v>
          </cell>
          <cell r="E1201" t="str">
            <v>Mandor</v>
          </cell>
          <cell r="H1201" t="str">
            <v>(L02)</v>
          </cell>
          <cell r="I1201" t="str">
            <v>Orang/Hari</v>
          </cell>
          <cell r="J1201">
            <v>0.02</v>
          </cell>
          <cell r="K1201">
            <v>50000</v>
          </cell>
          <cell r="L1201">
            <v>1000</v>
          </cell>
        </row>
        <row r="1202">
          <cell r="C1202">
            <v>2</v>
          </cell>
          <cell r="E1202" t="str">
            <v>Pekerja</v>
          </cell>
          <cell r="H1202" t="str">
            <v>(L16)</v>
          </cell>
          <cell r="I1202" t="str">
            <v>Orang/Hari</v>
          </cell>
          <cell r="J1202">
            <v>0.2</v>
          </cell>
          <cell r="K1202">
            <v>25000</v>
          </cell>
          <cell r="L1202">
            <v>5000</v>
          </cell>
        </row>
        <row r="1203">
          <cell r="C1203" t="str">
            <v/>
          </cell>
          <cell r="H1203" t="str">
            <v/>
          </cell>
          <cell r="I1203" t="str">
            <v/>
          </cell>
          <cell r="K1203">
            <v>0</v>
          </cell>
          <cell r="L1203">
            <v>0</v>
          </cell>
        </row>
        <row r="1204">
          <cell r="C1204" t="str">
            <v/>
          </cell>
          <cell r="H1204" t="str">
            <v/>
          </cell>
          <cell r="I1204" t="str">
            <v/>
          </cell>
          <cell r="K1204">
            <v>0</v>
          </cell>
          <cell r="L1204">
            <v>0</v>
          </cell>
        </row>
        <row r="1205">
          <cell r="C1205" t="str">
            <v/>
          </cell>
          <cell r="H1205" t="str">
            <v/>
          </cell>
          <cell r="I1205" t="str">
            <v/>
          </cell>
          <cell r="K1205">
            <v>0</v>
          </cell>
          <cell r="L1205">
            <v>0</v>
          </cell>
        </row>
        <row r="1206">
          <cell r="C1206" t="str">
            <v/>
          </cell>
          <cell r="H1206" t="str">
            <v/>
          </cell>
          <cell r="I1206" t="str">
            <v/>
          </cell>
          <cell r="K1206">
            <v>0</v>
          </cell>
          <cell r="L1206">
            <v>0</v>
          </cell>
        </row>
        <row r="1207">
          <cell r="C1207" t="str">
            <v/>
          </cell>
          <cell r="H1207" t="str">
            <v/>
          </cell>
          <cell r="I1207" t="str">
            <v/>
          </cell>
          <cell r="K1207">
            <v>0</v>
          </cell>
          <cell r="L1207">
            <v>0</v>
          </cell>
        </row>
        <row r="1208">
          <cell r="C1208" t="str">
            <v/>
          </cell>
          <cell r="H1208" t="str">
            <v/>
          </cell>
          <cell r="I1208" t="str">
            <v/>
          </cell>
          <cell r="K1208">
            <v>0</v>
          </cell>
          <cell r="L1208">
            <v>0</v>
          </cell>
        </row>
        <row r="1209">
          <cell r="C1209" t="str">
            <v/>
          </cell>
          <cell r="H1209" t="str">
            <v/>
          </cell>
          <cell r="I1209" t="str">
            <v/>
          </cell>
          <cell r="K1209">
            <v>0</v>
          </cell>
          <cell r="L1209">
            <v>0</v>
          </cell>
        </row>
        <row r="1210">
          <cell r="C1210" t="str">
            <v/>
          </cell>
          <cell r="H1210" t="str">
            <v/>
          </cell>
          <cell r="I1210" t="str">
            <v/>
          </cell>
          <cell r="K1210">
            <v>0</v>
          </cell>
          <cell r="L1210">
            <v>0</v>
          </cell>
        </row>
        <row r="1212">
          <cell r="D1212" t="str">
            <v>JUMLAH HARGA TENAGA</v>
          </cell>
          <cell r="L1212">
            <v>6000</v>
          </cell>
        </row>
        <row r="1214">
          <cell r="C1214" t="str">
            <v>B.</v>
          </cell>
          <cell r="E1214" t="str">
            <v>BAHAN</v>
          </cell>
        </row>
        <row r="1216">
          <cell r="C1216" t="str">
            <v/>
          </cell>
          <cell r="H1216" t="str">
            <v/>
          </cell>
          <cell r="I1216" t="str">
            <v/>
          </cell>
          <cell r="K1216">
            <v>0</v>
          </cell>
          <cell r="L1216">
            <v>0</v>
          </cell>
        </row>
        <row r="1217">
          <cell r="C1217" t="str">
            <v/>
          </cell>
          <cell r="H1217" t="str">
            <v/>
          </cell>
          <cell r="I1217" t="str">
            <v/>
          </cell>
          <cell r="K1217">
            <v>0</v>
          </cell>
          <cell r="L1217">
            <v>0</v>
          </cell>
        </row>
        <row r="1218">
          <cell r="C1218" t="str">
            <v/>
          </cell>
          <cell r="H1218" t="str">
            <v/>
          </cell>
          <cell r="I1218" t="str">
            <v/>
          </cell>
          <cell r="K1218">
            <v>0</v>
          </cell>
          <cell r="L1218">
            <v>0</v>
          </cell>
        </row>
        <row r="1219">
          <cell r="C1219" t="str">
            <v/>
          </cell>
          <cell r="H1219" t="str">
            <v/>
          </cell>
          <cell r="I1219" t="str">
            <v/>
          </cell>
          <cell r="K1219">
            <v>0</v>
          </cell>
          <cell r="L1219">
            <v>0</v>
          </cell>
        </row>
        <row r="1220">
          <cell r="C1220" t="str">
            <v/>
          </cell>
          <cell r="H1220" t="str">
            <v/>
          </cell>
          <cell r="I1220" t="str">
            <v/>
          </cell>
          <cell r="K1220">
            <v>0</v>
          </cell>
          <cell r="L1220">
            <v>0</v>
          </cell>
        </row>
        <row r="1221">
          <cell r="C1221" t="str">
            <v/>
          </cell>
          <cell r="H1221" t="str">
            <v/>
          </cell>
          <cell r="I1221" t="str">
            <v/>
          </cell>
          <cell r="K1221">
            <v>0</v>
          </cell>
          <cell r="L1221">
            <v>0</v>
          </cell>
        </row>
        <row r="1222">
          <cell r="C1222" t="str">
            <v/>
          </cell>
          <cell r="H1222" t="str">
            <v/>
          </cell>
          <cell r="I1222" t="str">
            <v/>
          </cell>
          <cell r="K1222">
            <v>0</v>
          </cell>
          <cell r="L1222">
            <v>0</v>
          </cell>
        </row>
        <row r="1223">
          <cell r="C1223" t="str">
            <v/>
          </cell>
          <cell r="H1223" t="str">
            <v/>
          </cell>
          <cell r="I1223" t="str">
            <v/>
          </cell>
          <cell r="K1223">
            <v>0</v>
          </cell>
          <cell r="L1223">
            <v>0</v>
          </cell>
        </row>
        <row r="1224">
          <cell r="C1224" t="str">
            <v/>
          </cell>
          <cell r="H1224" t="str">
            <v/>
          </cell>
          <cell r="I1224" t="str">
            <v/>
          </cell>
          <cell r="K1224">
            <v>0</v>
          </cell>
          <cell r="L1224">
            <v>0</v>
          </cell>
        </row>
        <row r="1225">
          <cell r="C1225" t="str">
            <v/>
          </cell>
          <cell r="H1225" t="str">
            <v/>
          </cell>
          <cell r="I1225" t="str">
            <v/>
          </cell>
          <cell r="K1225">
            <v>0</v>
          </cell>
          <cell r="L1225">
            <v>0</v>
          </cell>
        </row>
        <row r="1227">
          <cell r="D1227" t="str">
            <v xml:space="preserve">JUMLAH HARGA BAHAN   </v>
          </cell>
          <cell r="L1227">
            <v>0</v>
          </cell>
        </row>
        <row r="1229">
          <cell r="C1229" t="str">
            <v>C.</v>
          </cell>
          <cell r="E1229" t="str">
            <v>PERALATAN</v>
          </cell>
        </row>
        <row r="1231">
          <cell r="C1231">
            <v>1</v>
          </cell>
          <cell r="E1231" t="str">
            <v>Alat Bantu</v>
          </cell>
          <cell r="I1231" t="str">
            <v>Ls</v>
          </cell>
          <cell r="J1231">
            <v>1</v>
          </cell>
          <cell r="K1231">
            <v>100</v>
          </cell>
          <cell r="L1231">
            <v>100</v>
          </cell>
        </row>
        <row r="1232">
          <cell r="C1232" t="str">
            <v/>
          </cell>
          <cell r="H1232" t="str">
            <v/>
          </cell>
          <cell r="I1232" t="str">
            <v/>
          </cell>
          <cell r="K1232">
            <v>0</v>
          </cell>
          <cell r="L1232">
            <v>0</v>
          </cell>
        </row>
        <row r="1233">
          <cell r="C1233" t="str">
            <v/>
          </cell>
          <cell r="H1233" t="str">
            <v/>
          </cell>
          <cell r="I1233" t="str">
            <v/>
          </cell>
          <cell r="K1233">
            <v>0</v>
          </cell>
          <cell r="L1233">
            <v>0</v>
          </cell>
        </row>
        <row r="1234">
          <cell r="C1234" t="str">
            <v/>
          </cell>
          <cell r="H1234" t="str">
            <v/>
          </cell>
          <cell r="I1234" t="str">
            <v/>
          </cell>
          <cell r="K1234">
            <v>0</v>
          </cell>
          <cell r="L1234">
            <v>0</v>
          </cell>
        </row>
        <row r="1235">
          <cell r="C1235" t="str">
            <v/>
          </cell>
          <cell r="H1235" t="str">
            <v/>
          </cell>
          <cell r="I1235" t="str">
            <v/>
          </cell>
          <cell r="K1235">
            <v>0</v>
          </cell>
          <cell r="L1235">
            <v>0</v>
          </cell>
        </row>
        <row r="1236">
          <cell r="C1236" t="str">
            <v/>
          </cell>
          <cell r="H1236" t="str">
            <v/>
          </cell>
          <cell r="I1236" t="str">
            <v/>
          </cell>
          <cell r="K1236">
            <v>0</v>
          </cell>
          <cell r="L1236">
            <v>0</v>
          </cell>
        </row>
        <row r="1237">
          <cell r="C1237" t="str">
            <v/>
          </cell>
          <cell r="H1237" t="str">
            <v/>
          </cell>
          <cell r="I1237" t="str">
            <v/>
          </cell>
          <cell r="K1237">
            <v>0</v>
          </cell>
          <cell r="L1237">
            <v>0</v>
          </cell>
        </row>
        <row r="1238">
          <cell r="C1238" t="str">
            <v/>
          </cell>
          <cell r="H1238" t="str">
            <v/>
          </cell>
          <cell r="I1238" t="str">
            <v/>
          </cell>
          <cell r="K1238">
            <v>0</v>
          </cell>
          <cell r="L1238">
            <v>0</v>
          </cell>
        </row>
        <row r="1239">
          <cell r="C1239" t="str">
            <v/>
          </cell>
          <cell r="H1239" t="str">
            <v/>
          </cell>
          <cell r="I1239" t="str">
            <v/>
          </cell>
          <cell r="K1239">
            <v>0</v>
          </cell>
          <cell r="L1239">
            <v>0</v>
          </cell>
        </row>
        <row r="1240">
          <cell r="C1240" t="str">
            <v/>
          </cell>
          <cell r="H1240" t="str">
            <v/>
          </cell>
          <cell r="I1240" t="str">
            <v/>
          </cell>
          <cell r="K1240">
            <v>0</v>
          </cell>
          <cell r="L1240">
            <v>0</v>
          </cell>
        </row>
        <row r="1242">
          <cell r="D1242" t="str">
            <v>JUMLAH HARGA PERALATAN</v>
          </cell>
          <cell r="L1242">
            <v>100</v>
          </cell>
        </row>
        <row r="1244">
          <cell r="C1244" t="str">
            <v>D.</v>
          </cell>
          <cell r="E1244" t="str">
            <v>JUMLAH HARGA TENAGA, BAHAN DAN PERALATAN  ( A + B + C )</v>
          </cell>
          <cell r="L1244">
            <v>6100</v>
          </cell>
        </row>
        <row r="1245">
          <cell r="C1245" t="str">
            <v>E.</v>
          </cell>
          <cell r="E1245" t="str">
            <v>OVERHEAD &amp; PROFIT</v>
          </cell>
          <cell r="I1245">
            <v>0</v>
          </cell>
          <cell r="J1245" t="str">
            <v>%  x  D</v>
          </cell>
          <cell r="L1245">
            <v>0</v>
          </cell>
        </row>
        <row r="1246">
          <cell r="B1246" t="e">
            <v>#REF!</v>
          </cell>
          <cell r="C1246" t="str">
            <v>F.</v>
          </cell>
          <cell r="E1246" t="str">
            <v>HARGA SATUAN PEKERJAAN  ( D + E )</v>
          </cell>
          <cell r="L1246">
            <v>6100</v>
          </cell>
        </row>
        <row r="1247">
          <cell r="C1247" t="str">
            <v>Note: 1.</v>
          </cell>
          <cell r="E1247" t="str">
            <v>SATUAN dapat berdasarkan atas jam operasi untuk Tenaga Kerja dan Peralatan, volume dan/atau ukuran</v>
          </cell>
        </row>
        <row r="1248">
          <cell r="E1248" t="str">
            <v>berat untuk bahan-bahan.</v>
          </cell>
        </row>
        <row r="1249">
          <cell r="C1249" t="str">
            <v>2.</v>
          </cell>
          <cell r="E1249" t="str">
            <v>Kuantitas satuan adalah kuantitas setiap komponen untuk menyelesaikan satu satuan pekerjaan dari nomor</v>
          </cell>
        </row>
        <row r="1250">
          <cell r="E1250" t="str">
            <v>mata pembayaran.</v>
          </cell>
        </row>
        <row r="1251">
          <cell r="C1251" t="str">
            <v>3.</v>
          </cell>
          <cell r="E1251" t="str">
            <v>Biaya satuan untuk peralatan sudah termasuk bahan bakar, bahan habis dipakai dan operator.</v>
          </cell>
        </row>
        <row r="1252">
          <cell r="C1252" t="str">
            <v>4.</v>
          </cell>
          <cell r="E1252" t="str">
            <v>Biaya satuan sudah termasuk pengeluaran untuk seluruh pajak yang berkaitan (tetapi tidak termasuk PPN</v>
          </cell>
        </row>
        <row r="1253">
          <cell r="E1253" t="str">
            <v>yang dibayar dari kontrak) dan biaya-biaya lainnya.</v>
          </cell>
        </row>
        <row r="1257">
          <cell r="B1257" t="e">
            <v>#REF!</v>
          </cell>
          <cell r="C1257" t="str">
            <v>ITEM PEMBAYARAN NO.</v>
          </cell>
          <cell r="F1257" t="str">
            <v>:</v>
          </cell>
          <cell r="G1257">
            <v>9.0500000000000007</v>
          </cell>
          <cell r="K1257" t="str">
            <v>PERKIRAAN VOL. PEK.</v>
          </cell>
          <cell r="M1257" t="str">
            <v>:</v>
          </cell>
          <cell r="N1257">
            <v>2400</v>
          </cell>
        </row>
        <row r="1258">
          <cell r="C1258" t="str">
            <v>JENIS PEKERJAAN</v>
          </cell>
          <cell r="F1258" t="str">
            <v>:</v>
          </cell>
          <cell r="G1258" t="str">
            <v>Bitumen Lapis Pengikat (Tack Coat)</v>
          </cell>
          <cell r="K1258" t="str">
            <v>TOTAL HARGA (Rp.)</v>
          </cell>
          <cell r="M1258" t="str">
            <v>:</v>
          </cell>
          <cell r="N1258">
            <v>11067504</v>
          </cell>
        </row>
        <row r="1259">
          <cell r="C1259" t="str">
            <v>SATUAN PEMBAYARAN</v>
          </cell>
          <cell r="F1259" t="str">
            <v>:</v>
          </cell>
          <cell r="G1259" t="str">
            <v>kg</v>
          </cell>
        </row>
        <row r="1261">
          <cell r="J1261" t="str">
            <v>PERKIRAAN</v>
          </cell>
          <cell r="K1261" t="str">
            <v>HARGA</v>
          </cell>
          <cell r="L1261" t="str">
            <v>JUMLAH</v>
          </cell>
        </row>
        <row r="1262">
          <cell r="C1262" t="str">
            <v>NO.</v>
          </cell>
          <cell r="D1262" t="str">
            <v>KOMPONEN</v>
          </cell>
          <cell r="I1262" t="str">
            <v>SATUAN</v>
          </cell>
          <cell r="J1262" t="str">
            <v>KUANTITAS</v>
          </cell>
          <cell r="K1262" t="str">
            <v>SATUAN</v>
          </cell>
          <cell r="L1262" t="str">
            <v>HARGA</v>
          </cell>
        </row>
        <row r="1263">
          <cell r="K1263" t="str">
            <v>(Rp.)</v>
          </cell>
          <cell r="L1263" t="str">
            <v>(Rp.)</v>
          </cell>
        </row>
        <row r="1265">
          <cell r="C1265" t="str">
            <v>A.</v>
          </cell>
          <cell r="E1265" t="str">
            <v>TENAGA</v>
          </cell>
        </row>
        <row r="1267">
          <cell r="C1267">
            <v>1</v>
          </cell>
          <cell r="E1267" t="str">
            <v>Mandor</v>
          </cell>
          <cell r="H1267" t="str">
            <v>(L02)</v>
          </cell>
          <cell r="I1267" t="str">
            <v>Orang/Hari</v>
          </cell>
          <cell r="J1267">
            <v>3.0120481927710845E-3</v>
          </cell>
          <cell r="K1267">
            <v>50000</v>
          </cell>
          <cell r="L1267">
            <v>150.6</v>
          </cell>
        </row>
        <row r="1268">
          <cell r="C1268">
            <v>2</v>
          </cell>
          <cell r="E1268" t="str">
            <v>Pekerja</v>
          </cell>
          <cell r="H1268" t="str">
            <v>(L16)</v>
          </cell>
          <cell r="I1268" t="str">
            <v>Orang/Hari</v>
          </cell>
          <cell r="J1268">
            <v>6.024096385542169E-3</v>
          </cell>
          <cell r="K1268">
            <v>25000</v>
          </cell>
          <cell r="L1268">
            <v>150.6</v>
          </cell>
        </row>
        <row r="1269">
          <cell r="C1269" t="str">
            <v/>
          </cell>
          <cell r="H1269" t="str">
            <v/>
          </cell>
          <cell r="I1269" t="str">
            <v/>
          </cell>
          <cell r="K1269">
            <v>0</v>
          </cell>
          <cell r="L1269">
            <v>0</v>
          </cell>
        </row>
        <row r="1270">
          <cell r="C1270" t="str">
            <v/>
          </cell>
          <cell r="H1270" t="str">
            <v/>
          </cell>
          <cell r="I1270" t="str">
            <v/>
          </cell>
          <cell r="K1270">
            <v>0</v>
          </cell>
          <cell r="L1270">
            <v>0</v>
          </cell>
        </row>
        <row r="1271">
          <cell r="C1271" t="str">
            <v/>
          </cell>
          <cell r="H1271" t="str">
            <v/>
          </cell>
          <cell r="I1271" t="str">
            <v/>
          </cell>
          <cell r="K1271">
            <v>0</v>
          </cell>
          <cell r="L1271">
            <v>0</v>
          </cell>
        </row>
        <row r="1272">
          <cell r="C1272" t="str">
            <v/>
          </cell>
          <cell r="H1272" t="str">
            <v/>
          </cell>
          <cell r="I1272" t="str">
            <v/>
          </cell>
          <cell r="K1272">
            <v>0</v>
          </cell>
          <cell r="L1272">
            <v>0</v>
          </cell>
        </row>
        <row r="1273">
          <cell r="C1273" t="str">
            <v/>
          </cell>
          <cell r="H1273" t="str">
            <v/>
          </cell>
          <cell r="I1273" t="str">
            <v/>
          </cell>
          <cell r="K1273">
            <v>0</v>
          </cell>
          <cell r="L1273">
            <v>0</v>
          </cell>
        </row>
        <row r="1274">
          <cell r="C1274" t="str">
            <v/>
          </cell>
          <cell r="H1274" t="str">
            <v/>
          </cell>
          <cell r="I1274" t="str">
            <v/>
          </cell>
          <cell r="K1274">
            <v>0</v>
          </cell>
          <cell r="L1274">
            <v>0</v>
          </cell>
        </row>
        <row r="1275">
          <cell r="C1275" t="str">
            <v/>
          </cell>
          <cell r="H1275" t="str">
            <v/>
          </cell>
          <cell r="I1275" t="str">
            <v/>
          </cell>
          <cell r="K1275">
            <v>0</v>
          </cell>
          <cell r="L1275">
            <v>0</v>
          </cell>
        </row>
        <row r="1276">
          <cell r="C1276" t="str">
            <v/>
          </cell>
          <cell r="H1276" t="str">
            <v/>
          </cell>
          <cell r="I1276" t="str">
            <v/>
          </cell>
          <cell r="K1276">
            <v>0</v>
          </cell>
          <cell r="L1276">
            <v>0</v>
          </cell>
        </row>
        <row r="1278">
          <cell r="D1278" t="str">
            <v>JUMLAH HARGA TENAGA</v>
          </cell>
          <cell r="L1278">
            <v>301.2</v>
          </cell>
        </row>
        <row r="1280">
          <cell r="C1280" t="str">
            <v>B.</v>
          </cell>
          <cell r="E1280" t="str">
            <v>BAHAN</v>
          </cell>
        </row>
        <row r="1282">
          <cell r="C1282">
            <v>1</v>
          </cell>
          <cell r="E1282" t="str">
            <v>Aspal</v>
          </cell>
          <cell r="H1282" t="str">
            <v>(M324)</v>
          </cell>
          <cell r="I1282" t="str">
            <v>kg</v>
          </cell>
          <cell r="J1282">
            <v>0.64166666666666672</v>
          </cell>
          <cell r="K1282">
            <v>4500</v>
          </cell>
          <cell r="L1282">
            <v>2887.5</v>
          </cell>
        </row>
        <row r="1283">
          <cell r="C1283">
            <v>2</v>
          </cell>
          <cell r="E1283" t="str">
            <v>Kerosene</v>
          </cell>
          <cell r="H1283" t="str">
            <v>(M325)</v>
          </cell>
          <cell r="I1283" t="str">
            <v>Ltr</v>
          </cell>
          <cell r="J1283">
            <v>0.48888888888888893</v>
          </cell>
          <cell r="K1283">
            <v>1500</v>
          </cell>
          <cell r="L1283">
            <v>733.33</v>
          </cell>
        </row>
        <row r="1284">
          <cell r="C1284" t="str">
            <v/>
          </cell>
          <cell r="H1284" t="str">
            <v/>
          </cell>
          <cell r="I1284" t="str">
            <v/>
          </cell>
          <cell r="K1284">
            <v>0</v>
          </cell>
          <cell r="L1284">
            <v>0</v>
          </cell>
        </row>
        <row r="1285">
          <cell r="C1285" t="str">
            <v/>
          </cell>
          <cell r="H1285" t="str">
            <v/>
          </cell>
          <cell r="I1285" t="str">
            <v/>
          </cell>
          <cell r="K1285">
            <v>0</v>
          </cell>
          <cell r="L1285">
            <v>0</v>
          </cell>
        </row>
        <row r="1286">
          <cell r="C1286" t="str">
            <v/>
          </cell>
          <cell r="H1286" t="str">
            <v/>
          </cell>
          <cell r="I1286" t="str">
            <v/>
          </cell>
          <cell r="K1286">
            <v>0</v>
          </cell>
          <cell r="L1286">
            <v>0</v>
          </cell>
        </row>
        <row r="1287">
          <cell r="C1287" t="str">
            <v/>
          </cell>
          <cell r="H1287" t="str">
            <v/>
          </cell>
          <cell r="I1287" t="str">
            <v/>
          </cell>
          <cell r="K1287">
            <v>0</v>
          </cell>
          <cell r="L1287">
            <v>0</v>
          </cell>
        </row>
        <row r="1288">
          <cell r="C1288" t="str">
            <v/>
          </cell>
          <cell r="H1288" t="str">
            <v/>
          </cell>
          <cell r="I1288" t="str">
            <v/>
          </cell>
          <cell r="K1288">
            <v>0</v>
          </cell>
          <cell r="L1288">
            <v>0</v>
          </cell>
        </row>
        <row r="1289">
          <cell r="C1289" t="str">
            <v/>
          </cell>
          <cell r="H1289" t="str">
            <v/>
          </cell>
          <cell r="I1289" t="str">
            <v/>
          </cell>
          <cell r="K1289">
            <v>0</v>
          </cell>
          <cell r="L1289">
            <v>0</v>
          </cell>
        </row>
        <row r="1290">
          <cell r="C1290" t="str">
            <v/>
          </cell>
          <cell r="H1290" t="str">
            <v/>
          </cell>
          <cell r="I1290" t="str">
            <v/>
          </cell>
          <cell r="K1290">
            <v>0</v>
          </cell>
          <cell r="L1290">
            <v>0</v>
          </cell>
        </row>
        <row r="1291">
          <cell r="C1291" t="str">
            <v/>
          </cell>
          <cell r="H1291" t="str">
            <v/>
          </cell>
          <cell r="I1291" t="str">
            <v/>
          </cell>
          <cell r="K1291">
            <v>0</v>
          </cell>
          <cell r="L1291">
            <v>0</v>
          </cell>
        </row>
        <row r="1293">
          <cell r="D1293" t="str">
            <v xml:space="preserve">JUMLAH HARGA BAHAN   </v>
          </cell>
          <cell r="L1293">
            <v>3620.83</v>
          </cell>
        </row>
        <row r="1295">
          <cell r="C1295" t="str">
            <v>C.</v>
          </cell>
          <cell r="E1295" t="str">
            <v>PERALATAN</v>
          </cell>
        </row>
        <row r="1297">
          <cell r="C1297">
            <v>1</v>
          </cell>
          <cell r="E1297" t="str">
            <v>Asphalt Sprayer 800 ltr</v>
          </cell>
          <cell r="H1297">
            <v>0</v>
          </cell>
          <cell r="I1297" t="str">
            <v>Jam</v>
          </cell>
          <cell r="J1297">
            <v>3.0120481927710845E-3</v>
          </cell>
          <cell r="K1297">
            <v>26050</v>
          </cell>
          <cell r="L1297">
            <v>78.459999999999994</v>
          </cell>
        </row>
        <row r="1298">
          <cell r="C1298">
            <v>2</v>
          </cell>
          <cell r="E1298" t="str">
            <v>Air Compressor 7 m3/mnt</v>
          </cell>
          <cell r="H1298">
            <v>0</v>
          </cell>
          <cell r="I1298" t="str">
            <v>Jam</v>
          </cell>
          <cell r="J1298">
            <v>3.1250000000000002E-3</v>
          </cell>
          <cell r="K1298">
            <v>48450</v>
          </cell>
          <cell r="L1298">
            <v>151.4</v>
          </cell>
        </row>
        <row r="1299">
          <cell r="C1299">
            <v>3</v>
          </cell>
          <cell r="E1299" t="str">
            <v>Dump Truck 8 Ton</v>
          </cell>
          <cell r="H1299">
            <v>0</v>
          </cell>
          <cell r="I1299" t="str">
            <v>Jam</v>
          </cell>
          <cell r="J1299">
            <v>3.0120481927710845E-3</v>
          </cell>
          <cell r="K1299">
            <v>152580</v>
          </cell>
          <cell r="L1299">
            <v>459.57</v>
          </cell>
        </row>
        <row r="1300">
          <cell r="C1300" t="str">
            <v/>
          </cell>
          <cell r="H1300" t="str">
            <v/>
          </cell>
          <cell r="I1300" t="str">
            <v/>
          </cell>
          <cell r="K1300">
            <v>0</v>
          </cell>
          <cell r="L1300">
            <v>0</v>
          </cell>
        </row>
        <row r="1301">
          <cell r="C1301" t="str">
            <v/>
          </cell>
          <cell r="H1301" t="str">
            <v/>
          </cell>
          <cell r="I1301" t="str">
            <v/>
          </cell>
          <cell r="K1301">
            <v>0</v>
          </cell>
          <cell r="L1301">
            <v>0</v>
          </cell>
        </row>
        <row r="1302">
          <cell r="C1302" t="str">
            <v/>
          </cell>
          <cell r="H1302" t="str">
            <v/>
          </cell>
          <cell r="I1302" t="str">
            <v/>
          </cell>
          <cell r="K1302">
            <v>0</v>
          </cell>
          <cell r="L1302">
            <v>0</v>
          </cell>
        </row>
        <row r="1303">
          <cell r="C1303" t="str">
            <v/>
          </cell>
          <cell r="H1303" t="str">
            <v/>
          </cell>
          <cell r="I1303" t="str">
            <v/>
          </cell>
          <cell r="K1303">
            <v>0</v>
          </cell>
          <cell r="L1303">
            <v>0</v>
          </cell>
        </row>
        <row r="1304">
          <cell r="C1304" t="str">
            <v/>
          </cell>
          <cell r="H1304" t="str">
            <v/>
          </cell>
          <cell r="I1304" t="str">
            <v/>
          </cell>
          <cell r="K1304">
            <v>0</v>
          </cell>
          <cell r="L1304">
            <v>0</v>
          </cell>
        </row>
        <row r="1305">
          <cell r="C1305" t="str">
            <v/>
          </cell>
          <cell r="H1305" t="str">
            <v/>
          </cell>
          <cell r="I1305" t="str">
            <v/>
          </cell>
          <cell r="K1305">
            <v>0</v>
          </cell>
          <cell r="L1305">
            <v>0</v>
          </cell>
        </row>
        <row r="1306">
          <cell r="C1306" t="str">
            <v/>
          </cell>
          <cell r="H1306" t="str">
            <v/>
          </cell>
          <cell r="I1306" t="str">
            <v/>
          </cell>
          <cell r="K1306">
            <v>0</v>
          </cell>
          <cell r="L1306">
            <v>0</v>
          </cell>
        </row>
        <row r="1308">
          <cell r="D1308" t="str">
            <v>JUMLAH HARGA PERALATAN</v>
          </cell>
          <cell r="L1308">
            <v>689.43</v>
          </cell>
        </row>
        <row r="1310">
          <cell r="C1310" t="str">
            <v>D.</v>
          </cell>
          <cell r="E1310" t="str">
            <v>JUMLAH HARGA TENAGA, BAHAN DAN PERALATAN  ( A + B + C )</v>
          </cell>
          <cell r="L1310">
            <v>4611.46</v>
          </cell>
        </row>
        <row r="1311">
          <cell r="C1311" t="str">
            <v>E.</v>
          </cell>
          <cell r="E1311" t="str">
            <v>OVERHEAD &amp; PROFIT</v>
          </cell>
          <cell r="I1311">
            <v>0</v>
          </cell>
          <cell r="J1311" t="str">
            <v>%  x  D</v>
          </cell>
          <cell r="L1311">
            <v>0</v>
          </cell>
        </row>
        <row r="1312">
          <cell r="B1312" t="e">
            <v>#REF!</v>
          </cell>
          <cell r="C1312" t="str">
            <v>F.</v>
          </cell>
          <cell r="E1312" t="str">
            <v>HARGA SATUAN PEKERJAAN  ( D + E )</v>
          </cell>
          <cell r="L1312">
            <v>4611.46</v>
          </cell>
        </row>
        <row r="1313">
          <cell r="C1313" t="str">
            <v>Note: 1.</v>
          </cell>
          <cell r="E1313" t="str">
            <v>SATUAN dapat berdasarkan atas jam operasi untuk Tenaga Kerja dan Peralatan, volume dan/atau ukuran</v>
          </cell>
        </row>
        <row r="1314">
          <cell r="E1314" t="str">
            <v>berat untuk bahan-bahan.</v>
          </cell>
        </row>
        <row r="1315">
          <cell r="C1315" t="str">
            <v>2.</v>
          </cell>
          <cell r="E1315" t="str">
            <v>Kuantitas satuan adalah kuantitas setiap komponen untuk menyelesaikan satu satuan pekerjaan dari nomor</v>
          </cell>
        </row>
        <row r="1316">
          <cell r="E1316" t="str">
            <v>mata pembayaran.</v>
          </cell>
        </row>
        <row r="1317">
          <cell r="C1317" t="str">
            <v>3.</v>
          </cell>
          <cell r="E1317" t="str">
            <v>Biaya satuan untuk peralatan sudah termasuk bahan bakar, bahan habis dipakai dan operator.</v>
          </cell>
        </row>
        <row r="1318">
          <cell r="C1318" t="str">
            <v>4.</v>
          </cell>
          <cell r="E1318" t="str">
            <v>Biaya satuan sudah termasuk pengeluaran untuk seluruh pajak yang berkaitan (tetapi tidak termasuk PPN</v>
          </cell>
        </row>
        <row r="1319">
          <cell r="E1319" t="str">
            <v>yang dibayar dari kontrak) dan biaya-biaya lainnya.</v>
          </cell>
        </row>
        <row r="1323">
          <cell r="B1323" t="e">
            <v>#REF!</v>
          </cell>
          <cell r="C1323" t="str">
            <v>ITEM PEMBAYARAN NO.</v>
          </cell>
          <cell r="F1323" t="str">
            <v>:</v>
          </cell>
          <cell r="G1323" t="str">
            <v>9.07(1)</v>
          </cell>
          <cell r="K1323" t="str">
            <v>PERKIRAAN VOL. PEK.</v>
          </cell>
          <cell r="M1323" t="str">
            <v>:</v>
          </cell>
          <cell r="N1323">
            <v>0</v>
          </cell>
        </row>
        <row r="1324">
          <cell r="C1324" t="str">
            <v>JENIS PEKERJAAN</v>
          </cell>
          <cell r="F1324" t="str">
            <v>:</v>
          </cell>
          <cell r="G1324" t="str">
            <v>Asphalt Treated Base Course</v>
          </cell>
          <cell r="K1324" t="str">
            <v>TOTAL HARGA (Rp.)</v>
          </cell>
          <cell r="M1324" t="str">
            <v>:</v>
          </cell>
          <cell r="N1324">
            <v>0</v>
          </cell>
        </row>
        <row r="1325">
          <cell r="C1325" t="str">
            <v>SATUAN PEMBAYARAN</v>
          </cell>
          <cell r="F1325" t="str">
            <v>:</v>
          </cell>
          <cell r="G1325" t="str">
            <v>ton</v>
          </cell>
        </row>
        <row r="1327">
          <cell r="J1327" t="str">
            <v>PERKIRAAN</v>
          </cell>
          <cell r="K1327" t="str">
            <v>HARGA</v>
          </cell>
          <cell r="L1327" t="str">
            <v>JUMLAH</v>
          </cell>
        </row>
        <row r="1328">
          <cell r="C1328" t="str">
            <v>NO.</v>
          </cell>
          <cell r="D1328" t="str">
            <v>KOMPONEN</v>
          </cell>
          <cell r="I1328" t="str">
            <v>SATUAN</v>
          </cell>
          <cell r="J1328" t="str">
            <v>KUANTITAS</v>
          </cell>
          <cell r="K1328" t="str">
            <v>SATUAN</v>
          </cell>
          <cell r="L1328" t="str">
            <v>HARGA</v>
          </cell>
        </row>
        <row r="1329">
          <cell r="K1329" t="str">
            <v>(Rp.)</v>
          </cell>
          <cell r="L1329" t="str">
            <v>(Rp.)</v>
          </cell>
        </row>
        <row r="1331">
          <cell r="C1331" t="str">
            <v>A.</v>
          </cell>
          <cell r="E1331" t="str">
            <v>TENAGA</v>
          </cell>
        </row>
        <row r="1333">
          <cell r="C1333">
            <v>1</v>
          </cell>
          <cell r="E1333" t="str">
            <v>Mandor</v>
          </cell>
          <cell r="H1333" t="str">
            <v>(L02)</v>
          </cell>
          <cell r="I1333" t="str">
            <v>Orang/Hari</v>
          </cell>
          <cell r="J1333">
            <v>0.12048192771084337</v>
          </cell>
          <cell r="K1333">
            <v>50000</v>
          </cell>
          <cell r="L1333">
            <v>6024.09</v>
          </cell>
        </row>
        <row r="1334">
          <cell r="C1334">
            <v>2</v>
          </cell>
          <cell r="E1334" t="str">
            <v>Pekerja</v>
          </cell>
          <cell r="H1334" t="str">
            <v>(L16)</v>
          </cell>
          <cell r="I1334" t="str">
            <v>Orang/Hari</v>
          </cell>
          <cell r="J1334">
            <v>0.84337349397590367</v>
          </cell>
          <cell r="K1334">
            <v>25000</v>
          </cell>
          <cell r="L1334">
            <v>21084.33</v>
          </cell>
        </row>
        <row r="1335">
          <cell r="C1335" t="str">
            <v/>
          </cell>
          <cell r="H1335" t="str">
            <v/>
          </cell>
          <cell r="I1335" t="str">
            <v/>
          </cell>
          <cell r="K1335">
            <v>0</v>
          </cell>
          <cell r="L1335">
            <v>0</v>
          </cell>
        </row>
        <row r="1336">
          <cell r="C1336" t="str">
            <v/>
          </cell>
          <cell r="H1336" t="str">
            <v/>
          </cell>
          <cell r="I1336" t="str">
            <v/>
          </cell>
          <cell r="K1336">
            <v>0</v>
          </cell>
          <cell r="L1336">
            <v>0</v>
          </cell>
        </row>
        <row r="1337">
          <cell r="C1337" t="str">
            <v/>
          </cell>
          <cell r="H1337" t="str">
            <v/>
          </cell>
          <cell r="I1337" t="str">
            <v/>
          </cell>
          <cell r="K1337">
            <v>0</v>
          </cell>
          <cell r="L1337">
            <v>0</v>
          </cell>
        </row>
        <row r="1338">
          <cell r="C1338" t="str">
            <v/>
          </cell>
          <cell r="H1338" t="str">
            <v/>
          </cell>
          <cell r="I1338" t="str">
            <v/>
          </cell>
          <cell r="K1338">
            <v>0</v>
          </cell>
          <cell r="L1338">
            <v>0</v>
          </cell>
        </row>
        <row r="1339">
          <cell r="C1339" t="str">
            <v/>
          </cell>
          <cell r="H1339" t="str">
            <v/>
          </cell>
          <cell r="I1339" t="str">
            <v/>
          </cell>
          <cell r="K1339">
            <v>0</v>
          </cell>
          <cell r="L1339">
            <v>0</v>
          </cell>
        </row>
        <row r="1340">
          <cell r="C1340" t="str">
            <v/>
          </cell>
          <cell r="H1340" t="str">
            <v/>
          </cell>
          <cell r="I1340" t="str">
            <v/>
          </cell>
          <cell r="K1340">
            <v>0</v>
          </cell>
          <cell r="L1340">
            <v>0</v>
          </cell>
        </row>
        <row r="1341">
          <cell r="C1341" t="str">
            <v/>
          </cell>
          <cell r="H1341" t="str">
            <v/>
          </cell>
          <cell r="I1341" t="str">
            <v/>
          </cell>
          <cell r="K1341">
            <v>0</v>
          </cell>
          <cell r="L1341">
            <v>0</v>
          </cell>
        </row>
        <row r="1342">
          <cell r="C1342" t="str">
            <v/>
          </cell>
          <cell r="H1342" t="str">
            <v/>
          </cell>
          <cell r="I1342" t="str">
            <v/>
          </cell>
          <cell r="K1342">
            <v>0</v>
          </cell>
          <cell r="L1342">
            <v>0</v>
          </cell>
        </row>
        <row r="1344">
          <cell r="D1344" t="str">
            <v>JUMLAH HARGA TENAGA</v>
          </cell>
          <cell r="L1344">
            <v>27108.42</v>
          </cell>
        </row>
        <row r="1346">
          <cell r="C1346" t="str">
            <v>B.</v>
          </cell>
          <cell r="E1346" t="str">
            <v>BAHAN</v>
          </cell>
        </row>
        <row r="1348">
          <cell r="C1348">
            <v>1</v>
          </cell>
          <cell r="E1348" t="str">
            <v>Agregat Kasar</v>
          </cell>
          <cell r="H1348" t="str">
            <v>(M306)</v>
          </cell>
          <cell r="I1348" t="str">
            <v>m3</v>
          </cell>
          <cell r="J1348">
            <v>0.33611111111111114</v>
          </cell>
          <cell r="K1348">
            <v>116000</v>
          </cell>
          <cell r="L1348">
            <v>38988.879999999997</v>
          </cell>
        </row>
        <row r="1349">
          <cell r="C1349">
            <v>2</v>
          </cell>
          <cell r="E1349" t="str">
            <v>Agregat Halus</v>
          </cell>
          <cell r="H1349" t="str">
            <v>(M307)</v>
          </cell>
          <cell r="I1349" t="str">
            <v>m3</v>
          </cell>
          <cell r="J1349">
            <v>0.22916666666666669</v>
          </cell>
          <cell r="K1349">
            <v>114000</v>
          </cell>
          <cell r="L1349">
            <v>26125</v>
          </cell>
        </row>
        <row r="1350">
          <cell r="C1350">
            <v>3</v>
          </cell>
          <cell r="E1350" t="str">
            <v>Filler</v>
          </cell>
          <cell r="H1350" t="str">
            <v>(M309)</v>
          </cell>
          <cell r="I1350" t="str">
            <v>kg</v>
          </cell>
          <cell r="J1350">
            <v>217.39130434782609</v>
          </cell>
          <cell r="K1350">
            <v>250</v>
          </cell>
          <cell r="L1350">
            <v>54347.82</v>
          </cell>
        </row>
        <row r="1351">
          <cell r="C1351">
            <v>4</v>
          </cell>
          <cell r="E1351" t="str">
            <v>Aspal</v>
          </cell>
          <cell r="H1351" t="str">
            <v>(M324)</v>
          </cell>
          <cell r="I1351" t="str">
            <v>kg</v>
          </cell>
          <cell r="J1351">
            <v>82.608695652173921</v>
          </cell>
          <cell r="K1351">
            <v>4500</v>
          </cell>
          <cell r="L1351">
            <v>371739.13</v>
          </cell>
        </row>
        <row r="1352">
          <cell r="C1352" t="str">
            <v/>
          </cell>
          <cell r="H1352" t="str">
            <v/>
          </cell>
          <cell r="I1352" t="str">
            <v/>
          </cell>
          <cell r="K1352">
            <v>0</v>
          </cell>
          <cell r="L1352">
            <v>0</v>
          </cell>
        </row>
        <row r="1353">
          <cell r="C1353" t="str">
            <v/>
          </cell>
          <cell r="H1353" t="str">
            <v/>
          </cell>
          <cell r="I1353" t="str">
            <v/>
          </cell>
          <cell r="K1353">
            <v>0</v>
          </cell>
          <cell r="L1353">
            <v>0</v>
          </cell>
        </row>
        <row r="1354">
          <cell r="C1354" t="str">
            <v/>
          </cell>
          <cell r="H1354" t="str">
            <v/>
          </cell>
          <cell r="I1354" t="str">
            <v/>
          </cell>
          <cell r="K1354">
            <v>0</v>
          </cell>
          <cell r="L1354">
            <v>0</v>
          </cell>
        </row>
        <row r="1355">
          <cell r="C1355" t="str">
            <v/>
          </cell>
          <cell r="H1355" t="str">
            <v/>
          </cell>
          <cell r="I1355" t="str">
            <v/>
          </cell>
          <cell r="K1355">
            <v>0</v>
          </cell>
          <cell r="L1355">
            <v>0</v>
          </cell>
        </row>
        <row r="1356">
          <cell r="C1356" t="str">
            <v/>
          </cell>
          <cell r="H1356" t="str">
            <v/>
          </cell>
          <cell r="I1356" t="str">
            <v/>
          </cell>
          <cell r="K1356">
            <v>0</v>
          </cell>
          <cell r="L1356">
            <v>0</v>
          </cell>
        </row>
        <row r="1357">
          <cell r="C1357" t="str">
            <v/>
          </cell>
          <cell r="H1357" t="str">
            <v/>
          </cell>
          <cell r="I1357" t="str">
            <v/>
          </cell>
          <cell r="K1357">
            <v>0</v>
          </cell>
          <cell r="L1357">
            <v>0</v>
          </cell>
        </row>
        <row r="1359">
          <cell r="D1359" t="str">
            <v xml:space="preserve">JUMLAH HARGA BAHAN   </v>
          </cell>
          <cell r="L1359">
            <v>491200.83</v>
          </cell>
        </row>
        <row r="1361">
          <cell r="C1361" t="str">
            <v>C.</v>
          </cell>
          <cell r="E1361" t="str">
            <v>PERALATAN</v>
          </cell>
        </row>
        <row r="1363">
          <cell r="C1363">
            <v>1</v>
          </cell>
          <cell r="E1363" t="str">
            <v>Wheel Loader</v>
          </cell>
          <cell r="H1363" t="str">
            <v>(E152)</v>
          </cell>
          <cell r="I1363" t="str">
            <v>Jam</v>
          </cell>
          <cell r="J1363">
            <v>3.3054026806815739E-2</v>
          </cell>
          <cell r="K1363">
            <v>208971.42857142858</v>
          </cell>
          <cell r="L1363">
            <v>6907.34</v>
          </cell>
        </row>
        <row r="1364">
          <cell r="C1364">
            <v>2</v>
          </cell>
          <cell r="E1364" t="str">
            <v>Asphalt Mixing Plant 30 Ton / jam</v>
          </cell>
          <cell r="H1364">
            <v>0</v>
          </cell>
          <cell r="I1364" t="str">
            <v>Jam</v>
          </cell>
          <cell r="J1364">
            <v>4.8192771084337352E-2</v>
          </cell>
          <cell r="K1364">
            <v>885860</v>
          </cell>
          <cell r="L1364">
            <v>42692.04</v>
          </cell>
        </row>
        <row r="1365">
          <cell r="C1365">
            <v>3</v>
          </cell>
          <cell r="E1365" t="str">
            <v>Generator Set 150 Kva</v>
          </cell>
          <cell r="H1365">
            <v>0</v>
          </cell>
          <cell r="I1365" t="str">
            <v>Jam</v>
          </cell>
          <cell r="J1365">
            <v>4.8192771084337352E-2</v>
          </cell>
          <cell r="K1365">
            <v>196550</v>
          </cell>
          <cell r="L1365">
            <v>9472.2800000000007</v>
          </cell>
        </row>
        <row r="1366">
          <cell r="C1366">
            <v>4</v>
          </cell>
          <cell r="E1366" t="str">
            <v>Dump Truck 8 Ton</v>
          </cell>
          <cell r="H1366">
            <v>0</v>
          </cell>
          <cell r="I1366" t="str">
            <v>Jam</v>
          </cell>
          <cell r="J1366">
            <v>0.15562248995983935</v>
          </cell>
          <cell r="K1366">
            <v>152580</v>
          </cell>
          <cell r="L1366">
            <v>23744.87</v>
          </cell>
        </row>
        <row r="1367">
          <cell r="C1367">
            <v>5</v>
          </cell>
          <cell r="E1367" t="str">
            <v>Asphalt Finisher 6 Ton</v>
          </cell>
          <cell r="H1367">
            <v>0</v>
          </cell>
          <cell r="I1367" t="str">
            <v>Jam</v>
          </cell>
          <cell r="J1367">
            <v>6.6666666666666666E-2</v>
          </cell>
          <cell r="K1367">
            <v>244710</v>
          </cell>
          <cell r="L1367">
            <v>16314</v>
          </cell>
        </row>
        <row r="1368">
          <cell r="C1368">
            <v>6</v>
          </cell>
          <cell r="E1368" t="str">
            <v>Tandem Roller 10,7 ton</v>
          </cell>
          <cell r="H1368" t="str">
            <v>(E235)</v>
          </cell>
          <cell r="I1368" t="str">
            <v>Jam</v>
          </cell>
          <cell r="J1368">
            <v>3.9911197585372551E-2</v>
          </cell>
          <cell r="K1368">
            <v>151731.42857142858</v>
          </cell>
          <cell r="L1368">
            <v>6055.78</v>
          </cell>
        </row>
        <row r="1369">
          <cell r="C1369">
            <v>7</v>
          </cell>
          <cell r="E1369" t="str">
            <v>Tyre Roller 8 - 10 Ton</v>
          </cell>
          <cell r="H1369">
            <v>0</v>
          </cell>
          <cell r="I1369" t="str">
            <v>Jam</v>
          </cell>
          <cell r="J1369">
            <v>2.2350270647808628E-2</v>
          </cell>
          <cell r="K1369">
            <v>120390</v>
          </cell>
          <cell r="L1369">
            <v>2690.74</v>
          </cell>
        </row>
        <row r="1370">
          <cell r="C1370">
            <v>8</v>
          </cell>
          <cell r="E1370" t="str">
            <v>Alat Bantu</v>
          </cell>
          <cell r="I1370" t="str">
            <v>Ls</v>
          </cell>
          <cell r="J1370">
            <v>0.86956521739130443</v>
          </cell>
          <cell r="K1370">
            <v>100</v>
          </cell>
          <cell r="L1370">
            <v>86.95</v>
          </cell>
        </row>
        <row r="1371">
          <cell r="C1371" t="str">
            <v/>
          </cell>
          <cell r="H1371" t="str">
            <v/>
          </cell>
          <cell r="I1371" t="str">
            <v/>
          </cell>
          <cell r="K1371">
            <v>0</v>
          </cell>
          <cell r="L1371">
            <v>0</v>
          </cell>
        </row>
        <row r="1372">
          <cell r="C1372" t="str">
            <v/>
          </cell>
          <cell r="H1372" t="str">
            <v/>
          </cell>
          <cell r="I1372" t="str">
            <v/>
          </cell>
          <cell r="K1372">
            <v>0</v>
          </cell>
          <cell r="L1372">
            <v>0</v>
          </cell>
        </row>
        <row r="1374">
          <cell r="D1374" t="str">
            <v>JUMLAH HARGA PERALATAN</v>
          </cell>
          <cell r="L1374">
            <v>107964</v>
          </cell>
        </row>
        <row r="1376">
          <cell r="C1376" t="str">
            <v>D.</v>
          </cell>
          <cell r="E1376" t="str">
            <v>JUMLAH HARGA TENAGA, BAHAN DAN PERALATAN  ( A + B + C )</v>
          </cell>
          <cell r="L1376">
            <v>626273.25</v>
          </cell>
        </row>
        <row r="1377">
          <cell r="C1377" t="str">
            <v>E.</v>
          </cell>
          <cell r="E1377" t="str">
            <v>OVERHEAD &amp; PROFIT</v>
          </cell>
          <cell r="I1377">
            <v>0</v>
          </cell>
          <cell r="J1377" t="str">
            <v>%  x  D</v>
          </cell>
          <cell r="L1377">
            <v>0</v>
          </cell>
        </row>
        <row r="1378">
          <cell r="B1378" t="e">
            <v>#REF!</v>
          </cell>
          <cell r="C1378" t="str">
            <v>F.</v>
          </cell>
          <cell r="E1378" t="str">
            <v>HARGA SATUAN PEKERJAAN  ( D + E )</v>
          </cell>
          <cell r="L1378">
            <v>626273.25</v>
          </cell>
        </row>
        <row r="1379">
          <cell r="C1379" t="str">
            <v>Note: 1.</v>
          </cell>
          <cell r="E1379" t="str">
            <v>SATUAN dapat berdasarkan atas jam operasi untuk Tenaga Kerja dan Peralatan, volume dan/atau ukuran</v>
          </cell>
        </row>
        <row r="1380">
          <cell r="E1380" t="str">
            <v>berat untuk bahan-bahan.</v>
          </cell>
        </row>
        <row r="1381">
          <cell r="C1381" t="str">
            <v>2.</v>
          </cell>
          <cell r="E1381" t="str">
            <v>Kuantitas satuan adalah kuantitas setiap komponen untuk menyelesaikan satu satuan pekerjaan dari nomor</v>
          </cell>
        </row>
        <row r="1382">
          <cell r="E1382" t="str">
            <v>mata pembayaran.</v>
          </cell>
        </row>
        <row r="1383">
          <cell r="C1383" t="str">
            <v>3.</v>
          </cell>
          <cell r="E1383" t="str">
            <v>Biaya satuan untuk peralatan sudah termasuk bahan bakar, bahan habis dipakai dan operator.</v>
          </cell>
        </row>
        <row r="1384">
          <cell r="C1384" t="str">
            <v>4.</v>
          </cell>
          <cell r="E1384" t="str">
            <v>Biaya satuan sudah termasuk pengeluaran untuk seluruh pajak yang berkaitan (tetapi tidak termasuk PPN</v>
          </cell>
        </row>
        <row r="1385">
          <cell r="E1385" t="str">
            <v>yang dibayar dari kontrak) dan biaya-biaya lainnya.</v>
          </cell>
        </row>
        <row r="1389">
          <cell r="B1389" t="e">
            <v>#REF!</v>
          </cell>
          <cell r="C1389" t="str">
            <v>ITEM PEMBAYARAN NO.</v>
          </cell>
          <cell r="F1389" t="str">
            <v>:</v>
          </cell>
          <cell r="G1389" t="str">
            <v>9.07(3)</v>
          </cell>
          <cell r="K1389" t="str">
            <v>PERKIRAAN VOL. PEK.</v>
          </cell>
          <cell r="M1389" t="str">
            <v>:</v>
          </cell>
          <cell r="N1389">
            <v>690</v>
          </cell>
        </row>
        <row r="1390">
          <cell r="C1390" t="str">
            <v>JENIS PEKERJAAN</v>
          </cell>
          <cell r="F1390" t="str">
            <v>:</v>
          </cell>
          <cell r="G1390" t="str">
            <v>Asphalt Concrete Surface Course</v>
          </cell>
          <cell r="K1390" t="str">
            <v>TOTAL HARGA (Rp.)</v>
          </cell>
          <cell r="M1390" t="str">
            <v>:</v>
          </cell>
          <cell r="N1390">
            <v>447852186.60000002</v>
          </cell>
        </row>
        <row r="1391">
          <cell r="C1391" t="str">
            <v>SATUAN PEMBAYARAN</v>
          </cell>
          <cell r="F1391" t="str">
            <v>:</v>
          </cell>
          <cell r="G1391" t="str">
            <v>ton</v>
          </cell>
        </row>
        <row r="1393">
          <cell r="J1393" t="str">
            <v>PERKIRAAN</v>
          </cell>
          <cell r="K1393" t="str">
            <v>HARGA</v>
          </cell>
          <cell r="L1393" t="str">
            <v>JUMLAH</v>
          </cell>
        </row>
        <row r="1394">
          <cell r="C1394" t="str">
            <v>NO.</v>
          </cell>
          <cell r="D1394" t="str">
            <v>KOMPONEN</v>
          </cell>
          <cell r="I1394" t="str">
            <v>SATUAN</v>
          </cell>
          <cell r="J1394" t="str">
            <v>KUANTITAS</v>
          </cell>
          <cell r="K1394" t="str">
            <v>SATUAN</v>
          </cell>
          <cell r="L1394" t="str">
            <v>HARGA</v>
          </cell>
        </row>
        <row r="1395">
          <cell r="K1395" t="str">
            <v>(Rp.)</v>
          </cell>
          <cell r="L1395" t="str">
            <v>(Rp.)</v>
          </cell>
        </row>
        <row r="1397">
          <cell r="C1397" t="str">
            <v>A.</v>
          </cell>
          <cell r="E1397" t="str">
            <v>TENAGA</v>
          </cell>
        </row>
        <row r="1399">
          <cell r="C1399">
            <v>1</v>
          </cell>
          <cell r="E1399" t="str">
            <v>Mandor</v>
          </cell>
          <cell r="H1399" t="str">
            <v>(L02)</v>
          </cell>
          <cell r="I1399" t="str">
            <v>Orang/Hari</v>
          </cell>
          <cell r="J1399">
            <v>0.11786275536930331</v>
          </cell>
          <cell r="K1399">
            <v>50000</v>
          </cell>
          <cell r="L1399">
            <v>5893.13</v>
          </cell>
        </row>
        <row r="1400">
          <cell r="C1400">
            <v>2</v>
          </cell>
          <cell r="E1400" t="str">
            <v>Pekerja</v>
          </cell>
          <cell r="H1400" t="str">
            <v>(L16)</v>
          </cell>
          <cell r="I1400" t="str">
            <v>Orang/Hari</v>
          </cell>
          <cell r="J1400">
            <v>1.1786275536930331</v>
          </cell>
          <cell r="K1400">
            <v>25000</v>
          </cell>
          <cell r="L1400">
            <v>29465.68</v>
          </cell>
        </row>
        <row r="1401">
          <cell r="C1401" t="str">
            <v/>
          </cell>
          <cell r="H1401" t="str">
            <v/>
          </cell>
          <cell r="I1401" t="str">
            <v/>
          </cell>
          <cell r="K1401">
            <v>0</v>
          </cell>
          <cell r="L1401">
            <v>0</v>
          </cell>
        </row>
        <row r="1402">
          <cell r="C1402" t="str">
            <v/>
          </cell>
          <cell r="H1402" t="str">
            <v/>
          </cell>
          <cell r="I1402" t="str">
            <v/>
          </cell>
          <cell r="K1402">
            <v>0</v>
          </cell>
          <cell r="L1402">
            <v>0</v>
          </cell>
        </row>
        <row r="1403">
          <cell r="C1403" t="str">
            <v/>
          </cell>
          <cell r="H1403" t="str">
            <v/>
          </cell>
          <cell r="I1403" t="str">
            <v/>
          </cell>
          <cell r="K1403">
            <v>0</v>
          </cell>
          <cell r="L1403">
            <v>0</v>
          </cell>
        </row>
        <row r="1404">
          <cell r="C1404" t="str">
            <v/>
          </cell>
          <cell r="H1404" t="str">
            <v/>
          </cell>
          <cell r="I1404" t="str">
            <v/>
          </cell>
          <cell r="K1404">
            <v>0</v>
          </cell>
          <cell r="L1404">
            <v>0</v>
          </cell>
        </row>
        <row r="1405">
          <cell r="C1405" t="str">
            <v/>
          </cell>
          <cell r="H1405" t="str">
            <v/>
          </cell>
          <cell r="I1405" t="str">
            <v/>
          </cell>
          <cell r="K1405">
            <v>0</v>
          </cell>
          <cell r="L1405">
            <v>0</v>
          </cell>
        </row>
        <row r="1406">
          <cell r="C1406" t="str">
            <v/>
          </cell>
          <cell r="H1406" t="str">
            <v/>
          </cell>
          <cell r="I1406" t="str">
            <v/>
          </cell>
          <cell r="K1406">
            <v>0</v>
          </cell>
          <cell r="L1406">
            <v>0</v>
          </cell>
        </row>
        <row r="1407">
          <cell r="C1407" t="str">
            <v/>
          </cell>
          <cell r="H1407" t="str">
            <v/>
          </cell>
          <cell r="I1407" t="str">
            <v/>
          </cell>
          <cell r="K1407">
            <v>0</v>
          </cell>
          <cell r="L1407">
            <v>0</v>
          </cell>
        </row>
        <row r="1408">
          <cell r="C1408" t="str">
            <v/>
          </cell>
          <cell r="H1408" t="str">
            <v/>
          </cell>
          <cell r="I1408" t="str">
            <v/>
          </cell>
          <cell r="K1408">
            <v>0</v>
          </cell>
          <cell r="L1408">
            <v>0</v>
          </cell>
        </row>
        <row r="1410">
          <cell r="D1410" t="str">
            <v>JUMLAH HARGA TENAGA</v>
          </cell>
          <cell r="L1410">
            <v>35358.81</v>
          </cell>
        </row>
        <row r="1412">
          <cell r="C1412" t="str">
            <v>B.</v>
          </cell>
          <cell r="E1412" t="str">
            <v>BAHAN</v>
          </cell>
        </row>
        <row r="1414">
          <cell r="C1414">
            <v>1</v>
          </cell>
          <cell r="E1414" t="str">
            <v>Agregat Kasar</v>
          </cell>
          <cell r="H1414" t="str">
            <v>(M306)</v>
          </cell>
          <cell r="I1414" t="str">
            <v>m3</v>
          </cell>
          <cell r="J1414">
            <v>0.33896739130434794</v>
          </cell>
          <cell r="K1414">
            <v>116000</v>
          </cell>
          <cell r="L1414">
            <v>39320.21</v>
          </cell>
        </row>
        <row r="1415">
          <cell r="C1415">
            <v>2</v>
          </cell>
          <cell r="E1415" t="str">
            <v>Agregat Halus</v>
          </cell>
          <cell r="H1415" t="str">
            <v>(M307)</v>
          </cell>
          <cell r="I1415" t="str">
            <v>m3</v>
          </cell>
          <cell r="J1415">
            <v>0.49320652173913043</v>
          </cell>
          <cell r="K1415">
            <v>114000</v>
          </cell>
          <cell r="L1415">
            <v>56225.54</v>
          </cell>
        </row>
        <row r="1416">
          <cell r="C1416">
            <v>3</v>
          </cell>
          <cell r="E1416" t="str">
            <v>Filler</v>
          </cell>
          <cell r="H1416" t="str">
            <v>(M309)</v>
          </cell>
          <cell r="I1416" t="str">
            <v>kg</v>
          </cell>
          <cell r="J1416">
            <v>65.217391304347828</v>
          </cell>
          <cell r="K1416">
            <v>250</v>
          </cell>
          <cell r="L1416">
            <v>16304.34</v>
          </cell>
        </row>
        <row r="1417">
          <cell r="C1417">
            <v>4</v>
          </cell>
          <cell r="E1417" t="str">
            <v>Aspal</v>
          </cell>
          <cell r="H1417" t="str">
            <v>(M324)</v>
          </cell>
          <cell r="I1417" t="str">
            <v>kg</v>
          </cell>
          <cell r="J1417">
            <v>95.527173913043498</v>
          </cell>
          <cell r="K1417">
            <v>4500</v>
          </cell>
          <cell r="L1417">
            <v>429872.28</v>
          </cell>
        </row>
        <row r="1418">
          <cell r="C1418" t="str">
            <v/>
          </cell>
          <cell r="H1418" t="str">
            <v/>
          </cell>
          <cell r="I1418" t="str">
            <v/>
          </cell>
          <cell r="K1418">
            <v>0</v>
          </cell>
          <cell r="L1418">
            <v>0</v>
          </cell>
        </row>
        <row r="1419">
          <cell r="C1419" t="str">
            <v/>
          </cell>
          <cell r="H1419" t="str">
            <v/>
          </cell>
          <cell r="I1419" t="str">
            <v/>
          </cell>
          <cell r="K1419">
            <v>0</v>
          </cell>
          <cell r="L1419">
            <v>0</v>
          </cell>
        </row>
        <row r="1420">
          <cell r="C1420" t="str">
            <v/>
          </cell>
          <cell r="H1420" t="str">
            <v/>
          </cell>
          <cell r="I1420" t="str">
            <v/>
          </cell>
          <cell r="K1420">
            <v>0</v>
          </cell>
          <cell r="L1420">
            <v>0</v>
          </cell>
        </row>
        <row r="1421">
          <cell r="C1421" t="str">
            <v/>
          </cell>
          <cell r="H1421" t="str">
            <v/>
          </cell>
          <cell r="I1421" t="str">
            <v/>
          </cell>
          <cell r="K1421">
            <v>0</v>
          </cell>
          <cell r="L1421">
            <v>0</v>
          </cell>
        </row>
        <row r="1422">
          <cell r="C1422" t="str">
            <v/>
          </cell>
          <cell r="H1422" t="str">
            <v/>
          </cell>
          <cell r="I1422" t="str">
            <v/>
          </cell>
          <cell r="K1422">
            <v>0</v>
          </cell>
          <cell r="L1422">
            <v>0</v>
          </cell>
        </row>
        <row r="1423">
          <cell r="C1423" t="str">
            <v/>
          </cell>
          <cell r="H1423" t="str">
            <v/>
          </cell>
          <cell r="I1423" t="str">
            <v/>
          </cell>
          <cell r="K1423">
            <v>0</v>
          </cell>
          <cell r="L1423">
            <v>0</v>
          </cell>
        </row>
        <row r="1425">
          <cell r="D1425" t="str">
            <v xml:space="preserve">JUMLAH HARGA BAHAN   </v>
          </cell>
          <cell r="L1425">
            <v>541722.37</v>
          </cell>
        </row>
        <row r="1427">
          <cell r="C1427" t="str">
            <v>C.</v>
          </cell>
          <cell r="E1427" t="str">
            <v>PERALATAN</v>
          </cell>
        </row>
        <row r="1429">
          <cell r="C1429">
            <v>1</v>
          </cell>
          <cell r="E1429" t="str">
            <v>Wheel Loader</v>
          </cell>
          <cell r="H1429" t="str">
            <v>(E152)</v>
          </cell>
          <cell r="I1429" t="str">
            <v>Jam</v>
          </cell>
          <cell r="J1429">
            <v>1.6167730503333786E-2</v>
          </cell>
          <cell r="K1429">
            <v>208971.42857142858</v>
          </cell>
          <cell r="L1429">
            <v>3378.59</v>
          </cell>
        </row>
        <row r="1430">
          <cell r="C1430">
            <v>2</v>
          </cell>
          <cell r="E1430" t="str">
            <v>Asphalt Mixing Plant 30 Ton / jam</v>
          </cell>
          <cell r="H1430">
            <v>0</v>
          </cell>
          <cell r="I1430" t="str">
            <v>Jam</v>
          </cell>
          <cell r="J1430">
            <v>2.3572551073860665E-2</v>
          </cell>
          <cell r="K1430">
            <v>885860</v>
          </cell>
          <cell r="L1430">
            <v>20881.98</v>
          </cell>
        </row>
        <row r="1431">
          <cell r="C1431">
            <v>3</v>
          </cell>
          <cell r="E1431" t="str">
            <v>Generator Set 150 Kva</v>
          </cell>
          <cell r="H1431">
            <v>0</v>
          </cell>
          <cell r="I1431" t="str">
            <v>Jam</v>
          </cell>
          <cell r="J1431">
            <v>2.3572551073860665E-2</v>
          </cell>
          <cell r="K1431">
            <v>196550</v>
          </cell>
          <cell r="L1431">
            <v>4633.18</v>
          </cell>
        </row>
        <row r="1432">
          <cell r="C1432">
            <v>4</v>
          </cell>
          <cell r="E1432" t="str">
            <v>Dump Truck 8 Ton</v>
          </cell>
          <cell r="H1432">
            <v>0</v>
          </cell>
          <cell r="I1432" t="str">
            <v>Jam</v>
          </cell>
          <cell r="J1432">
            <v>0.11295180722891569</v>
          </cell>
          <cell r="K1432">
            <v>152580</v>
          </cell>
          <cell r="L1432">
            <v>17234.18</v>
          </cell>
        </row>
        <row r="1433">
          <cell r="C1433">
            <v>5</v>
          </cell>
          <cell r="E1433" t="str">
            <v>Asphalt Finisher 6 Ton</v>
          </cell>
          <cell r="H1433">
            <v>0</v>
          </cell>
          <cell r="I1433" t="str">
            <v>Jam</v>
          </cell>
          <cell r="J1433">
            <v>2.9465688842325831E-2</v>
          </cell>
          <cell r="K1433">
            <v>244710</v>
          </cell>
          <cell r="L1433">
            <v>7210.54</v>
          </cell>
        </row>
        <row r="1434">
          <cell r="C1434">
            <v>6</v>
          </cell>
          <cell r="E1434" t="str">
            <v>Tandem Roller 10,7 ton</v>
          </cell>
          <cell r="H1434" t="str">
            <v>(E235)</v>
          </cell>
          <cell r="I1434" t="str">
            <v>Jam</v>
          </cell>
          <cell r="J1434">
            <v>2.7937838309760786E-2</v>
          </cell>
          <cell r="K1434">
            <v>151731.42857142858</v>
          </cell>
          <cell r="L1434">
            <v>4239.04</v>
          </cell>
        </row>
        <row r="1435">
          <cell r="C1435">
            <v>7</v>
          </cell>
          <cell r="E1435" t="str">
            <v>Tyre Roller 8 - 10 Ton</v>
          </cell>
          <cell r="H1435">
            <v>0</v>
          </cell>
          <cell r="I1435" t="str">
            <v>Jam</v>
          </cell>
          <cell r="J1435">
            <v>1.9955598792686276E-2</v>
          </cell>
          <cell r="K1435">
            <v>120390</v>
          </cell>
          <cell r="L1435">
            <v>2402.4499999999998</v>
          </cell>
        </row>
        <row r="1436">
          <cell r="C1436">
            <v>8</v>
          </cell>
          <cell r="E1436" t="str">
            <v>Alat Bantu</v>
          </cell>
          <cell r="I1436" t="str">
            <v>Ls</v>
          </cell>
          <cell r="J1436">
            <v>1</v>
          </cell>
          <cell r="K1436">
            <v>12000</v>
          </cell>
          <cell r="L1436">
            <v>12000</v>
          </cell>
        </row>
        <row r="1437">
          <cell r="C1437" t="str">
            <v/>
          </cell>
          <cell r="H1437" t="str">
            <v/>
          </cell>
          <cell r="I1437" t="str">
            <v/>
          </cell>
          <cell r="K1437">
            <v>0</v>
          </cell>
          <cell r="L1437">
            <v>0</v>
          </cell>
        </row>
        <row r="1438">
          <cell r="C1438" t="str">
            <v/>
          </cell>
          <cell r="H1438" t="str">
            <v/>
          </cell>
          <cell r="I1438" t="str">
            <v/>
          </cell>
          <cell r="K1438">
            <v>0</v>
          </cell>
          <cell r="L1438">
            <v>0</v>
          </cell>
        </row>
        <row r="1440">
          <cell r="D1440" t="str">
            <v>JUMLAH HARGA PERALATAN</v>
          </cell>
          <cell r="L1440">
            <v>71979.960000000006</v>
          </cell>
        </row>
        <row r="1442">
          <cell r="C1442" t="str">
            <v>D.</v>
          </cell>
          <cell r="E1442" t="str">
            <v>JUMLAH HARGA TENAGA, BAHAN DAN PERALATAN  ( A + B + C )</v>
          </cell>
          <cell r="L1442">
            <v>649061.14</v>
          </cell>
        </row>
        <row r="1443">
          <cell r="C1443" t="str">
            <v>E.</v>
          </cell>
          <cell r="E1443" t="str">
            <v>OVERHEAD &amp; PROFIT</v>
          </cell>
          <cell r="I1443">
            <v>0</v>
          </cell>
          <cell r="J1443" t="str">
            <v>%  x  D</v>
          </cell>
          <cell r="L1443">
            <v>0</v>
          </cell>
        </row>
        <row r="1444">
          <cell r="B1444" t="e">
            <v>#REF!</v>
          </cell>
          <cell r="C1444" t="str">
            <v>F.</v>
          </cell>
          <cell r="E1444" t="str">
            <v>HARGA SATUAN PEKERJAAN  ( D + E )</v>
          </cell>
          <cell r="L1444">
            <v>649061.14</v>
          </cell>
        </row>
        <row r="1445">
          <cell r="C1445" t="str">
            <v>Note: 1.</v>
          </cell>
          <cell r="E1445" t="str">
            <v>SATUAN dapat berdasarkan atas jam operasi untuk Tenaga Kerja dan Peralatan, volume dan/atau ukuran</v>
          </cell>
        </row>
        <row r="1446">
          <cell r="E1446" t="str">
            <v>berat untuk bahan-bahan.</v>
          </cell>
        </row>
        <row r="1447">
          <cell r="C1447" t="str">
            <v>2.</v>
          </cell>
          <cell r="E1447" t="str">
            <v>Kuantitas satuan adalah kuantitas setiap komponen untuk menyelesaikan satu satuan pekerjaan dari nomor</v>
          </cell>
        </row>
        <row r="1448">
          <cell r="E1448" t="str">
            <v>mata pembayaran.</v>
          </cell>
        </row>
        <row r="1449">
          <cell r="C1449" t="str">
            <v>3.</v>
          </cell>
          <cell r="E1449" t="str">
            <v>Biaya satuan untuk peralatan sudah termasuk bahan bakar, bahan habis dipakai dan operator.</v>
          </cell>
        </row>
        <row r="1450">
          <cell r="C1450" t="str">
            <v>4.</v>
          </cell>
          <cell r="E1450" t="str">
            <v>Biaya satuan sudah termasuk pengeluaran untuk seluruh pajak yang berkaitan (tetapi tidak termasuk PPN</v>
          </cell>
        </row>
        <row r="1451">
          <cell r="E1451" t="str">
            <v>yang dibayar dari kontrak) dan biaya-biaya lainnya.</v>
          </cell>
        </row>
        <row r="1455">
          <cell r="B1455" t="e">
            <v>#REF!</v>
          </cell>
          <cell r="C1455" t="str">
            <v>ITEM PEMBAYARAN NO.</v>
          </cell>
          <cell r="F1455" t="str">
            <v>:</v>
          </cell>
          <cell r="G1455" t="str">
            <v>10.01(13)</v>
          </cell>
          <cell r="K1455" t="str">
            <v>PERKIRAAN VOL. PEK.</v>
          </cell>
          <cell r="M1455" t="str">
            <v>:</v>
          </cell>
          <cell r="N1455">
            <v>197</v>
          </cell>
        </row>
        <row r="1456">
          <cell r="C1456" t="str">
            <v>JENIS PEKERJAAN</v>
          </cell>
          <cell r="F1456" t="str">
            <v>:</v>
          </cell>
          <cell r="G1456" t="str">
            <v>Beton Struktur Kelas C-1 (Abutment/Approach Slab)</v>
          </cell>
          <cell r="K1456" t="str">
            <v>TOTAL HARGA (Rp.)</v>
          </cell>
          <cell r="M1456" t="str">
            <v>:</v>
          </cell>
          <cell r="N1456">
            <v>120632457.5</v>
          </cell>
        </row>
        <row r="1457">
          <cell r="C1457" t="str">
            <v>SATUAN PEMBAYARAN</v>
          </cell>
          <cell r="F1457" t="str">
            <v>:</v>
          </cell>
          <cell r="G1457" t="str">
            <v>m3</v>
          </cell>
        </row>
        <row r="1459">
          <cell r="J1459" t="str">
            <v>PERKIRAAN</v>
          </cell>
          <cell r="K1459" t="str">
            <v>HARGA</v>
          </cell>
          <cell r="L1459" t="str">
            <v>JUMLAH</v>
          </cell>
        </row>
        <row r="1460">
          <cell r="C1460" t="str">
            <v>NO.</v>
          </cell>
          <cell r="D1460" t="str">
            <v>KOMPONEN</v>
          </cell>
          <cell r="I1460" t="str">
            <v>SATUAN</v>
          </cell>
          <cell r="J1460" t="str">
            <v>KUANTITAS</v>
          </cell>
          <cell r="K1460" t="str">
            <v>SATUAN</v>
          </cell>
          <cell r="L1460" t="str">
            <v>HARGA</v>
          </cell>
        </row>
        <row r="1461">
          <cell r="K1461" t="str">
            <v>(Rp.)</v>
          </cell>
          <cell r="L1461" t="str">
            <v>(Rp.)</v>
          </cell>
        </row>
        <row r="1463">
          <cell r="C1463" t="str">
            <v>A.</v>
          </cell>
          <cell r="E1463" t="str">
            <v>TENAGA</v>
          </cell>
        </row>
        <row r="1465">
          <cell r="C1465">
            <v>1</v>
          </cell>
          <cell r="E1465" t="str">
            <v>Mandor</v>
          </cell>
          <cell r="H1465" t="str">
            <v>(L02)</v>
          </cell>
          <cell r="I1465" t="str">
            <v>Orang/Hari</v>
          </cell>
          <cell r="J1465">
            <v>0.1</v>
          </cell>
          <cell r="K1465">
            <v>50000</v>
          </cell>
          <cell r="L1465">
            <v>5000</v>
          </cell>
        </row>
        <row r="1466">
          <cell r="C1466">
            <v>2</v>
          </cell>
          <cell r="E1466" t="str">
            <v xml:space="preserve">Tukang </v>
          </cell>
          <cell r="H1466" t="str">
            <v>(L07)</v>
          </cell>
          <cell r="I1466" t="str">
            <v>Orang/Hari</v>
          </cell>
          <cell r="J1466">
            <v>0.4</v>
          </cell>
          <cell r="K1466">
            <v>40000</v>
          </cell>
          <cell r="L1466">
            <v>16000</v>
          </cell>
        </row>
        <row r="1467">
          <cell r="C1467">
            <v>3</v>
          </cell>
          <cell r="E1467" t="str">
            <v>Pekerja</v>
          </cell>
          <cell r="H1467" t="str">
            <v>(L16)</v>
          </cell>
          <cell r="I1467" t="str">
            <v>Orang/Hari</v>
          </cell>
          <cell r="J1467">
            <v>3.2</v>
          </cell>
          <cell r="K1467">
            <v>25000</v>
          </cell>
          <cell r="L1467">
            <v>80000</v>
          </cell>
        </row>
        <row r="1468">
          <cell r="C1468" t="str">
            <v/>
          </cell>
          <cell r="H1468" t="str">
            <v/>
          </cell>
          <cell r="I1468" t="str">
            <v/>
          </cell>
          <cell r="K1468">
            <v>0</v>
          </cell>
          <cell r="L1468">
            <v>0</v>
          </cell>
        </row>
        <row r="1469">
          <cell r="C1469" t="str">
            <v/>
          </cell>
          <cell r="H1469" t="str">
            <v/>
          </cell>
          <cell r="I1469" t="str">
            <v/>
          </cell>
          <cell r="K1469">
            <v>0</v>
          </cell>
          <cell r="L1469">
            <v>0</v>
          </cell>
        </row>
        <row r="1470">
          <cell r="C1470" t="str">
            <v/>
          </cell>
          <cell r="H1470" t="str">
            <v/>
          </cell>
          <cell r="I1470" t="str">
            <v/>
          </cell>
          <cell r="K1470">
            <v>0</v>
          </cell>
          <cell r="L1470">
            <v>0</v>
          </cell>
        </row>
        <row r="1471">
          <cell r="C1471" t="str">
            <v/>
          </cell>
          <cell r="H1471" t="str">
            <v/>
          </cell>
          <cell r="I1471" t="str">
            <v/>
          </cell>
          <cell r="K1471">
            <v>0</v>
          </cell>
          <cell r="L1471">
            <v>0</v>
          </cell>
        </row>
        <row r="1472">
          <cell r="C1472" t="str">
            <v/>
          </cell>
          <cell r="H1472" t="str">
            <v/>
          </cell>
          <cell r="I1472" t="str">
            <v/>
          </cell>
          <cell r="K1472">
            <v>0</v>
          </cell>
          <cell r="L1472">
            <v>0</v>
          </cell>
        </row>
        <row r="1473">
          <cell r="C1473" t="str">
            <v/>
          </cell>
          <cell r="H1473" t="str">
            <v/>
          </cell>
          <cell r="I1473" t="str">
            <v/>
          </cell>
          <cell r="K1473">
            <v>0</v>
          </cell>
          <cell r="L1473">
            <v>0</v>
          </cell>
        </row>
        <row r="1474">
          <cell r="C1474" t="str">
            <v/>
          </cell>
          <cell r="H1474" t="str">
            <v/>
          </cell>
          <cell r="I1474" t="str">
            <v/>
          </cell>
          <cell r="K1474">
            <v>0</v>
          </cell>
          <cell r="L1474">
            <v>0</v>
          </cell>
        </row>
        <row r="1476">
          <cell r="D1476" t="str">
            <v>JUMLAH HARGA TENAGA</v>
          </cell>
          <cell r="L1476">
            <v>101000</v>
          </cell>
        </row>
        <row r="1478">
          <cell r="C1478" t="str">
            <v>B.</v>
          </cell>
          <cell r="E1478" t="str">
            <v>BAHAN</v>
          </cell>
        </row>
        <row r="1480">
          <cell r="C1480">
            <v>1</v>
          </cell>
          <cell r="E1480" t="str">
            <v>Beton Kelas C</v>
          </cell>
          <cell r="H1480" t="str">
            <v>(M320)</v>
          </cell>
          <cell r="I1480" t="str">
            <v>m3</v>
          </cell>
          <cell r="J1480">
            <v>1.05</v>
          </cell>
          <cell r="K1480">
            <v>329250</v>
          </cell>
          <cell r="L1480">
            <v>345712.5</v>
          </cell>
        </row>
        <row r="1481">
          <cell r="C1481">
            <v>2</v>
          </cell>
          <cell r="E1481" t="str">
            <v>Begisting / Formwork</v>
          </cell>
          <cell r="H1481" t="str">
            <v>(M308)</v>
          </cell>
          <cell r="I1481" t="str">
            <v>m2</v>
          </cell>
          <cell r="J1481">
            <v>2</v>
          </cell>
          <cell r="K1481">
            <v>70000</v>
          </cell>
          <cell r="L1481">
            <v>140000</v>
          </cell>
        </row>
        <row r="1482">
          <cell r="C1482" t="str">
            <v/>
          </cell>
          <cell r="H1482" t="str">
            <v/>
          </cell>
          <cell r="I1482" t="str">
            <v/>
          </cell>
          <cell r="K1482">
            <v>0</v>
          </cell>
          <cell r="L1482">
            <v>0</v>
          </cell>
        </row>
        <row r="1483">
          <cell r="C1483" t="str">
            <v/>
          </cell>
          <cell r="H1483" t="str">
            <v/>
          </cell>
          <cell r="I1483" t="str">
            <v/>
          </cell>
          <cell r="K1483">
            <v>0</v>
          </cell>
          <cell r="L1483">
            <v>0</v>
          </cell>
        </row>
        <row r="1484">
          <cell r="C1484" t="str">
            <v/>
          </cell>
          <cell r="H1484" t="str">
            <v/>
          </cell>
          <cell r="I1484" t="str">
            <v/>
          </cell>
          <cell r="K1484">
            <v>0</v>
          </cell>
          <cell r="L1484">
            <v>0</v>
          </cell>
        </row>
        <row r="1485">
          <cell r="C1485" t="str">
            <v/>
          </cell>
          <cell r="H1485" t="str">
            <v/>
          </cell>
          <cell r="I1485" t="str">
            <v/>
          </cell>
          <cell r="K1485">
            <v>0</v>
          </cell>
          <cell r="L1485">
            <v>0</v>
          </cell>
        </row>
        <row r="1486">
          <cell r="C1486" t="str">
            <v/>
          </cell>
          <cell r="H1486" t="str">
            <v/>
          </cell>
          <cell r="I1486" t="str">
            <v/>
          </cell>
          <cell r="K1486">
            <v>0</v>
          </cell>
          <cell r="L1486">
            <v>0</v>
          </cell>
        </row>
        <row r="1487">
          <cell r="C1487" t="str">
            <v/>
          </cell>
          <cell r="H1487" t="str">
            <v/>
          </cell>
          <cell r="I1487" t="str">
            <v/>
          </cell>
          <cell r="K1487">
            <v>0</v>
          </cell>
          <cell r="L1487">
            <v>0</v>
          </cell>
        </row>
        <row r="1488">
          <cell r="C1488" t="str">
            <v/>
          </cell>
          <cell r="H1488" t="str">
            <v/>
          </cell>
          <cell r="I1488" t="str">
            <v/>
          </cell>
          <cell r="K1488">
            <v>0</v>
          </cell>
          <cell r="L1488">
            <v>0</v>
          </cell>
        </row>
        <row r="1489">
          <cell r="C1489" t="str">
            <v/>
          </cell>
          <cell r="H1489" t="str">
            <v/>
          </cell>
          <cell r="I1489" t="str">
            <v/>
          </cell>
          <cell r="K1489">
            <v>0</v>
          </cell>
          <cell r="L1489">
            <v>0</v>
          </cell>
        </row>
        <row r="1491">
          <cell r="D1491" t="str">
            <v xml:space="preserve">JUMLAH HARGA BAHAN   </v>
          </cell>
          <cell r="L1491">
            <v>485712.5</v>
          </cell>
        </row>
        <row r="1493">
          <cell r="C1493" t="str">
            <v>C.</v>
          </cell>
          <cell r="E1493" t="str">
            <v>PERALATAN</v>
          </cell>
        </row>
        <row r="1495">
          <cell r="C1495">
            <v>1</v>
          </cell>
          <cell r="E1495" t="str">
            <v>Concrete Pump</v>
          </cell>
          <cell r="H1495" t="str">
            <v>(E163)</v>
          </cell>
          <cell r="I1495" t="str">
            <v>m3</v>
          </cell>
          <cell r="J1495">
            <v>0.1</v>
          </cell>
          <cell r="K1495">
            <v>207100</v>
          </cell>
          <cell r="L1495">
            <v>20710</v>
          </cell>
        </row>
        <row r="1496">
          <cell r="C1496">
            <v>2</v>
          </cell>
          <cell r="E1496" t="str">
            <v>Concrete Vibrator</v>
          </cell>
          <cell r="I1496" t="str">
            <v>Jam</v>
          </cell>
          <cell r="J1496">
            <v>0.5</v>
          </cell>
          <cell r="K1496">
            <v>9850</v>
          </cell>
          <cell r="L1496">
            <v>4925</v>
          </cell>
        </row>
        <row r="1497">
          <cell r="C1497" t="str">
            <v/>
          </cell>
          <cell r="H1497" t="str">
            <v/>
          </cell>
          <cell r="I1497" t="str">
            <v/>
          </cell>
          <cell r="K1497">
            <v>0</v>
          </cell>
          <cell r="L1497">
            <v>0</v>
          </cell>
        </row>
        <row r="1498">
          <cell r="C1498" t="str">
            <v/>
          </cell>
          <cell r="H1498" t="str">
            <v/>
          </cell>
          <cell r="I1498" t="str">
            <v/>
          </cell>
          <cell r="K1498">
            <v>0</v>
          </cell>
          <cell r="L1498">
            <v>0</v>
          </cell>
        </row>
        <row r="1499">
          <cell r="C1499" t="str">
            <v/>
          </cell>
          <cell r="H1499" t="str">
            <v/>
          </cell>
          <cell r="I1499" t="str">
            <v/>
          </cell>
          <cell r="K1499">
            <v>0</v>
          </cell>
          <cell r="L1499">
            <v>0</v>
          </cell>
        </row>
        <row r="1500">
          <cell r="C1500" t="str">
            <v/>
          </cell>
          <cell r="H1500" t="str">
            <v/>
          </cell>
          <cell r="I1500" t="str">
            <v/>
          </cell>
          <cell r="K1500">
            <v>0</v>
          </cell>
          <cell r="L1500">
            <v>0</v>
          </cell>
        </row>
        <row r="1501">
          <cell r="C1501" t="str">
            <v/>
          </cell>
          <cell r="H1501" t="str">
            <v/>
          </cell>
          <cell r="I1501" t="str">
            <v/>
          </cell>
          <cell r="K1501">
            <v>0</v>
          </cell>
          <cell r="L1501">
            <v>0</v>
          </cell>
        </row>
        <row r="1502">
          <cell r="C1502" t="str">
            <v/>
          </cell>
          <cell r="H1502" t="str">
            <v/>
          </cell>
          <cell r="I1502" t="str">
            <v/>
          </cell>
          <cell r="K1502">
            <v>0</v>
          </cell>
          <cell r="L1502">
            <v>0</v>
          </cell>
        </row>
        <row r="1503">
          <cell r="C1503" t="str">
            <v/>
          </cell>
          <cell r="H1503" t="str">
            <v/>
          </cell>
          <cell r="I1503" t="str">
            <v/>
          </cell>
          <cell r="K1503">
            <v>0</v>
          </cell>
          <cell r="L1503">
            <v>0</v>
          </cell>
        </row>
        <row r="1504">
          <cell r="C1504" t="str">
            <v/>
          </cell>
          <cell r="H1504" t="str">
            <v/>
          </cell>
          <cell r="I1504" t="str">
            <v/>
          </cell>
          <cell r="K1504">
            <v>0</v>
          </cell>
          <cell r="L1504">
            <v>0</v>
          </cell>
        </row>
        <row r="1506">
          <cell r="D1506" t="str">
            <v>JUMLAH HARGA PERALATAN</v>
          </cell>
          <cell r="L1506">
            <v>25635</v>
          </cell>
        </row>
        <row r="1508">
          <cell r="C1508" t="str">
            <v>D.</v>
          </cell>
          <cell r="E1508" t="str">
            <v>JUMLAH HARGA TENAGA, BAHAN DAN PERALATAN  ( A + B + C )</v>
          </cell>
          <cell r="L1508">
            <v>612347.5</v>
          </cell>
        </row>
        <row r="1509">
          <cell r="C1509" t="str">
            <v>E.</v>
          </cell>
          <cell r="E1509" t="str">
            <v>OVERHEAD &amp; PROFIT</v>
          </cell>
          <cell r="I1509">
            <v>0</v>
          </cell>
          <cell r="J1509" t="str">
            <v>%  x  D</v>
          </cell>
          <cell r="L1509">
            <v>0</v>
          </cell>
        </row>
        <row r="1510">
          <cell r="B1510" t="e">
            <v>#REF!</v>
          </cell>
          <cell r="C1510" t="str">
            <v>F.</v>
          </cell>
          <cell r="E1510" t="str">
            <v>HARGA SATUAN PEKERJAAN  ( D + E )</v>
          </cell>
          <cell r="L1510">
            <v>612347.5</v>
          </cell>
        </row>
        <row r="1511">
          <cell r="C1511" t="str">
            <v>Note: 1.</v>
          </cell>
          <cell r="E1511" t="str">
            <v>SATUAN dapat berdasarkan atas jam operasi untuk Tenaga Kerja dan Peralatan, volume dan/atau ukuran</v>
          </cell>
        </row>
        <row r="1512">
          <cell r="E1512" t="str">
            <v>berat untuk bahan-bahan.</v>
          </cell>
        </row>
        <row r="1513">
          <cell r="C1513" t="str">
            <v>2.</v>
          </cell>
          <cell r="E1513" t="str">
            <v>Kuantitas satuan adalah kuantitas setiap komponen untuk menyelesaikan satu satuan pekerjaan dari nomor</v>
          </cell>
        </row>
        <row r="1514">
          <cell r="E1514" t="str">
            <v>mata pembayaran.</v>
          </cell>
        </row>
        <row r="1515">
          <cell r="C1515" t="str">
            <v>3.</v>
          </cell>
          <cell r="E1515" t="str">
            <v>Biaya satuan untuk peralatan sudah termasuk bahan bakar, bahan habis dipakai dan operator.</v>
          </cell>
        </row>
        <row r="1516">
          <cell r="C1516" t="str">
            <v>4.</v>
          </cell>
          <cell r="E1516" t="str">
            <v>Biaya satuan sudah termasuk pengeluaran untuk seluruh pajak yang berkaitan (tetapi tidak termasuk PPN</v>
          </cell>
        </row>
        <row r="1517">
          <cell r="E1517" t="str">
            <v>yang dibayar dari kontrak) dan biaya-biaya lainnya.</v>
          </cell>
        </row>
        <row r="1521">
          <cell r="B1521" t="e">
            <v>#REF!</v>
          </cell>
          <cell r="C1521" t="str">
            <v>ITEM PEMBAYARAN NO.</v>
          </cell>
          <cell r="F1521" t="str">
            <v>:</v>
          </cell>
          <cell r="G1521" t="str">
            <v>10.01(15)</v>
          </cell>
          <cell r="K1521" t="str">
            <v>PERKIRAAN VOL. PEK.</v>
          </cell>
          <cell r="M1521" t="str">
            <v>:</v>
          </cell>
          <cell r="N1521">
            <v>244</v>
          </cell>
        </row>
        <row r="1522">
          <cell r="C1522" t="str">
            <v>JENIS PEKERJAAN</v>
          </cell>
          <cell r="F1522" t="str">
            <v>:</v>
          </cell>
          <cell r="G1522" t="str">
            <v>Beton Struktur Kelas C-2 (Concrete Barier)</v>
          </cell>
          <cell r="K1522" t="str">
            <v>TOTAL HARGA (Rp.)</v>
          </cell>
          <cell r="M1522" t="str">
            <v>:</v>
          </cell>
          <cell r="N1522">
            <v>255340744.23999998</v>
          </cell>
        </row>
        <row r="1523">
          <cell r="C1523" t="str">
            <v>SATUAN PEMBAYARAN</v>
          </cell>
          <cell r="F1523" t="str">
            <v>:</v>
          </cell>
          <cell r="G1523" t="str">
            <v>m3</v>
          </cell>
        </row>
        <row r="1525">
          <cell r="J1525" t="str">
            <v>PERKIRAAN</v>
          </cell>
          <cell r="K1525" t="str">
            <v>HARGA</v>
          </cell>
          <cell r="L1525" t="str">
            <v>JUMLAH</v>
          </cell>
        </row>
        <row r="1526">
          <cell r="C1526" t="str">
            <v>NO.</v>
          </cell>
          <cell r="D1526" t="str">
            <v>KOMPONEN</v>
          </cell>
          <cell r="I1526" t="str">
            <v>SATUAN</v>
          </cell>
          <cell r="J1526" t="str">
            <v>KUANTITAS</v>
          </cell>
          <cell r="K1526" t="str">
            <v>SATUAN</v>
          </cell>
          <cell r="L1526" t="str">
            <v>HARGA</v>
          </cell>
        </row>
        <row r="1527">
          <cell r="K1527" t="str">
            <v>(Rp.)</v>
          </cell>
          <cell r="L1527" t="str">
            <v>(Rp.)</v>
          </cell>
        </row>
        <row r="1529">
          <cell r="C1529" t="str">
            <v>A.</v>
          </cell>
          <cell r="E1529" t="str">
            <v>TENAGA</v>
          </cell>
        </row>
        <row r="1531">
          <cell r="C1531">
            <v>1</v>
          </cell>
          <cell r="E1531" t="str">
            <v>Mandor</v>
          </cell>
          <cell r="H1531" t="str">
            <v>(L02)</v>
          </cell>
          <cell r="I1531" t="str">
            <v>Orang/Hari</v>
          </cell>
          <cell r="J1531">
            <v>0.1</v>
          </cell>
          <cell r="K1531">
            <v>50000</v>
          </cell>
          <cell r="L1531">
            <v>5000</v>
          </cell>
        </row>
        <row r="1532">
          <cell r="C1532">
            <v>2</v>
          </cell>
          <cell r="E1532" t="str">
            <v xml:space="preserve">Tukang </v>
          </cell>
          <cell r="H1532" t="str">
            <v>(L07)</v>
          </cell>
          <cell r="I1532" t="str">
            <v>Orang/Hari</v>
          </cell>
          <cell r="J1532">
            <v>0.4</v>
          </cell>
          <cell r="K1532">
            <v>40000</v>
          </cell>
          <cell r="L1532">
            <v>16000</v>
          </cell>
        </row>
        <row r="1533">
          <cell r="C1533">
            <v>3</v>
          </cell>
          <cell r="E1533" t="str">
            <v>Pekerja</v>
          </cell>
          <cell r="H1533" t="str">
            <v>(L16)</v>
          </cell>
          <cell r="I1533" t="str">
            <v>Orang/Hari</v>
          </cell>
          <cell r="J1533">
            <v>3.2</v>
          </cell>
          <cell r="K1533">
            <v>25000</v>
          </cell>
          <cell r="L1533">
            <v>80000</v>
          </cell>
        </row>
        <row r="1534">
          <cell r="C1534" t="str">
            <v/>
          </cell>
          <cell r="H1534" t="str">
            <v/>
          </cell>
          <cell r="I1534" t="str">
            <v/>
          </cell>
          <cell r="K1534">
            <v>0</v>
          </cell>
          <cell r="L1534">
            <v>0</v>
          </cell>
        </row>
        <row r="1535">
          <cell r="C1535" t="str">
            <v/>
          </cell>
          <cell r="H1535" t="str">
            <v/>
          </cell>
          <cell r="I1535" t="str">
            <v/>
          </cell>
          <cell r="K1535">
            <v>0</v>
          </cell>
          <cell r="L1535">
            <v>0</v>
          </cell>
        </row>
        <row r="1536">
          <cell r="C1536" t="str">
            <v/>
          </cell>
          <cell r="H1536" t="str">
            <v/>
          </cell>
          <cell r="I1536" t="str">
            <v/>
          </cell>
          <cell r="K1536">
            <v>0</v>
          </cell>
          <cell r="L1536">
            <v>0</v>
          </cell>
        </row>
        <row r="1537">
          <cell r="C1537" t="str">
            <v/>
          </cell>
          <cell r="H1537" t="str">
            <v/>
          </cell>
          <cell r="I1537" t="str">
            <v/>
          </cell>
          <cell r="K1537">
            <v>0</v>
          </cell>
          <cell r="L1537">
            <v>0</v>
          </cell>
        </row>
        <row r="1538">
          <cell r="C1538" t="str">
            <v/>
          </cell>
          <cell r="H1538" t="str">
            <v/>
          </cell>
          <cell r="I1538" t="str">
            <v/>
          </cell>
          <cell r="K1538">
            <v>0</v>
          </cell>
          <cell r="L1538">
            <v>0</v>
          </cell>
        </row>
        <row r="1539">
          <cell r="C1539" t="str">
            <v/>
          </cell>
          <cell r="H1539" t="str">
            <v/>
          </cell>
          <cell r="I1539" t="str">
            <v/>
          </cell>
          <cell r="K1539">
            <v>0</v>
          </cell>
          <cell r="L1539">
            <v>0</v>
          </cell>
        </row>
        <row r="1540">
          <cell r="C1540" t="str">
            <v/>
          </cell>
          <cell r="H1540" t="str">
            <v/>
          </cell>
          <cell r="I1540" t="str">
            <v/>
          </cell>
          <cell r="K1540">
            <v>0</v>
          </cell>
          <cell r="L1540">
            <v>0</v>
          </cell>
        </row>
        <row r="1542">
          <cell r="D1542" t="str">
            <v>JUMLAH HARGA TENAGA</v>
          </cell>
          <cell r="L1542">
            <v>101000</v>
          </cell>
        </row>
        <row r="1544">
          <cell r="C1544" t="str">
            <v>B.</v>
          </cell>
          <cell r="E1544" t="str">
            <v>BAHAN</v>
          </cell>
        </row>
        <row r="1546">
          <cell r="C1546">
            <v>1</v>
          </cell>
          <cell r="E1546" t="str">
            <v>Beton Kelas C</v>
          </cell>
          <cell r="H1546" t="str">
            <v>(M320)</v>
          </cell>
          <cell r="I1546" t="str">
            <v>m3</v>
          </cell>
          <cell r="J1546">
            <v>1.05</v>
          </cell>
          <cell r="K1546">
            <v>329250</v>
          </cell>
          <cell r="L1546">
            <v>345712.5</v>
          </cell>
        </row>
        <row r="1547">
          <cell r="C1547">
            <v>2</v>
          </cell>
          <cell r="E1547" t="str">
            <v>Begisting / Formwork</v>
          </cell>
          <cell r="H1547" t="str">
            <v>(M308)</v>
          </cell>
          <cell r="I1547" t="str">
            <v>m2</v>
          </cell>
          <cell r="J1547">
            <v>7.2268907563025229</v>
          </cell>
          <cell r="K1547">
            <v>70000</v>
          </cell>
          <cell r="L1547">
            <v>505882.35</v>
          </cell>
        </row>
        <row r="1548">
          <cell r="C1548">
            <v>3</v>
          </cell>
          <cell r="E1548" t="str">
            <v>Pipa PVC dia 10 cm</v>
          </cell>
          <cell r="I1548" t="str">
            <v>m</v>
          </cell>
          <cell r="J1548">
            <v>3.3613445378151261</v>
          </cell>
          <cell r="K1548">
            <v>25000</v>
          </cell>
          <cell r="L1548">
            <v>84033.61</v>
          </cell>
        </row>
        <row r="1549">
          <cell r="C1549" t="str">
            <v/>
          </cell>
          <cell r="H1549" t="str">
            <v/>
          </cell>
          <cell r="I1549" t="str">
            <v/>
          </cell>
          <cell r="K1549">
            <v>0</v>
          </cell>
          <cell r="L1549">
            <v>0</v>
          </cell>
        </row>
        <row r="1550">
          <cell r="C1550" t="str">
            <v/>
          </cell>
          <cell r="H1550" t="str">
            <v/>
          </cell>
          <cell r="I1550" t="str">
            <v/>
          </cell>
          <cell r="K1550">
            <v>0</v>
          </cell>
          <cell r="L1550">
            <v>0</v>
          </cell>
        </row>
        <row r="1551">
          <cell r="C1551" t="str">
            <v/>
          </cell>
          <cell r="H1551" t="str">
            <v/>
          </cell>
          <cell r="I1551" t="str">
            <v/>
          </cell>
          <cell r="K1551">
            <v>0</v>
          </cell>
          <cell r="L1551">
            <v>0</v>
          </cell>
        </row>
        <row r="1552">
          <cell r="C1552" t="str">
            <v/>
          </cell>
          <cell r="H1552" t="str">
            <v/>
          </cell>
          <cell r="I1552" t="str">
            <v/>
          </cell>
          <cell r="K1552">
            <v>0</v>
          </cell>
          <cell r="L1552">
            <v>0</v>
          </cell>
        </row>
        <row r="1553">
          <cell r="C1553" t="str">
            <v/>
          </cell>
          <cell r="H1553" t="str">
            <v/>
          </cell>
          <cell r="I1553" t="str">
            <v/>
          </cell>
          <cell r="K1553">
            <v>0</v>
          </cell>
          <cell r="L1553">
            <v>0</v>
          </cell>
        </row>
        <row r="1554">
          <cell r="C1554" t="str">
            <v/>
          </cell>
          <cell r="H1554" t="str">
            <v/>
          </cell>
          <cell r="I1554" t="str">
            <v/>
          </cell>
          <cell r="K1554">
            <v>0</v>
          </cell>
          <cell r="L1554">
            <v>0</v>
          </cell>
        </row>
        <row r="1555">
          <cell r="C1555" t="str">
            <v/>
          </cell>
          <cell r="H1555" t="str">
            <v/>
          </cell>
          <cell r="I1555" t="str">
            <v/>
          </cell>
          <cell r="K1555">
            <v>0</v>
          </cell>
          <cell r="L1555">
            <v>0</v>
          </cell>
        </row>
        <row r="1557">
          <cell r="D1557" t="str">
            <v xml:space="preserve">JUMLAH HARGA BAHAN   </v>
          </cell>
          <cell r="L1557">
            <v>935628.46</v>
          </cell>
        </row>
        <row r="1559">
          <cell r="C1559" t="str">
            <v>C.</v>
          </cell>
          <cell r="E1559" t="str">
            <v>PERALATAN</v>
          </cell>
        </row>
        <row r="1561">
          <cell r="C1561">
            <v>1</v>
          </cell>
          <cell r="E1561" t="str">
            <v>Concrete Vibrator</v>
          </cell>
          <cell r="I1561" t="str">
            <v>Jam</v>
          </cell>
          <cell r="J1561">
            <v>1</v>
          </cell>
          <cell r="K1561">
            <v>9850</v>
          </cell>
          <cell r="L1561">
            <v>9850</v>
          </cell>
        </row>
        <row r="1562">
          <cell r="C1562" t="str">
            <v/>
          </cell>
          <cell r="I1562" t="str">
            <v/>
          </cell>
          <cell r="K1562">
            <v>0</v>
          </cell>
          <cell r="L1562">
            <v>0</v>
          </cell>
        </row>
        <row r="1563">
          <cell r="C1563" t="str">
            <v/>
          </cell>
          <cell r="H1563" t="str">
            <v/>
          </cell>
          <cell r="I1563" t="str">
            <v/>
          </cell>
          <cell r="K1563">
            <v>0</v>
          </cell>
          <cell r="L1563">
            <v>0</v>
          </cell>
        </row>
        <row r="1564">
          <cell r="C1564" t="str">
            <v/>
          </cell>
          <cell r="H1564" t="str">
            <v/>
          </cell>
          <cell r="I1564" t="str">
            <v/>
          </cell>
          <cell r="K1564">
            <v>0</v>
          </cell>
          <cell r="L1564">
            <v>0</v>
          </cell>
        </row>
        <row r="1565">
          <cell r="C1565" t="str">
            <v/>
          </cell>
          <cell r="H1565" t="str">
            <v/>
          </cell>
          <cell r="I1565" t="str">
            <v/>
          </cell>
          <cell r="K1565">
            <v>0</v>
          </cell>
          <cell r="L1565">
            <v>0</v>
          </cell>
        </row>
        <row r="1566">
          <cell r="C1566" t="str">
            <v/>
          </cell>
          <cell r="H1566" t="str">
            <v/>
          </cell>
          <cell r="I1566" t="str">
            <v/>
          </cell>
          <cell r="K1566">
            <v>0</v>
          </cell>
          <cell r="L1566">
            <v>0</v>
          </cell>
        </row>
        <row r="1567">
          <cell r="C1567" t="str">
            <v/>
          </cell>
          <cell r="H1567" t="str">
            <v/>
          </cell>
          <cell r="I1567" t="str">
            <v/>
          </cell>
          <cell r="K1567">
            <v>0</v>
          </cell>
          <cell r="L1567">
            <v>0</v>
          </cell>
        </row>
        <row r="1568">
          <cell r="C1568" t="str">
            <v/>
          </cell>
          <cell r="H1568" t="str">
            <v/>
          </cell>
          <cell r="I1568" t="str">
            <v/>
          </cell>
          <cell r="K1568">
            <v>0</v>
          </cell>
          <cell r="L1568">
            <v>0</v>
          </cell>
        </row>
        <row r="1569">
          <cell r="C1569" t="str">
            <v/>
          </cell>
          <cell r="H1569" t="str">
            <v/>
          </cell>
          <cell r="I1569" t="str">
            <v/>
          </cell>
          <cell r="K1569">
            <v>0</v>
          </cell>
          <cell r="L1569">
            <v>0</v>
          </cell>
        </row>
        <row r="1570">
          <cell r="C1570" t="str">
            <v/>
          </cell>
          <cell r="H1570" t="str">
            <v/>
          </cell>
          <cell r="I1570" t="str">
            <v/>
          </cell>
          <cell r="K1570">
            <v>0</v>
          </cell>
          <cell r="L1570">
            <v>0</v>
          </cell>
        </row>
        <row r="1572">
          <cell r="D1572" t="str">
            <v>JUMLAH HARGA PERALATAN</v>
          </cell>
          <cell r="L1572">
            <v>9850</v>
          </cell>
        </row>
        <row r="1574">
          <cell r="C1574" t="str">
            <v>D.</v>
          </cell>
          <cell r="E1574" t="str">
            <v>JUMLAH HARGA TENAGA, BAHAN DAN PERALATAN  ( A + B + C )</v>
          </cell>
          <cell r="L1574">
            <v>1046478.46</v>
          </cell>
        </row>
        <row r="1575">
          <cell r="C1575" t="str">
            <v>E.</v>
          </cell>
          <cell r="E1575" t="str">
            <v>OVERHEAD &amp; PROFIT</v>
          </cell>
          <cell r="I1575">
            <v>0</v>
          </cell>
          <cell r="J1575" t="str">
            <v>%  x  D</v>
          </cell>
          <cell r="L1575">
            <v>0</v>
          </cell>
        </row>
        <row r="1576">
          <cell r="B1576" t="e">
            <v>#REF!</v>
          </cell>
          <cell r="C1576" t="str">
            <v>F.</v>
          </cell>
          <cell r="E1576" t="str">
            <v>HARGA SATUAN PEKERJAAN  ( D + E )</v>
          </cell>
          <cell r="L1576">
            <v>1046478.46</v>
          </cell>
        </row>
        <row r="1577">
          <cell r="C1577" t="str">
            <v>Note: 1.</v>
          </cell>
          <cell r="E1577" t="str">
            <v>SATUAN dapat berdasarkan atas jam operasi untuk Tenaga Kerja dan Peralatan, volume dan/atau ukuran</v>
          </cell>
        </row>
        <row r="1578">
          <cell r="E1578" t="str">
            <v>berat untuk bahan-bahan.</v>
          </cell>
        </row>
        <row r="1579">
          <cell r="C1579" t="str">
            <v>2.</v>
          </cell>
          <cell r="E1579" t="str">
            <v>Kuantitas satuan adalah kuantitas setiap komponen untuk menyelesaikan satu satuan pekerjaan dari nomor</v>
          </cell>
        </row>
        <row r="1580">
          <cell r="E1580" t="str">
            <v>mata pembayaran.</v>
          </cell>
        </row>
        <row r="1581">
          <cell r="C1581" t="str">
            <v>3.</v>
          </cell>
          <cell r="E1581" t="str">
            <v>Biaya satuan untuk peralatan sudah termasuk bahan bakar, bahan habis dipakai dan operator.</v>
          </cell>
        </row>
        <row r="1582">
          <cell r="C1582" t="str">
            <v>4.</v>
          </cell>
          <cell r="E1582" t="str">
            <v>Biaya satuan sudah termasuk pengeluaran untuk seluruh pajak yang berkaitan (tetapi tidak termasuk PPN</v>
          </cell>
        </row>
        <row r="1583">
          <cell r="E1583" t="str">
            <v>yang dibayar dari kontrak) dan biaya-biaya lainnya.</v>
          </cell>
        </row>
        <row r="1587">
          <cell r="B1587" t="e">
            <v>#REF!</v>
          </cell>
          <cell r="C1587" t="str">
            <v>ITEM PEMBAYARAN NO.</v>
          </cell>
          <cell r="F1587" t="str">
            <v>:</v>
          </cell>
          <cell r="G1587" t="str">
            <v>10.01(22)</v>
          </cell>
          <cell r="K1587" t="str">
            <v>PERKIRAAN VOL. PEK.</v>
          </cell>
          <cell r="M1587" t="str">
            <v>:</v>
          </cell>
          <cell r="N1587">
            <v>1919</v>
          </cell>
        </row>
        <row r="1588">
          <cell r="C1588" t="str">
            <v>JENIS PEKERJAAN</v>
          </cell>
          <cell r="F1588" t="str">
            <v>:</v>
          </cell>
          <cell r="G1588" t="str">
            <v>Beton Struktur Kelas B-1-6 (Slab Of Piled Slab)</v>
          </cell>
          <cell r="K1588" t="str">
            <v>TOTAL HARGA (Rp.)</v>
          </cell>
          <cell r="M1588" t="str">
            <v>:</v>
          </cell>
          <cell r="N1588">
            <v>1339629912.5</v>
          </cell>
        </row>
        <row r="1589">
          <cell r="C1589" t="str">
            <v>SATUAN PEMBAYARAN</v>
          </cell>
          <cell r="F1589" t="str">
            <v>:</v>
          </cell>
          <cell r="G1589" t="str">
            <v>m3</v>
          </cell>
        </row>
        <row r="1591">
          <cell r="J1591" t="str">
            <v>PERKIRAAN</v>
          </cell>
          <cell r="K1591" t="str">
            <v>HARGA</v>
          </cell>
          <cell r="L1591" t="str">
            <v>JUMLAH</v>
          </cell>
        </row>
        <row r="1592">
          <cell r="C1592" t="str">
            <v>NO.</v>
          </cell>
          <cell r="D1592" t="str">
            <v>KOMPONEN</v>
          </cell>
          <cell r="I1592" t="str">
            <v>SATUAN</v>
          </cell>
          <cell r="J1592" t="str">
            <v>KUANTITAS</v>
          </cell>
          <cell r="K1592" t="str">
            <v>SATUAN</v>
          </cell>
          <cell r="L1592" t="str">
            <v>HARGA</v>
          </cell>
        </row>
        <row r="1593">
          <cell r="K1593" t="str">
            <v>(Rp.)</v>
          </cell>
          <cell r="L1593" t="str">
            <v>(Rp.)</v>
          </cell>
        </row>
        <row r="1595">
          <cell r="C1595" t="str">
            <v>A.</v>
          </cell>
          <cell r="E1595" t="str">
            <v>TENAGA</v>
          </cell>
        </row>
        <row r="1597">
          <cell r="C1597">
            <v>1</v>
          </cell>
          <cell r="E1597" t="str">
            <v>Mandor</v>
          </cell>
          <cell r="H1597" t="str">
            <v>(L02)</v>
          </cell>
          <cell r="I1597" t="str">
            <v>Orang/Hari</v>
          </cell>
          <cell r="J1597">
            <v>0.2</v>
          </cell>
          <cell r="K1597">
            <v>50000</v>
          </cell>
          <cell r="L1597">
            <v>10000</v>
          </cell>
        </row>
        <row r="1598">
          <cell r="C1598">
            <v>2</v>
          </cell>
          <cell r="E1598" t="str">
            <v xml:space="preserve">Tukang </v>
          </cell>
          <cell r="H1598" t="str">
            <v>(L07)</v>
          </cell>
          <cell r="I1598" t="str">
            <v>Orang/Hari</v>
          </cell>
          <cell r="J1598">
            <v>0.4</v>
          </cell>
          <cell r="K1598">
            <v>40000</v>
          </cell>
          <cell r="L1598">
            <v>16000</v>
          </cell>
        </row>
        <row r="1599">
          <cell r="C1599">
            <v>3</v>
          </cell>
          <cell r="E1599" t="str">
            <v>Pekerja</v>
          </cell>
          <cell r="H1599" t="str">
            <v>(L16)</v>
          </cell>
          <cell r="I1599" t="str">
            <v>Orang/Hari</v>
          </cell>
          <cell r="J1599">
            <v>3.2</v>
          </cell>
          <cell r="K1599">
            <v>25000</v>
          </cell>
          <cell r="L1599">
            <v>80000</v>
          </cell>
        </row>
        <row r="1600">
          <cell r="C1600" t="str">
            <v/>
          </cell>
          <cell r="H1600" t="str">
            <v/>
          </cell>
          <cell r="I1600" t="str">
            <v/>
          </cell>
          <cell r="K1600">
            <v>0</v>
          </cell>
          <cell r="L1600">
            <v>0</v>
          </cell>
        </row>
        <row r="1601">
          <cell r="C1601" t="str">
            <v/>
          </cell>
          <cell r="H1601" t="str">
            <v/>
          </cell>
          <cell r="I1601" t="str">
            <v/>
          </cell>
          <cell r="K1601">
            <v>0</v>
          </cell>
          <cell r="L1601">
            <v>0</v>
          </cell>
        </row>
        <row r="1602">
          <cell r="C1602" t="str">
            <v/>
          </cell>
          <cell r="H1602" t="str">
            <v/>
          </cell>
          <cell r="I1602" t="str">
            <v/>
          </cell>
          <cell r="K1602">
            <v>0</v>
          </cell>
          <cell r="L1602">
            <v>0</v>
          </cell>
        </row>
        <row r="1603">
          <cell r="C1603" t="str">
            <v/>
          </cell>
          <cell r="H1603" t="str">
            <v/>
          </cell>
          <cell r="I1603" t="str">
            <v/>
          </cell>
          <cell r="K1603">
            <v>0</v>
          </cell>
          <cell r="L1603">
            <v>0</v>
          </cell>
        </row>
        <row r="1604">
          <cell r="C1604" t="str">
            <v/>
          </cell>
          <cell r="H1604" t="str">
            <v/>
          </cell>
          <cell r="I1604" t="str">
            <v/>
          </cell>
          <cell r="K1604">
            <v>0</v>
          </cell>
          <cell r="L1604">
            <v>0</v>
          </cell>
        </row>
        <row r="1605">
          <cell r="C1605" t="str">
            <v/>
          </cell>
          <cell r="H1605" t="str">
            <v/>
          </cell>
          <cell r="I1605" t="str">
            <v/>
          </cell>
          <cell r="K1605">
            <v>0</v>
          </cell>
          <cell r="L1605">
            <v>0</v>
          </cell>
        </row>
        <row r="1606">
          <cell r="C1606" t="str">
            <v/>
          </cell>
          <cell r="H1606" t="str">
            <v/>
          </cell>
          <cell r="I1606" t="str">
            <v/>
          </cell>
          <cell r="K1606">
            <v>0</v>
          </cell>
          <cell r="L1606">
            <v>0</v>
          </cell>
        </row>
        <row r="1608">
          <cell r="D1608" t="str">
            <v>JUMLAH HARGA TENAGA</v>
          </cell>
          <cell r="L1608">
            <v>106000</v>
          </cell>
        </row>
        <row r="1610">
          <cell r="C1610" t="str">
            <v>B.</v>
          </cell>
          <cell r="E1610" t="str">
            <v>BAHAN</v>
          </cell>
        </row>
        <row r="1612">
          <cell r="C1612">
            <v>1</v>
          </cell>
          <cell r="E1612" t="str">
            <v>Beton Kelas B</v>
          </cell>
          <cell r="H1612" t="str">
            <v>(M321)</v>
          </cell>
          <cell r="I1612" t="str">
            <v>m3</v>
          </cell>
          <cell r="J1612">
            <v>1.05</v>
          </cell>
          <cell r="K1612">
            <v>373750</v>
          </cell>
          <cell r="L1612">
            <v>392437.5</v>
          </cell>
        </row>
        <row r="1613">
          <cell r="C1613">
            <v>2</v>
          </cell>
          <cell r="E1613" t="str">
            <v>Begisting / Formwork</v>
          </cell>
          <cell r="H1613" t="str">
            <v>(M308)</v>
          </cell>
          <cell r="I1613" t="str">
            <v>m2</v>
          </cell>
          <cell r="J1613">
            <v>2.5</v>
          </cell>
          <cell r="K1613">
            <v>70000</v>
          </cell>
          <cell r="L1613">
            <v>175000</v>
          </cell>
        </row>
        <row r="1614">
          <cell r="C1614" t="str">
            <v/>
          </cell>
          <cell r="H1614" t="str">
            <v/>
          </cell>
          <cell r="I1614" t="str">
            <v/>
          </cell>
          <cell r="K1614">
            <v>0</v>
          </cell>
          <cell r="L1614">
            <v>0</v>
          </cell>
        </row>
        <row r="1615">
          <cell r="C1615" t="str">
            <v/>
          </cell>
          <cell r="H1615" t="str">
            <v/>
          </cell>
          <cell r="I1615" t="str">
            <v/>
          </cell>
          <cell r="K1615">
            <v>0</v>
          </cell>
          <cell r="L1615">
            <v>0</v>
          </cell>
        </row>
        <row r="1616">
          <cell r="C1616" t="str">
            <v/>
          </cell>
          <cell r="H1616" t="str">
            <v/>
          </cell>
          <cell r="I1616" t="str">
            <v/>
          </cell>
          <cell r="K1616">
            <v>0</v>
          </cell>
          <cell r="L1616">
            <v>0</v>
          </cell>
        </row>
        <row r="1617">
          <cell r="C1617" t="str">
            <v/>
          </cell>
          <cell r="H1617" t="str">
            <v/>
          </cell>
          <cell r="I1617" t="str">
            <v/>
          </cell>
          <cell r="K1617">
            <v>0</v>
          </cell>
          <cell r="L1617">
            <v>0</v>
          </cell>
        </row>
        <row r="1618">
          <cell r="C1618" t="str">
            <v/>
          </cell>
          <cell r="H1618" t="str">
            <v/>
          </cell>
          <cell r="I1618" t="str">
            <v/>
          </cell>
          <cell r="K1618">
            <v>0</v>
          </cell>
          <cell r="L1618">
            <v>0</v>
          </cell>
        </row>
        <row r="1619">
          <cell r="C1619" t="str">
            <v/>
          </cell>
          <cell r="H1619" t="str">
            <v/>
          </cell>
          <cell r="I1619" t="str">
            <v/>
          </cell>
          <cell r="K1619">
            <v>0</v>
          </cell>
          <cell r="L1619">
            <v>0</v>
          </cell>
        </row>
        <row r="1620">
          <cell r="C1620" t="str">
            <v/>
          </cell>
          <cell r="H1620" t="str">
            <v/>
          </cell>
          <cell r="I1620" t="str">
            <v/>
          </cell>
          <cell r="K1620">
            <v>0</v>
          </cell>
          <cell r="L1620">
            <v>0</v>
          </cell>
        </row>
        <row r="1621">
          <cell r="C1621" t="str">
            <v/>
          </cell>
          <cell r="H1621" t="str">
            <v/>
          </cell>
          <cell r="I1621" t="str">
            <v/>
          </cell>
          <cell r="K1621">
            <v>0</v>
          </cell>
          <cell r="L1621">
            <v>0</v>
          </cell>
        </row>
        <row r="1623">
          <cell r="D1623" t="str">
            <v xml:space="preserve">JUMLAH HARGA BAHAN   </v>
          </cell>
          <cell r="L1623">
            <v>567437.5</v>
          </cell>
        </row>
        <row r="1625">
          <cell r="C1625" t="str">
            <v>C.</v>
          </cell>
          <cell r="E1625" t="str">
            <v>PERALATAN</v>
          </cell>
        </row>
        <row r="1627">
          <cell r="C1627">
            <v>1</v>
          </cell>
          <cell r="E1627" t="str">
            <v>Concrete Pump</v>
          </cell>
          <cell r="H1627" t="str">
            <v>(E163)</v>
          </cell>
          <cell r="I1627" t="str">
            <v>m3</v>
          </cell>
          <cell r="J1627">
            <v>0.1</v>
          </cell>
          <cell r="K1627">
            <v>207100</v>
          </cell>
          <cell r="L1627">
            <v>20710</v>
          </cell>
        </row>
        <row r="1628">
          <cell r="C1628">
            <v>2</v>
          </cell>
          <cell r="E1628" t="str">
            <v>Concrete Vibrator</v>
          </cell>
          <cell r="I1628" t="str">
            <v>Jam</v>
          </cell>
          <cell r="J1628">
            <v>0.4</v>
          </cell>
          <cell r="K1628">
            <v>9850</v>
          </cell>
          <cell r="L1628">
            <v>3940</v>
          </cell>
        </row>
        <row r="1629">
          <cell r="C1629" t="str">
            <v/>
          </cell>
          <cell r="H1629" t="str">
            <v/>
          </cell>
          <cell r="I1629" t="str">
            <v/>
          </cell>
          <cell r="K1629">
            <v>0</v>
          </cell>
          <cell r="L1629">
            <v>0</v>
          </cell>
        </row>
        <row r="1630">
          <cell r="C1630" t="str">
            <v/>
          </cell>
          <cell r="H1630" t="str">
            <v/>
          </cell>
          <cell r="I1630" t="str">
            <v/>
          </cell>
          <cell r="K1630">
            <v>0</v>
          </cell>
          <cell r="L1630">
            <v>0</v>
          </cell>
        </row>
        <row r="1631">
          <cell r="C1631" t="str">
            <v/>
          </cell>
          <cell r="H1631" t="str">
            <v/>
          </cell>
          <cell r="I1631" t="str">
            <v/>
          </cell>
          <cell r="K1631">
            <v>0</v>
          </cell>
          <cell r="L1631">
            <v>0</v>
          </cell>
        </row>
        <row r="1632">
          <cell r="C1632" t="str">
            <v/>
          </cell>
          <cell r="H1632" t="str">
            <v/>
          </cell>
          <cell r="I1632" t="str">
            <v/>
          </cell>
          <cell r="K1632">
            <v>0</v>
          </cell>
          <cell r="L1632">
            <v>0</v>
          </cell>
        </row>
        <row r="1633">
          <cell r="C1633" t="str">
            <v/>
          </cell>
          <cell r="H1633" t="str">
            <v/>
          </cell>
          <cell r="I1633" t="str">
            <v/>
          </cell>
          <cell r="K1633">
            <v>0</v>
          </cell>
          <cell r="L1633">
            <v>0</v>
          </cell>
        </row>
        <row r="1634">
          <cell r="C1634" t="str">
            <v/>
          </cell>
          <cell r="H1634" t="str">
            <v/>
          </cell>
          <cell r="I1634" t="str">
            <v/>
          </cell>
          <cell r="K1634">
            <v>0</v>
          </cell>
          <cell r="L1634">
            <v>0</v>
          </cell>
        </row>
        <row r="1635">
          <cell r="C1635" t="str">
            <v/>
          </cell>
          <cell r="H1635" t="str">
            <v/>
          </cell>
          <cell r="I1635" t="str">
            <v/>
          </cell>
          <cell r="K1635">
            <v>0</v>
          </cell>
          <cell r="L1635">
            <v>0</v>
          </cell>
        </row>
        <row r="1636">
          <cell r="C1636" t="str">
            <v/>
          </cell>
          <cell r="H1636" t="str">
            <v/>
          </cell>
          <cell r="I1636" t="str">
            <v/>
          </cell>
          <cell r="K1636">
            <v>0</v>
          </cell>
          <cell r="L1636">
            <v>0</v>
          </cell>
        </row>
        <row r="1638">
          <cell r="D1638" t="str">
            <v>JUMLAH HARGA PERALATAN</v>
          </cell>
          <cell r="L1638">
            <v>24650</v>
          </cell>
        </row>
        <row r="1640">
          <cell r="C1640" t="str">
            <v>D.</v>
          </cell>
          <cell r="E1640" t="str">
            <v>JUMLAH HARGA TENAGA, BAHAN DAN PERALATAN  ( A + B + C )</v>
          </cell>
          <cell r="L1640">
            <v>698087.5</v>
          </cell>
        </row>
        <row r="1641">
          <cell r="C1641" t="str">
            <v>E.</v>
          </cell>
          <cell r="E1641" t="str">
            <v>OVERHEAD &amp; PROFIT</v>
          </cell>
          <cell r="I1641">
            <v>0</v>
          </cell>
          <cell r="J1641" t="str">
            <v>%  x  D</v>
          </cell>
          <cell r="L1641">
            <v>0</v>
          </cell>
        </row>
        <row r="1642">
          <cell r="B1642" t="e">
            <v>#REF!</v>
          </cell>
          <cell r="C1642" t="str">
            <v>F.</v>
          </cell>
          <cell r="E1642" t="str">
            <v>HARGA SATUAN PEKERJAAN  ( D + E )</v>
          </cell>
          <cell r="L1642">
            <v>698087.5</v>
          </cell>
        </row>
        <row r="1643">
          <cell r="C1643" t="str">
            <v>Note: 1.</v>
          </cell>
          <cell r="E1643" t="str">
            <v>SATUAN dapat berdasarkan atas jam operasi untuk Tenaga Kerja dan Peralatan, volume dan/atau ukuran</v>
          </cell>
        </row>
        <row r="1644">
          <cell r="E1644" t="str">
            <v>berat untuk bahan-bahan.</v>
          </cell>
        </row>
        <row r="1645">
          <cell r="C1645" t="str">
            <v>2.</v>
          </cell>
          <cell r="E1645" t="str">
            <v>Kuantitas satuan adalah kuantitas setiap komponen untuk menyelesaikan satu satuan pekerjaan dari nomor</v>
          </cell>
        </row>
        <row r="1646">
          <cell r="E1646" t="str">
            <v>mata pembayaran.</v>
          </cell>
        </row>
        <row r="1647">
          <cell r="C1647" t="str">
            <v>3.</v>
          </cell>
          <cell r="E1647" t="str">
            <v>Biaya satuan untuk peralatan sudah termasuk bahan bakar, bahan habis dipakai dan operator.</v>
          </cell>
        </row>
        <row r="1648">
          <cell r="C1648" t="str">
            <v>4.</v>
          </cell>
          <cell r="E1648" t="str">
            <v>Biaya satuan sudah termasuk pengeluaran untuk seluruh pajak yang berkaitan (tetapi tidak termasuk PPN</v>
          </cell>
        </row>
        <row r="1649">
          <cell r="E1649" t="str">
            <v>yang dibayar dari kontrak) dan biaya-biaya lainnya.</v>
          </cell>
        </row>
        <row r="1653">
          <cell r="B1653" t="e">
            <v>#REF!</v>
          </cell>
          <cell r="C1653" t="str">
            <v>ITEM PEMBAYARAN NO.</v>
          </cell>
          <cell r="F1653" t="str">
            <v>:</v>
          </cell>
          <cell r="G1653" t="str">
            <v>10.01(23)</v>
          </cell>
          <cell r="K1653" t="str">
            <v>PERKIRAAN VOL. PEK.</v>
          </cell>
          <cell r="M1653" t="str">
            <v>:</v>
          </cell>
          <cell r="N1653">
            <v>308</v>
          </cell>
        </row>
        <row r="1654">
          <cell r="C1654" t="str">
            <v>JENIS PEKERJAAN</v>
          </cell>
          <cell r="F1654" t="str">
            <v>:</v>
          </cell>
          <cell r="G1654" t="str">
            <v>Beton Struktur Kelas B-1-7 (Head Of Piled Slab)</v>
          </cell>
          <cell r="K1654" t="str">
            <v>TOTAL HARGA (Rp.)</v>
          </cell>
          <cell r="M1654" t="str">
            <v>:</v>
          </cell>
          <cell r="N1654">
            <v>312030950</v>
          </cell>
        </row>
        <row r="1655">
          <cell r="C1655" t="str">
            <v>SATUAN PEMBAYARAN</v>
          </cell>
          <cell r="F1655" t="str">
            <v>:</v>
          </cell>
          <cell r="G1655" t="str">
            <v>m3</v>
          </cell>
        </row>
        <row r="1657">
          <cell r="J1657" t="str">
            <v>PERKIRAAN</v>
          </cell>
          <cell r="K1657" t="str">
            <v>HARGA</v>
          </cell>
          <cell r="L1657" t="str">
            <v>JUMLAH</v>
          </cell>
        </row>
        <row r="1658">
          <cell r="C1658" t="str">
            <v>NO.</v>
          </cell>
          <cell r="D1658" t="str">
            <v>KOMPONEN</v>
          </cell>
          <cell r="I1658" t="str">
            <v>SATUAN</v>
          </cell>
          <cell r="J1658" t="str">
            <v>KUANTITAS</v>
          </cell>
          <cell r="K1658" t="str">
            <v>SATUAN</v>
          </cell>
          <cell r="L1658" t="str">
            <v>HARGA</v>
          </cell>
        </row>
        <row r="1659">
          <cell r="K1659" t="str">
            <v>(Rp.)</v>
          </cell>
          <cell r="L1659" t="str">
            <v>(Rp.)</v>
          </cell>
        </row>
        <row r="1661">
          <cell r="C1661" t="str">
            <v>A.</v>
          </cell>
          <cell r="E1661" t="str">
            <v>TENAGA</v>
          </cell>
        </row>
        <row r="1663">
          <cell r="C1663">
            <v>1</v>
          </cell>
          <cell r="E1663" t="str">
            <v>Mandor</v>
          </cell>
          <cell r="H1663" t="str">
            <v>(L02)</v>
          </cell>
          <cell r="I1663" t="str">
            <v>Orang/Hari</v>
          </cell>
          <cell r="J1663">
            <v>0.2</v>
          </cell>
          <cell r="K1663">
            <v>50000</v>
          </cell>
          <cell r="L1663">
            <v>10000</v>
          </cell>
        </row>
        <row r="1664">
          <cell r="C1664">
            <v>2</v>
          </cell>
          <cell r="E1664" t="str">
            <v xml:space="preserve">Tukang </v>
          </cell>
          <cell r="H1664" t="str">
            <v>(L07)</v>
          </cell>
          <cell r="I1664" t="str">
            <v>Orang/Hari</v>
          </cell>
          <cell r="J1664">
            <v>0.4</v>
          </cell>
          <cell r="K1664">
            <v>40000</v>
          </cell>
          <cell r="L1664">
            <v>16000</v>
          </cell>
        </row>
        <row r="1665">
          <cell r="C1665">
            <v>3</v>
          </cell>
          <cell r="E1665" t="str">
            <v>Pekerja</v>
          </cell>
          <cell r="H1665" t="str">
            <v>(L16)</v>
          </cell>
          <cell r="I1665" t="str">
            <v>Orang/Hari</v>
          </cell>
          <cell r="J1665">
            <v>3.2</v>
          </cell>
          <cell r="K1665">
            <v>25000</v>
          </cell>
          <cell r="L1665">
            <v>80000</v>
          </cell>
        </row>
        <row r="1666">
          <cell r="C1666" t="str">
            <v/>
          </cell>
          <cell r="H1666" t="str">
            <v/>
          </cell>
          <cell r="I1666" t="str">
            <v/>
          </cell>
          <cell r="K1666">
            <v>0</v>
          </cell>
          <cell r="L1666">
            <v>0</v>
          </cell>
        </row>
        <row r="1667">
          <cell r="C1667" t="str">
            <v/>
          </cell>
          <cell r="H1667" t="str">
            <v/>
          </cell>
          <cell r="I1667" t="str">
            <v/>
          </cell>
          <cell r="K1667">
            <v>0</v>
          </cell>
          <cell r="L1667">
            <v>0</v>
          </cell>
        </row>
        <row r="1668">
          <cell r="C1668" t="str">
            <v/>
          </cell>
          <cell r="H1668" t="str">
            <v/>
          </cell>
          <cell r="I1668" t="str">
            <v/>
          </cell>
          <cell r="K1668">
            <v>0</v>
          </cell>
          <cell r="L1668">
            <v>0</v>
          </cell>
        </row>
        <row r="1669">
          <cell r="C1669" t="str">
            <v/>
          </cell>
          <cell r="H1669" t="str">
            <v/>
          </cell>
          <cell r="I1669" t="str">
            <v/>
          </cell>
          <cell r="K1669">
            <v>0</v>
          </cell>
          <cell r="L1669">
            <v>0</v>
          </cell>
        </row>
        <row r="1670">
          <cell r="C1670" t="str">
            <v/>
          </cell>
          <cell r="H1670" t="str">
            <v/>
          </cell>
          <cell r="I1670" t="str">
            <v/>
          </cell>
          <cell r="K1670">
            <v>0</v>
          </cell>
          <cell r="L1670">
            <v>0</v>
          </cell>
        </row>
        <row r="1671">
          <cell r="C1671" t="str">
            <v/>
          </cell>
          <cell r="H1671" t="str">
            <v/>
          </cell>
          <cell r="I1671" t="str">
            <v/>
          </cell>
          <cell r="K1671">
            <v>0</v>
          </cell>
          <cell r="L1671">
            <v>0</v>
          </cell>
        </row>
        <row r="1672">
          <cell r="C1672" t="str">
            <v/>
          </cell>
          <cell r="H1672" t="str">
            <v/>
          </cell>
          <cell r="I1672" t="str">
            <v/>
          </cell>
          <cell r="K1672">
            <v>0</v>
          </cell>
          <cell r="L1672">
            <v>0</v>
          </cell>
        </row>
        <row r="1674">
          <cell r="D1674" t="str">
            <v>JUMLAH HARGA TENAGA</v>
          </cell>
          <cell r="L1674">
            <v>106000</v>
          </cell>
        </row>
        <row r="1676">
          <cell r="C1676" t="str">
            <v>B.</v>
          </cell>
          <cell r="E1676" t="str">
            <v>BAHAN</v>
          </cell>
        </row>
        <row r="1678">
          <cell r="C1678">
            <v>1</v>
          </cell>
          <cell r="E1678" t="str">
            <v>Beton Kelas B</v>
          </cell>
          <cell r="H1678" t="str">
            <v>(M321)</v>
          </cell>
          <cell r="I1678" t="str">
            <v>m3</v>
          </cell>
          <cell r="J1678">
            <v>1.05</v>
          </cell>
          <cell r="K1678">
            <v>373750</v>
          </cell>
          <cell r="L1678">
            <v>392437.5</v>
          </cell>
        </row>
        <row r="1679">
          <cell r="C1679">
            <v>2</v>
          </cell>
          <cell r="E1679" t="str">
            <v>Begisting / Formwork</v>
          </cell>
          <cell r="H1679" t="str">
            <v>(M308)</v>
          </cell>
          <cell r="I1679" t="str">
            <v>m2</v>
          </cell>
          <cell r="J1679">
            <v>7</v>
          </cell>
          <cell r="K1679">
            <v>70000</v>
          </cell>
          <cell r="L1679">
            <v>490000</v>
          </cell>
        </row>
        <row r="1680">
          <cell r="C1680" t="str">
            <v/>
          </cell>
          <cell r="H1680" t="str">
            <v/>
          </cell>
          <cell r="I1680" t="str">
            <v/>
          </cell>
          <cell r="K1680">
            <v>0</v>
          </cell>
          <cell r="L1680">
            <v>0</v>
          </cell>
        </row>
        <row r="1681">
          <cell r="C1681" t="str">
            <v/>
          </cell>
          <cell r="H1681" t="str">
            <v/>
          </cell>
          <cell r="I1681" t="str">
            <v/>
          </cell>
          <cell r="K1681">
            <v>0</v>
          </cell>
          <cell r="L1681">
            <v>0</v>
          </cell>
        </row>
        <row r="1682">
          <cell r="C1682" t="str">
            <v/>
          </cell>
          <cell r="H1682" t="str">
            <v/>
          </cell>
          <cell r="I1682" t="str">
            <v/>
          </cell>
          <cell r="K1682">
            <v>0</v>
          </cell>
          <cell r="L1682">
            <v>0</v>
          </cell>
        </row>
        <row r="1683">
          <cell r="C1683" t="str">
            <v/>
          </cell>
          <cell r="H1683" t="str">
            <v/>
          </cell>
          <cell r="I1683" t="str">
            <v/>
          </cell>
          <cell r="K1683">
            <v>0</v>
          </cell>
          <cell r="L1683">
            <v>0</v>
          </cell>
        </row>
        <row r="1684">
          <cell r="C1684" t="str">
            <v/>
          </cell>
          <cell r="H1684" t="str">
            <v/>
          </cell>
          <cell r="I1684" t="str">
            <v/>
          </cell>
          <cell r="K1684">
            <v>0</v>
          </cell>
          <cell r="L1684">
            <v>0</v>
          </cell>
        </row>
        <row r="1685">
          <cell r="C1685" t="str">
            <v/>
          </cell>
          <cell r="H1685" t="str">
            <v/>
          </cell>
          <cell r="I1685" t="str">
            <v/>
          </cell>
          <cell r="K1685">
            <v>0</v>
          </cell>
          <cell r="L1685">
            <v>0</v>
          </cell>
        </row>
        <row r="1686">
          <cell r="C1686" t="str">
            <v/>
          </cell>
          <cell r="H1686" t="str">
            <v/>
          </cell>
          <cell r="I1686" t="str">
            <v/>
          </cell>
          <cell r="K1686">
            <v>0</v>
          </cell>
          <cell r="L1686">
            <v>0</v>
          </cell>
        </row>
        <row r="1687">
          <cell r="C1687" t="str">
            <v/>
          </cell>
          <cell r="H1687" t="str">
            <v/>
          </cell>
          <cell r="I1687" t="str">
            <v/>
          </cell>
          <cell r="K1687">
            <v>0</v>
          </cell>
          <cell r="L1687">
            <v>0</v>
          </cell>
        </row>
        <row r="1689">
          <cell r="D1689" t="str">
            <v xml:space="preserve">JUMLAH HARGA BAHAN   </v>
          </cell>
          <cell r="L1689">
            <v>882437.5</v>
          </cell>
        </row>
        <row r="1691">
          <cell r="C1691" t="str">
            <v>C.</v>
          </cell>
          <cell r="E1691" t="str">
            <v>PERALATAN</v>
          </cell>
        </row>
        <row r="1693">
          <cell r="C1693">
            <v>1</v>
          </cell>
          <cell r="E1693" t="str">
            <v>Concrete Pump</v>
          </cell>
          <cell r="H1693" t="str">
            <v>(E163)</v>
          </cell>
          <cell r="I1693" t="str">
            <v>m3</v>
          </cell>
          <cell r="J1693">
            <v>0.1</v>
          </cell>
          <cell r="K1693">
            <v>207100</v>
          </cell>
          <cell r="L1693">
            <v>20710</v>
          </cell>
        </row>
        <row r="1694">
          <cell r="C1694">
            <v>2</v>
          </cell>
          <cell r="E1694" t="str">
            <v>Concrete Vibrator</v>
          </cell>
          <cell r="I1694" t="str">
            <v>Jam</v>
          </cell>
          <cell r="J1694">
            <v>0.4</v>
          </cell>
          <cell r="K1694">
            <v>9850</v>
          </cell>
          <cell r="L1694">
            <v>3940</v>
          </cell>
        </row>
        <row r="1695">
          <cell r="C1695" t="str">
            <v/>
          </cell>
          <cell r="H1695" t="str">
            <v/>
          </cell>
          <cell r="I1695" t="str">
            <v/>
          </cell>
          <cell r="K1695">
            <v>0</v>
          </cell>
          <cell r="L1695">
            <v>0</v>
          </cell>
        </row>
        <row r="1696">
          <cell r="C1696" t="str">
            <v/>
          </cell>
          <cell r="H1696" t="str">
            <v/>
          </cell>
          <cell r="I1696" t="str">
            <v/>
          </cell>
          <cell r="K1696">
            <v>0</v>
          </cell>
          <cell r="L1696">
            <v>0</v>
          </cell>
        </row>
        <row r="1697">
          <cell r="C1697" t="str">
            <v/>
          </cell>
          <cell r="H1697" t="str">
            <v/>
          </cell>
          <cell r="I1697" t="str">
            <v/>
          </cell>
          <cell r="K1697">
            <v>0</v>
          </cell>
          <cell r="L1697">
            <v>0</v>
          </cell>
        </row>
        <row r="1698">
          <cell r="C1698" t="str">
            <v/>
          </cell>
          <cell r="H1698" t="str">
            <v/>
          </cell>
          <cell r="I1698" t="str">
            <v/>
          </cell>
          <cell r="K1698">
            <v>0</v>
          </cell>
          <cell r="L1698">
            <v>0</v>
          </cell>
        </row>
        <row r="1699">
          <cell r="C1699" t="str">
            <v/>
          </cell>
          <cell r="H1699" t="str">
            <v/>
          </cell>
          <cell r="I1699" t="str">
            <v/>
          </cell>
          <cell r="K1699">
            <v>0</v>
          </cell>
          <cell r="L1699">
            <v>0</v>
          </cell>
        </row>
        <row r="1700">
          <cell r="C1700" t="str">
            <v/>
          </cell>
          <cell r="H1700" t="str">
            <v/>
          </cell>
          <cell r="I1700" t="str">
            <v/>
          </cell>
          <cell r="K1700">
            <v>0</v>
          </cell>
          <cell r="L1700">
            <v>0</v>
          </cell>
        </row>
        <row r="1701">
          <cell r="C1701" t="str">
            <v/>
          </cell>
          <cell r="H1701" t="str">
            <v/>
          </cell>
          <cell r="I1701" t="str">
            <v/>
          </cell>
          <cell r="K1701">
            <v>0</v>
          </cell>
          <cell r="L1701">
            <v>0</v>
          </cell>
        </row>
        <row r="1702">
          <cell r="C1702" t="str">
            <v/>
          </cell>
          <cell r="H1702" t="str">
            <v/>
          </cell>
          <cell r="I1702" t="str">
            <v/>
          </cell>
          <cell r="K1702">
            <v>0</v>
          </cell>
          <cell r="L1702">
            <v>0</v>
          </cell>
        </row>
        <row r="1704">
          <cell r="D1704" t="str">
            <v>JUMLAH HARGA PERALATAN</v>
          </cell>
          <cell r="L1704">
            <v>24650</v>
          </cell>
        </row>
        <row r="1706">
          <cell r="C1706" t="str">
            <v>D.</v>
          </cell>
          <cell r="E1706" t="str">
            <v>JUMLAH HARGA TENAGA, BAHAN DAN PERALATAN  ( A + B + C )</v>
          </cell>
          <cell r="L1706">
            <v>1013087.5</v>
          </cell>
        </row>
        <row r="1707">
          <cell r="C1707" t="str">
            <v>E.</v>
          </cell>
          <cell r="E1707" t="str">
            <v>OVERHEAD &amp; PROFIT</v>
          </cell>
          <cell r="I1707">
            <v>0</v>
          </cell>
          <cell r="J1707" t="str">
            <v>%  x  D</v>
          </cell>
          <cell r="L1707">
            <v>0</v>
          </cell>
        </row>
        <row r="1708">
          <cell r="B1708" t="e">
            <v>#REF!</v>
          </cell>
          <cell r="C1708" t="str">
            <v>F.</v>
          </cell>
          <cell r="E1708" t="str">
            <v>HARGA SATUAN PEKERJAAN  ( D + E )</v>
          </cell>
          <cell r="L1708">
            <v>1013087.5</v>
          </cell>
        </row>
        <row r="1709">
          <cell r="C1709" t="str">
            <v>Note: 1.</v>
          </cell>
          <cell r="E1709" t="str">
            <v>SATUAN dapat berdasarkan atas jam operasi untuk Tenaga Kerja dan Peralatan, volume dan/atau ukuran</v>
          </cell>
        </row>
        <row r="1710">
          <cell r="E1710" t="str">
            <v>berat untuk bahan-bahan.</v>
          </cell>
        </row>
        <row r="1711">
          <cell r="C1711" t="str">
            <v>2.</v>
          </cell>
          <cell r="E1711" t="str">
            <v>Kuantitas satuan adalah kuantitas setiap komponen untuk menyelesaikan satu satuan pekerjaan dari nomor</v>
          </cell>
        </row>
        <row r="1712">
          <cell r="E1712" t="str">
            <v>mata pembayaran.</v>
          </cell>
        </row>
        <row r="1713">
          <cell r="C1713" t="str">
            <v>3.</v>
          </cell>
          <cell r="E1713" t="str">
            <v>Biaya satuan untuk peralatan sudah termasuk bahan bakar, bahan habis dipakai dan operator.</v>
          </cell>
        </row>
        <row r="1714">
          <cell r="C1714" t="str">
            <v>4.</v>
          </cell>
          <cell r="E1714" t="str">
            <v>Biaya satuan sudah termasuk pengeluaran untuk seluruh pajak yang berkaitan (tetapi tidak termasuk PPN</v>
          </cell>
        </row>
        <row r="1715">
          <cell r="E1715" t="str">
            <v>yang dibayar dari kontrak) dan biaya-biaya lainnya.</v>
          </cell>
        </row>
        <row r="1719">
          <cell r="B1719" t="e">
            <v>#REF!</v>
          </cell>
          <cell r="C1719" t="str">
            <v>ITEM PEMBAYARAN NO.</v>
          </cell>
          <cell r="F1719" t="str">
            <v>:</v>
          </cell>
          <cell r="G1719">
            <v>10.02</v>
          </cell>
          <cell r="K1719" t="str">
            <v>PERKIRAAN VOL. PEK.</v>
          </cell>
          <cell r="M1719" t="str">
            <v>:</v>
          </cell>
          <cell r="N1719">
            <v>260496</v>
          </cell>
        </row>
        <row r="1720">
          <cell r="C1720" t="str">
            <v>JENIS PEKERJAAN</v>
          </cell>
          <cell r="F1720" t="str">
            <v>:</v>
          </cell>
          <cell r="G1720" t="str">
            <v>Batang Baja Tulangan Ulir</v>
          </cell>
          <cell r="K1720" t="str">
            <v>TOTAL HARGA (Rp.)</v>
          </cell>
          <cell r="M1720" t="str">
            <v>:</v>
          </cell>
          <cell r="N1720">
            <v>1470434796</v>
          </cell>
        </row>
        <row r="1721">
          <cell r="C1721" t="str">
            <v>SATUAN PEMBAYARAN</v>
          </cell>
          <cell r="F1721" t="str">
            <v>:</v>
          </cell>
          <cell r="G1721" t="str">
            <v>kg</v>
          </cell>
        </row>
        <row r="1723">
          <cell r="J1723" t="str">
            <v>PERKIRAAN</v>
          </cell>
          <cell r="K1723" t="str">
            <v>HARGA</v>
          </cell>
          <cell r="L1723" t="str">
            <v>JUMLAH</v>
          </cell>
        </row>
        <row r="1724">
          <cell r="C1724" t="str">
            <v>NO.</v>
          </cell>
          <cell r="D1724" t="str">
            <v>KOMPONEN</v>
          </cell>
          <cell r="I1724" t="str">
            <v>SATUAN</v>
          </cell>
          <cell r="J1724" t="str">
            <v>KUANTITAS</v>
          </cell>
          <cell r="K1724" t="str">
            <v>SATUAN</v>
          </cell>
          <cell r="L1724" t="str">
            <v>HARGA</v>
          </cell>
        </row>
        <row r="1725">
          <cell r="K1725" t="str">
            <v>(Rp.)</v>
          </cell>
          <cell r="L1725" t="str">
            <v>(Rp.)</v>
          </cell>
        </row>
        <row r="1727">
          <cell r="C1727" t="str">
            <v>A.</v>
          </cell>
          <cell r="E1727" t="str">
            <v>TENAGA</v>
          </cell>
        </row>
        <row r="1729">
          <cell r="C1729">
            <v>1</v>
          </cell>
          <cell r="E1729" t="str">
            <v>Mandor</v>
          </cell>
          <cell r="H1729" t="str">
            <v>(L02)</v>
          </cell>
          <cell r="I1729" t="str">
            <v>Orang/Hari</v>
          </cell>
          <cell r="J1729">
            <v>7.5000000000000002E-4</v>
          </cell>
          <cell r="K1729">
            <v>50000</v>
          </cell>
          <cell r="L1729">
            <v>37.5</v>
          </cell>
        </row>
        <row r="1730">
          <cell r="C1730">
            <v>2</v>
          </cell>
          <cell r="E1730" t="str">
            <v xml:space="preserve">Tukang </v>
          </cell>
          <cell r="H1730" t="str">
            <v>(L07)</v>
          </cell>
          <cell r="I1730" t="str">
            <v>Orang/Hari</v>
          </cell>
          <cell r="J1730">
            <v>3.7499999999999999E-3</v>
          </cell>
          <cell r="K1730">
            <v>40000</v>
          </cell>
          <cell r="L1730">
            <v>150</v>
          </cell>
        </row>
        <row r="1731">
          <cell r="C1731">
            <v>3</v>
          </cell>
          <cell r="E1731" t="str">
            <v>Pekerja</v>
          </cell>
          <cell r="H1731" t="str">
            <v>(L16)</v>
          </cell>
          <cell r="I1731" t="str">
            <v>Orang/Hari</v>
          </cell>
          <cell r="J1731">
            <v>1.4999999999999999E-2</v>
          </cell>
          <cell r="K1731">
            <v>25000</v>
          </cell>
          <cell r="L1731">
            <v>375</v>
          </cell>
        </row>
        <row r="1732">
          <cell r="C1732" t="str">
            <v/>
          </cell>
          <cell r="H1732" t="str">
            <v/>
          </cell>
          <cell r="I1732" t="str">
            <v/>
          </cell>
          <cell r="K1732">
            <v>0</v>
          </cell>
          <cell r="L1732">
            <v>0</v>
          </cell>
        </row>
        <row r="1733">
          <cell r="C1733" t="str">
            <v/>
          </cell>
          <cell r="H1733" t="str">
            <v/>
          </cell>
          <cell r="I1733" t="str">
            <v/>
          </cell>
          <cell r="K1733">
            <v>0</v>
          </cell>
          <cell r="L1733">
            <v>0</v>
          </cell>
        </row>
        <row r="1734">
          <cell r="C1734" t="str">
            <v/>
          </cell>
          <cell r="H1734" t="str">
            <v/>
          </cell>
          <cell r="I1734" t="str">
            <v/>
          </cell>
          <cell r="K1734">
            <v>0</v>
          </cell>
          <cell r="L1734">
            <v>0</v>
          </cell>
        </row>
        <row r="1735">
          <cell r="C1735" t="str">
            <v/>
          </cell>
          <cell r="H1735" t="str">
            <v/>
          </cell>
          <cell r="I1735" t="str">
            <v/>
          </cell>
          <cell r="K1735">
            <v>0</v>
          </cell>
          <cell r="L1735">
            <v>0</v>
          </cell>
        </row>
        <row r="1736">
          <cell r="C1736" t="str">
            <v/>
          </cell>
          <cell r="H1736" t="str">
            <v/>
          </cell>
          <cell r="I1736" t="str">
            <v/>
          </cell>
          <cell r="K1736">
            <v>0</v>
          </cell>
          <cell r="L1736">
            <v>0</v>
          </cell>
        </row>
        <row r="1737">
          <cell r="C1737" t="str">
            <v/>
          </cell>
          <cell r="H1737" t="str">
            <v/>
          </cell>
          <cell r="I1737" t="str">
            <v/>
          </cell>
          <cell r="K1737">
            <v>0</v>
          </cell>
          <cell r="L1737">
            <v>0</v>
          </cell>
        </row>
        <row r="1738">
          <cell r="C1738" t="str">
            <v/>
          </cell>
          <cell r="H1738" t="str">
            <v/>
          </cell>
          <cell r="I1738" t="str">
            <v/>
          </cell>
          <cell r="K1738">
            <v>0</v>
          </cell>
          <cell r="L1738">
            <v>0</v>
          </cell>
        </row>
        <row r="1740">
          <cell r="D1740" t="str">
            <v>JUMLAH HARGA TENAGA</v>
          </cell>
          <cell r="L1740">
            <v>562.5</v>
          </cell>
        </row>
        <row r="1742">
          <cell r="C1742" t="str">
            <v>B.</v>
          </cell>
          <cell r="E1742" t="str">
            <v>BAHAN</v>
          </cell>
        </row>
        <row r="1744">
          <cell r="C1744">
            <v>1</v>
          </cell>
          <cell r="E1744" t="str">
            <v>Baja Tulangan Ulir</v>
          </cell>
          <cell r="H1744" t="str">
            <v>(M340)</v>
          </cell>
          <cell r="I1744" t="str">
            <v>kg</v>
          </cell>
          <cell r="J1744">
            <v>1.05</v>
          </cell>
          <cell r="K1744">
            <v>4675</v>
          </cell>
          <cell r="L1744">
            <v>4908.75</v>
          </cell>
        </row>
        <row r="1745">
          <cell r="C1745">
            <v>2</v>
          </cell>
          <cell r="E1745" t="str">
            <v>Kawat Bindrat</v>
          </cell>
          <cell r="H1745" t="str">
            <v>(M341)</v>
          </cell>
          <cell r="I1745" t="str">
            <v>kg</v>
          </cell>
          <cell r="J1745">
            <v>1.0500000000000001E-2</v>
          </cell>
          <cell r="K1745">
            <v>7000</v>
          </cell>
          <cell r="L1745">
            <v>73.5</v>
          </cell>
        </row>
        <row r="1746">
          <cell r="C1746" t="str">
            <v/>
          </cell>
          <cell r="H1746" t="str">
            <v/>
          </cell>
          <cell r="I1746" t="str">
            <v/>
          </cell>
          <cell r="K1746">
            <v>0</v>
          </cell>
          <cell r="L1746">
            <v>0</v>
          </cell>
        </row>
        <row r="1747">
          <cell r="C1747" t="str">
            <v/>
          </cell>
          <cell r="H1747" t="str">
            <v/>
          </cell>
          <cell r="I1747" t="str">
            <v/>
          </cell>
          <cell r="K1747">
            <v>0</v>
          </cell>
          <cell r="L1747">
            <v>0</v>
          </cell>
        </row>
        <row r="1748">
          <cell r="C1748" t="str">
            <v/>
          </cell>
          <cell r="H1748" t="str">
            <v/>
          </cell>
          <cell r="I1748" t="str">
            <v/>
          </cell>
          <cell r="K1748">
            <v>0</v>
          </cell>
          <cell r="L1748">
            <v>0</v>
          </cell>
        </row>
        <row r="1749">
          <cell r="C1749" t="str">
            <v/>
          </cell>
          <cell r="H1749" t="str">
            <v/>
          </cell>
          <cell r="I1749" t="str">
            <v/>
          </cell>
          <cell r="K1749">
            <v>0</v>
          </cell>
          <cell r="L1749">
            <v>0</v>
          </cell>
        </row>
        <row r="1750">
          <cell r="C1750" t="str">
            <v/>
          </cell>
          <cell r="H1750" t="str">
            <v/>
          </cell>
          <cell r="I1750" t="str">
            <v/>
          </cell>
          <cell r="K1750">
            <v>0</v>
          </cell>
          <cell r="L1750">
            <v>0</v>
          </cell>
        </row>
        <row r="1751">
          <cell r="C1751" t="str">
            <v/>
          </cell>
          <cell r="H1751" t="str">
            <v/>
          </cell>
          <cell r="I1751" t="str">
            <v/>
          </cell>
          <cell r="K1751">
            <v>0</v>
          </cell>
          <cell r="L1751">
            <v>0</v>
          </cell>
        </row>
        <row r="1752">
          <cell r="C1752" t="str">
            <v/>
          </cell>
          <cell r="H1752" t="str">
            <v/>
          </cell>
          <cell r="I1752" t="str">
            <v/>
          </cell>
          <cell r="K1752">
            <v>0</v>
          </cell>
          <cell r="L1752">
            <v>0</v>
          </cell>
        </row>
        <row r="1753">
          <cell r="C1753" t="str">
            <v/>
          </cell>
          <cell r="H1753" t="str">
            <v/>
          </cell>
          <cell r="I1753" t="str">
            <v/>
          </cell>
          <cell r="K1753">
            <v>0</v>
          </cell>
          <cell r="L1753">
            <v>0</v>
          </cell>
        </row>
        <row r="1755">
          <cell r="D1755" t="str">
            <v xml:space="preserve">JUMLAH HARGA BAHAN   </v>
          </cell>
          <cell r="L1755">
            <v>4982.25</v>
          </cell>
        </row>
        <row r="1757">
          <cell r="C1757" t="str">
            <v>C.</v>
          </cell>
          <cell r="E1757" t="str">
            <v>PERALATAN</v>
          </cell>
        </row>
        <row r="1759">
          <cell r="C1759">
            <v>1</v>
          </cell>
          <cell r="E1759" t="str">
            <v>Alat Bantu</v>
          </cell>
          <cell r="I1759" t="str">
            <v>Ls</v>
          </cell>
          <cell r="J1759">
            <v>1</v>
          </cell>
          <cell r="K1759">
            <v>100</v>
          </cell>
          <cell r="L1759">
            <v>100</v>
          </cell>
        </row>
        <row r="1760">
          <cell r="C1760" t="str">
            <v/>
          </cell>
          <cell r="H1760" t="str">
            <v/>
          </cell>
          <cell r="I1760" t="str">
            <v/>
          </cell>
          <cell r="K1760">
            <v>0</v>
          </cell>
          <cell r="L1760">
            <v>0</v>
          </cell>
        </row>
        <row r="1761">
          <cell r="C1761" t="str">
            <v/>
          </cell>
          <cell r="H1761" t="str">
            <v/>
          </cell>
          <cell r="I1761" t="str">
            <v/>
          </cell>
          <cell r="K1761">
            <v>0</v>
          </cell>
          <cell r="L1761">
            <v>0</v>
          </cell>
        </row>
        <row r="1762">
          <cell r="C1762" t="str">
            <v/>
          </cell>
          <cell r="H1762" t="str">
            <v/>
          </cell>
          <cell r="I1762" t="str">
            <v/>
          </cell>
          <cell r="K1762">
            <v>0</v>
          </cell>
          <cell r="L1762">
            <v>0</v>
          </cell>
        </row>
        <row r="1763">
          <cell r="C1763" t="str">
            <v/>
          </cell>
          <cell r="H1763" t="str">
            <v/>
          </cell>
          <cell r="I1763" t="str">
            <v/>
          </cell>
          <cell r="K1763">
            <v>0</v>
          </cell>
          <cell r="L1763">
            <v>0</v>
          </cell>
        </row>
        <row r="1764">
          <cell r="C1764" t="str">
            <v/>
          </cell>
          <cell r="H1764" t="str">
            <v/>
          </cell>
          <cell r="I1764" t="str">
            <v/>
          </cell>
          <cell r="K1764">
            <v>0</v>
          </cell>
          <cell r="L1764">
            <v>0</v>
          </cell>
        </row>
        <row r="1765">
          <cell r="C1765" t="str">
            <v/>
          </cell>
          <cell r="H1765" t="str">
            <v/>
          </cell>
          <cell r="I1765" t="str">
            <v/>
          </cell>
          <cell r="K1765">
            <v>0</v>
          </cell>
          <cell r="L1765">
            <v>0</v>
          </cell>
        </row>
        <row r="1766">
          <cell r="C1766" t="str">
            <v/>
          </cell>
          <cell r="H1766" t="str">
            <v/>
          </cell>
          <cell r="I1766" t="str">
            <v/>
          </cell>
          <cell r="K1766">
            <v>0</v>
          </cell>
          <cell r="L1766">
            <v>0</v>
          </cell>
        </row>
        <row r="1767">
          <cell r="C1767" t="str">
            <v/>
          </cell>
          <cell r="H1767" t="str">
            <v/>
          </cell>
          <cell r="I1767" t="str">
            <v/>
          </cell>
          <cell r="K1767">
            <v>0</v>
          </cell>
          <cell r="L1767">
            <v>0</v>
          </cell>
        </row>
        <row r="1768">
          <cell r="C1768" t="str">
            <v/>
          </cell>
          <cell r="H1768" t="str">
            <v/>
          </cell>
          <cell r="I1768" t="str">
            <v/>
          </cell>
          <cell r="K1768">
            <v>0</v>
          </cell>
          <cell r="L1768">
            <v>0</v>
          </cell>
        </row>
        <row r="1770">
          <cell r="D1770" t="str">
            <v>JUMLAH HARGA PERALATAN</v>
          </cell>
          <cell r="L1770">
            <v>100</v>
          </cell>
        </row>
        <row r="1772">
          <cell r="C1772" t="str">
            <v>D.</v>
          </cell>
          <cell r="E1772" t="str">
            <v>JUMLAH HARGA TENAGA, BAHAN DAN PERALATAN  ( A + B + C )</v>
          </cell>
          <cell r="L1772">
            <v>5644.75</v>
          </cell>
        </row>
        <row r="1773">
          <cell r="C1773" t="str">
            <v>E.</v>
          </cell>
          <cell r="E1773" t="str">
            <v>OVERHEAD &amp; PROFIT</v>
          </cell>
          <cell r="I1773">
            <v>0</v>
          </cell>
          <cell r="J1773" t="str">
            <v>%  x  D</v>
          </cell>
          <cell r="L1773">
            <v>0</v>
          </cell>
        </row>
        <row r="1774">
          <cell r="B1774" t="e">
            <v>#REF!</v>
          </cell>
          <cell r="C1774" t="str">
            <v>F.</v>
          </cell>
          <cell r="E1774" t="str">
            <v>HARGA SATUAN PEKERJAAN  ( D + E )</v>
          </cell>
          <cell r="L1774">
            <v>5644.75</v>
          </cell>
        </row>
        <row r="1775">
          <cell r="C1775" t="str">
            <v>Note: 1.</v>
          </cell>
          <cell r="E1775" t="str">
            <v>SATUAN dapat berdasarkan atas jam operasi untuk Tenaga Kerja dan Peralatan, volume dan/atau ukuran</v>
          </cell>
        </row>
        <row r="1776">
          <cell r="E1776" t="str">
            <v>berat untuk bahan-bahan.</v>
          </cell>
        </row>
        <row r="1777">
          <cell r="C1777" t="str">
            <v>2.</v>
          </cell>
          <cell r="E1777" t="str">
            <v>Kuantitas satuan adalah kuantitas setiap komponen untuk menyelesaikan satu satuan pekerjaan dari nomor</v>
          </cell>
        </row>
        <row r="1778">
          <cell r="E1778" t="str">
            <v>mata pembayaran.</v>
          </cell>
        </row>
        <row r="1779">
          <cell r="C1779" t="str">
            <v>3.</v>
          </cell>
          <cell r="E1779" t="str">
            <v>Biaya satuan untuk peralatan sudah termasuk bahan bakar, bahan habis dipakai dan operator.</v>
          </cell>
        </row>
        <row r="1780">
          <cell r="C1780" t="str">
            <v>4.</v>
          </cell>
          <cell r="E1780" t="str">
            <v>Biaya satuan sudah termasuk pengeluaran untuk seluruh pajak yang berkaitan (tetapi tidak termasuk PPN</v>
          </cell>
        </row>
        <row r="1781">
          <cell r="E1781" t="str">
            <v>yang dibayar dari kontrak) dan biaya-biaya lainnya.</v>
          </cell>
        </row>
        <row r="1785">
          <cell r="B1785" t="e">
            <v>#REF!</v>
          </cell>
          <cell r="C1785" t="str">
            <v>ITEM PEMBAYARAN NO.</v>
          </cell>
          <cell r="F1785" t="str">
            <v>:</v>
          </cell>
          <cell r="G1785" t="str">
            <v>10.03(16)</v>
          </cell>
          <cell r="K1785" t="str">
            <v>PERKIRAAN VOL. PEK.</v>
          </cell>
          <cell r="M1785" t="str">
            <v>:</v>
          </cell>
          <cell r="N1785">
            <v>20</v>
          </cell>
        </row>
        <row r="1786">
          <cell r="C1786" t="str">
            <v>JENIS PEKERJAAN</v>
          </cell>
          <cell r="F1786" t="str">
            <v>:</v>
          </cell>
          <cell r="G1786" t="str">
            <v>P.C. Hollow Core Slab Unit, Span 15.0 m</v>
          </cell>
          <cell r="K1786" t="str">
            <v>TOTAL HARGA (Rp.)</v>
          </cell>
          <cell r="M1786" t="str">
            <v>:</v>
          </cell>
          <cell r="N1786">
            <v>632032543.80000007</v>
          </cell>
        </row>
        <row r="1787">
          <cell r="C1787" t="str">
            <v>SATUAN PEMBAYARAN</v>
          </cell>
          <cell r="F1787" t="str">
            <v>:</v>
          </cell>
          <cell r="G1787" t="str">
            <v>buah</v>
          </cell>
        </row>
        <row r="1789">
          <cell r="J1789" t="str">
            <v>PERKIRAAN</v>
          </cell>
          <cell r="K1789" t="str">
            <v>HARGA</v>
          </cell>
          <cell r="L1789" t="str">
            <v>JUMLAH</v>
          </cell>
        </row>
        <row r="1790">
          <cell r="C1790" t="str">
            <v>NO.</v>
          </cell>
          <cell r="D1790" t="str">
            <v>KOMPONEN</v>
          </cell>
          <cell r="I1790" t="str">
            <v>SATUAN</v>
          </cell>
          <cell r="J1790" t="str">
            <v>KUANTITAS</v>
          </cell>
          <cell r="K1790" t="str">
            <v>SATUAN</v>
          </cell>
          <cell r="L1790" t="str">
            <v>HARGA</v>
          </cell>
        </row>
        <row r="1791">
          <cell r="K1791" t="str">
            <v>(Rp.)</v>
          </cell>
          <cell r="L1791" t="str">
            <v>(Rp.)</v>
          </cell>
        </row>
        <row r="1793">
          <cell r="C1793" t="str">
            <v>A.</v>
          </cell>
          <cell r="E1793" t="str">
            <v>TENAGA</v>
          </cell>
        </row>
        <row r="1795">
          <cell r="C1795">
            <v>1</v>
          </cell>
          <cell r="E1795" t="str">
            <v>Mandor</v>
          </cell>
          <cell r="H1795" t="str">
            <v>(L02)</v>
          </cell>
          <cell r="I1795" t="str">
            <v>Orang/Hari</v>
          </cell>
          <cell r="J1795">
            <v>3.9172871999999996</v>
          </cell>
          <cell r="K1795">
            <v>50000</v>
          </cell>
          <cell r="L1795">
            <v>195864.36</v>
          </cell>
        </row>
        <row r="1796">
          <cell r="C1796">
            <v>2</v>
          </cell>
          <cell r="E1796" t="str">
            <v xml:space="preserve">Tukang </v>
          </cell>
          <cell r="H1796" t="str">
            <v>(L07)</v>
          </cell>
          <cell r="I1796" t="str">
            <v>Orang/Hari</v>
          </cell>
          <cell r="J1796">
            <v>18.019521119999997</v>
          </cell>
          <cell r="K1796">
            <v>40000</v>
          </cell>
          <cell r="L1796">
            <v>720780.84</v>
          </cell>
        </row>
        <row r="1797">
          <cell r="C1797">
            <v>3</v>
          </cell>
          <cell r="E1797" t="str">
            <v>Pekerja</v>
          </cell>
          <cell r="H1797" t="str">
            <v>(L16)</v>
          </cell>
          <cell r="I1797" t="str">
            <v>Orang/Hari</v>
          </cell>
          <cell r="J1797">
            <v>97.148722559999982</v>
          </cell>
          <cell r="K1797">
            <v>25000</v>
          </cell>
          <cell r="L1797">
            <v>2428718.06</v>
          </cell>
        </row>
        <row r="1798">
          <cell r="C1798" t="str">
            <v/>
          </cell>
          <cell r="H1798" t="str">
            <v/>
          </cell>
          <cell r="I1798" t="str">
            <v/>
          </cell>
          <cell r="K1798">
            <v>0</v>
          </cell>
          <cell r="L1798">
            <v>0</v>
          </cell>
        </row>
        <row r="1799">
          <cell r="C1799" t="str">
            <v/>
          </cell>
          <cell r="H1799" t="str">
            <v/>
          </cell>
          <cell r="I1799" t="str">
            <v/>
          </cell>
          <cell r="K1799">
            <v>0</v>
          </cell>
          <cell r="L1799">
            <v>0</v>
          </cell>
        </row>
        <row r="1800">
          <cell r="C1800" t="str">
            <v/>
          </cell>
          <cell r="H1800" t="str">
            <v/>
          </cell>
          <cell r="I1800" t="str">
            <v/>
          </cell>
          <cell r="K1800">
            <v>0</v>
          </cell>
          <cell r="L1800">
            <v>0</v>
          </cell>
        </row>
        <row r="1801">
          <cell r="C1801" t="str">
            <v/>
          </cell>
          <cell r="H1801" t="str">
            <v/>
          </cell>
          <cell r="I1801" t="str">
            <v/>
          </cell>
          <cell r="K1801">
            <v>0</v>
          </cell>
          <cell r="L1801">
            <v>0</v>
          </cell>
        </row>
        <row r="1802">
          <cell r="C1802" t="str">
            <v/>
          </cell>
          <cell r="H1802" t="str">
            <v/>
          </cell>
          <cell r="I1802" t="str">
            <v/>
          </cell>
          <cell r="K1802">
            <v>0</v>
          </cell>
          <cell r="L1802">
            <v>0</v>
          </cell>
        </row>
        <row r="1803">
          <cell r="C1803" t="str">
            <v/>
          </cell>
          <cell r="H1803" t="str">
            <v/>
          </cell>
          <cell r="I1803" t="str">
            <v/>
          </cell>
          <cell r="K1803">
            <v>0</v>
          </cell>
          <cell r="L1803">
            <v>0</v>
          </cell>
        </row>
        <row r="1804">
          <cell r="C1804" t="str">
            <v/>
          </cell>
          <cell r="H1804" t="str">
            <v/>
          </cell>
          <cell r="I1804" t="str">
            <v/>
          </cell>
          <cell r="K1804">
            <v>0</v>
          </cell>
          <cell r="L1804">
            <v>0</v>
          </cell>
        </row>
        <row r="1806">
          <cell r="D1806" t="str">
            <v>JUMLAH HARGA TENAGA</v>
          </cell>
          <cell r="L1806">
            <v>3345363.26</v>
          </cell>
        </row>
        <row r="1808">
          <cell r="C1808" t="str">
            <v>B.</v>
          </cell>
          <cell r="E1808" t="str">
            <v>BAHAN</v>
          </cell>
        </row>
        <row r="1810">
          <cell r="C1810">
            <v>1</v>
          </cell>
          <cell r="E1810" t="str">
            <v>Beton Kelas A</v>
          </cell>
          <cell r="H1810" t="str">
            <v>(M322)</v>
          </cell>
          <cell r="I1810" t="str">
            <v>m3</v>
          </cell>
          <cell r="J1810">
            <v>16.452606239999998</v>
          </cell>
          <cell r="K1810">
            <v>431250</v>
          </cell>
          <cell r="L1810">
            <v>7095186.4400000004</v>
          </cell>
        </row>
        <row r="1811">
          <cell r="C1811">
            <v>2</v>
          </cell>
          <cell r="E1811" t="str">
            <v>Begisting / Formwork</v>
          </cell>
          <cell r="H1811" t="str">
            <v>(M308)</v>
          </cell>
          <cell r="I1811" t="str">
            <v>m2</v>
          </cell>
          <cell r="J1811">
            <v>33.035520000000005</v>
          </cell>
          <cell r="K1811">
            <v>60000</v>
          </cell>
          <cell r="L1811">
            <v>1982131.2</v>
          </cell>
        </row>
        <row r="1812">
          <cell r="C1812">
            <v>3</v>
          </cell>
          <cell r="E1812" t="str">
            <v>Baja Tulangan Ulir</v>
          </cell>
          <cell r="H1812" t="str">
            <v>(M340)</v>
          </cell>
          <cell r="I1812" t="str">
            <v>kg</v>
          </cell>
          <cell r="J1812">
            <v>3290.5212479999996</v>
          </cell>
          <cell r="K1812">
            <v>5644.75</v>
          </cell>
          <cell r="L1812">
            <v>18574169.809999999</v>
          </cell>
        </row>
        <row r="1813">
          <cell r="C1813">
            <v>4</v>
          </cell>
          <cell r="E1813" t="str">
            <v>Kawat Bindrat</v>
          </cell>
          <cell r="H1813" t="str">
            <v>(M341)</v>
          </cell>
          <cell r="I1813" t="str">
            <v>kg</v>
          </cell>
          <cell r="J1813">
            <v>32.905212479999996</v>
          </cell>
          <cell r="K1813">
            <v>7000</v>
          </cell>
          <cell r="L1813">
            <v>230336.48</v>
          </cell>
        </row>
        <row r="1814">
          <cell r="C1814" t="str">
            <v/>
          </cell>
          <cell r="H1814" t="str">
            <v/>
          </cell>
          <cell r="I1814" t="str">
            <v/>
          </cell>
          <cell r="K1814">
            <v>0</v>
          </cell>
          <cell r="L1814">
            <v>0</v>
          </cell>
        </row>
        <row r="1815">
          <cell r="C1815" t="str">
            <v/>
          </cell>
          <cell r="H1815" t="str">
            <v/>
          </cell>
          <cell r="I1815" t="str">
            <v/>
          </cell>
          <cell r="K1815">
            <v>0</v>
          </cell>
          <cell r="L1815">
            <v>0</v>
          </cell>
        </row>
        <row r="1816">
          <cell r="C1816" t="str">
            <v/>
          </cell>
          <cell r="H1816" t="str">
            <v/>
          </cell>
          <cell r="I1816" t="str">
            <v/>
          </cell>
          <cell r="K1816">
            <v>0</v>
          </cell>
          <cell r="L1816">
            <v>0</v>
          </cell>
        </row>
        <row r="1817">
          <cell r="C1817" t="str">
            <v/>
          </cell>
          <cell r="H1817" t="str">
            <v/>
          </cell>
          <cell r="I1817" t="str">
            <v/>
          </cell>
          <cell r="K1817">
            <v>0</v>
          </cell>
          <cell r="L1817">
            <v>0</v>
          </cell>
        </row>
        <row r="1818">
          <cell r="C1818" t="str">
            <v/>
          </cell>
          <cell r="H1818" t="str">
            <v/>
          </cell>
          <cell r="I1818" t="str">
            <v/>
          </cell>
          <cell r="K1818">
            <v>0</v>
          </cell>
          <cell r="L1818">
            <v>0</v>
          </cell>
        </row>
        <row r="1819">
          <cell r="C1819" t="str">
            <v/>
          </cell>
          <cell r="H1819" t="str">
            <v/>
          </cell>
          <cell r="I1819" t="str">
            <v/>
          </cell>
          <cell r="K1819">
            <v>0</v>
          </cell>
          <cell r="L1819">
            <v>0</v>
          </cell>
        </row>
        <row r="1821">
          <cell r="D1821" t="str">
            <v xml:space="preserve">JUMLAH HARGA BAHAN   </v>
          </cell>
          <cell r="L1821">
            <v>27881823.93</v>
          </cell>
        </row>
        <row r="1823">
          <cell r="C1823" t="str">
            <v>C.</v>
          </cell>
          <cell r="E1823" t="str">
            <v>PERALATAN</v>
          </cell>
        </row>
        <row r="1825">
          <cell r="C1825">
            <v>1</v>
          </cell>
          <cell r="E1825" t="str">
            <v>Crawler Crane 25 Ton</v>
          </cell>
          <cell r="H1825">
            <v>0</v>
          </cell>
          <cell r="I1825" t="str">
            <v>Jam</v>
          </cell>
          <cell r="J1825">
            <v>1</v>
          </cell>
          <cell r="K1825">
            <v>374440</v>
          </cell>
          <cell r="L1825">
            <v>374440</v>
          </cell>
        </row>
        <row r="1826">
          <cell r="C1826" t="str">
            <v/>
          </cell>
          <cell r="H1826" t="str">
            <v/>
          </cell>
          <cell r="I1826" t="str">
            <v/>
          </cell>
          <cell r="K1826">
            <v>0</v>
          </cell>
          <cell r="L1826">
            <v>0</v>
          </cell>
        </row>
        <row r="1827">
          <cell r="C1827" t="str">
            <v/>
          </cell>
          <cell r="H1827" t="str">
            <v/>
          </cell>
          <cell r="I1827" t="str">
            <v/>
          </cell>
          <cell r="K1827">
            <v>0</v>
          </cell>
          <cell r="L1827">
            <v>0</v>
          </cell>
        </row>
        <row r="1828">
          <cell r="C1828" t="str">
            <v/>
          </cell>
          <cell r="H1828" t="str">
            <v/>
          </cell>
          <cell r="I1828" t="str">
            <v/>
          </cell>
          <cell r="K1828">
            <v>0</v>
          </cell>
          <cell r="L1828">
            <v>0</v>
          </cell>
        </row>
        <row r="1829">
          <cell r="C1829" t="str">
            <v/>
          </cell>
          <cell r="H1829" t="str">
            <v/>
          </cell>
          <cell r="I1829" t="str">
            <v/>
          </cell>
          <cell r="K1829">
            <v>0</v>
          </cell>
          <cell r="L1829">
            <v>0</v>
          </cell>
        </row>
        <row r="1830">
          <cell r="C1830" t="str">
            <v/>
          </cell>
          <cell r="H1830" t="str">
            <v/>
          </cell>
          <cell r="I1830" t="str">
            <v/>
          </cell>
          <cell r="K1830">
            <v>0</v>
          </cell>
          <cell r="L1830">
            <v>0</v>
          </cell>
        </row>
        <row r="1831">
          <cell r="C1831" t="str">
            <v/>
          </cell>
          <cell r="H1831" t="str">
            <v/>
          </cell>
          <cell r="I1831" t="str">
            <v/>
          </cell>
          <cell r="K1831">
            <v>0</v>
          </cell>
          <cell r="L1831">
            <v>0</v>
          </cell>
        </row>
        <row r="1832">
          <cell r="C1832" t="str">
            <v/>
          </cell>
          <cell r="H1832" t="str">
            <v/>
          </cell>
          <cell r="I1832" t="str">
            <v/>
          </cell>
          <cell r="K1832">
            <v>0</v>
          </cell>
          <cell r="L1832">
            <v>0</v>
          </cell>
        </row>
        <row r="1833">
          <cell r="C1833" t="str">
            <v/>
          </cell>
          <cell r="H1833" t="str">
            <v/>
          </cell>
          <cell r="I1833" t="str">
            <v/>
          </cell>
          <cell r="K1833">
            <v>0</v>
          </cell>
          <cell r="L1833">
            <v>0</v>
          </cell>
        </row>
        <row r="1834">
          <cell r="C1834" t="str">
            <v/>
          </cell>
          <cell r="H1834" t="str">
            <v/>
          </cell>
          <cell r="I1834" t="str">
            <v/>
          </cell>
          <cell r="K1834">
            <v>0</v>
          </cell>
          <cell r="L1834">
            <v>0</v>
          </cell>
        </row>
        <row r="1836">
          <cell r="D1836" t="str">
            <v>JUMLAH HARGA PERALATAN</v>
          </cell>
          <cell r="L1836">
            <v>374440</v>
          </cell>
        </row>
        <row r="1838">
          <cell r="C1838" t="str">
            <v>D.</v>
          </cell>
          <cell r="E1838" t="str">
            <v>JUMLAH HARGA TENAGA, BAHAN DAN PERALATAN  ( A + B + C )</v>
          </cell>
          <cell r="L1838">
            <v>31601627.190000001</v>
          </cell>
        </row>
        <row r="1839">
          <cell r="C1839" t="str">
            <v>E.</v>
          </cell>
          <cell r="E1839" t="str">
            <v>OVERHEAD &amp; PROFIT</v>
          </cell>
          <cell r="I1839">
            <v>0</v>
          </cell>
          <cell r="J1839" t="str">
            <v>%  x  D</v>
          </cell>
          <cell r="L1839">
            <v>0</v>
          </cell>
        </row>
        <row r="1840">
          <cell r="B1840" t="e">
            <v>#REF!</v>
          </cell>
          <cell r="C1840" t="str">
            <v>F.</v>
          </cell>
          <cell r="E1840" t="str">
            <v>HARGA SATUAN PEKERJAAN  ( D + E )</v>
          </cell>
          <cell r="L1840">
            <v>31601627.190000001</v>
          </cell>
        </row>
        <row r="1841">
          <cell r="C1841" t="str">
            <v>Note: 1.</v>
          </cell>
          <cell r="E1841" t="str">
            <v>SATUAN dapat berdasarkan atas jam operasi untuk Tenaga Kerja dan Peralatan, volume dan/atau ukuran</v>
          </cell>
        </row>
        <row r="1842">
          <cell r="E1842" t="str">
            <v>berat untuk bahan-bahan.</v>
          </cell>
        </row>
        <row r="1843">
          <cell r="C1843" t="str">
            <v>2.</v>
          </cell>
          <cell r="E1843" t="str">
            <v>Kuantitas satuan adalah kuantitas setiap komponen untuk menyelesaikan satu satuan pekerjaan dari nomor</v>
          </cell>
        </row>
        <row r="1844">
          <cell r="E1844" t="str">
            <v>mata pembayaran.</v>
          </cell>
        </row>
        <row r="1845">
          <cell r="C1845" t="str">
            <v>3.</v>
          </cell>
          <cell r="E1845" t="str">
            <v>Biaya satuan untuk peralatan sudah termasuk bahan bakar, bahan habis dipakai dan operator.</v>
          </cell>
        </row>
        <row r="1846">
          <cell r="C1846" t="str">
            <v>4.</v>
          </cell>
          <cell r="E1846" t="str">
            <v>Biaya satuan sudah termasuk pengeluaran untuk seluruh pajak yang berkaitan (tetapi tidak termasuk PPN</v>
          </cell>
        </row>
        <row r="1847">
          <cell r="E1847" t="str">
            <v>yang dibayar dari kontrak) dan biaya-biaya lainnya.</v>
          </cell>
        </row>
        <row r="1851">
          <cell r="B1851" t="e">
            <v>#REF!</v>
          </cell>
          <cell r="C1851" t="str">
            <v>ITEM PEMBAYARAN NO.</v>
          </cell>
          <cell r="F1851" t="str">
            <v>:</v>
          </cell>
          <cell r="G1851" t="str">
            <v>10.05(1)</v>
          </cell>
          <cell r="K1851" t="str">
            <v>PERKIRAAN VOL. PEK.</v>
          </cell>
          <cell r="M1851" t="str">
            <v>:</v>
          </cell>
          <cell r="N1851">
            <v>7636</v>
          </cell>
        </row>
        <row r="1852">
          <cell r="C1852" t="str">
            <v>JENIS PEKERJAAN</v>
          </cell>
          <cell r="F1852" t="str">
            <v>:</v>
          </cell>
          <cell r="G1852" t="str">
            <v>Penyediaan Tiang Pancang Beton Bulat Pretensioned, dia 50 cm</v>
          </cell>
          <cell r="K1852" t="str">
            <v>TOTAL HARGA (Rp.)</v>
          </cell>
          <cell r="M1852" t="str">
            <v>:</v>
          </cell>
          <cell r="N1852">
            <v>1653194000</v>
          </cell>
        </row>
        <row r="1853">
          <cell r="C1853" t="str">
            <v>SATUAN PEMBAYARAN</v>
          </cell>
          <cell r="F1853" t="str">
            <v>:</v>
          </cell>
          <cell r="G1853" t="str">
            <v>m'</v>
          </cell>
        </row>
        <row r="1855">
          <cell r="J1855" t="str">
            <v>PERKIRAAN</v>
          </cell>
          <cell r="K1855" t="str">
            <v>HARGA</v>
          </cell>
          <cell r="L1855" t="str">
            <v>JUMLAH</v>
          </cell>
        </row>
        <row r="1856">
          <cell r="C1856" t="str">
            <v>NO.</v>
          </cell>
          <cell r="D1856" t="str">
            <v>KOMPONEN</v>
          </cell>
          <cell r="I1856" t="str">
            <v>SATUAN</v>
          </cell>
          <cell r="J1856" t="str">
            <v>KUANTITAS</v>
          </cell>
          <cell r="K1856" t="str">
            <v>SATUAN</v>
          </cell>
          <cell r="L1856" t="str">
            <v>HARGA</v>
          </cell>
        </row>
        <row r="1857">
          <cell r="K1857" t="str">
            <v>(Rp.)</v>
          </cell>
          <cell r="L1857" t="str">
            <v>(Rp.)</v>
          </cell>
        </row>
        <row r="1859">
          <cell r="C1859" t="str">
            <v>A.</v>
          </cell>
          <cell r="E1859" t="str">
            <v>TENAGA</v>
          </cell>
        </row>
        <row r="1861">
          <cell r="C1861">
            <v>1</v>
          </cell>
          <cell r="E1861" t="str">
            <v>Mandor</v>
          </cell>
          <cell r="H1861" t="str">
            <v>(L02)</v>
          </cell>
          <cell r="I1861" t="str">
            <v>Orang/Hari</v>
          </cell>
          <cell r="J1861">
            <v>0.01</v>
          </cell>
          <cell r="K1861">
            <v>50000</v>
          </cell>
          <cell r="L1861">
            <v>500</v>
          </cell>
        </row>
        <row r="1862">
          <cell r="C1862">
            <v>2</v>
          </cell>
          <cell r="E1862" t="str">
            <v>Pekerja</v>
          </cell>
          <cell r="H1862" t="str">
            <v>(L16)</v>
          </cell>
          <cell r="I1862" t="str">
            <v>Orang/Hari</v>
          </cell>
          <cell r="J1862">
            <v>0.1</v>
          </cell>
          <cell r="K1862">
            <v>25000</v>
          </cell>
          <cell r="L1862">
            <v>2500</v>
          </cell>
        </row>
        <row r="1863">
          <cell r="C1863" t="str">
            <v/>
          </cell>
          <cell r="H1863" t="str">
            <v/>
          </cell>
          <cell r="I1863" t="str">
            <v/>
          </cell>
          <cell r="K1863">
            <v>0</v>
          </cell>
          <cell r="L1863">
            <v>0</v>
          </cell>
        </row>
        <row r="1864">
          <cell r="C1864" t="str">
            <v/>
          </cell>
          <cell r="H1864" t="str">
            <v/>
          </cell>
          <cell r="I1864" t="str">
            <v/>
          </cell>
          <cell r="K1864">
            <v>0</v>
          </cell>
          <cell r="L1864">
            <v>0</v>
          </cell>
        </row>
        <row r="1865">
          <cell r="C1865" t="str">
            <v/>
          </cell>
          <cell r="H1865" t="str">
            <v/>
          </cell>
          <cell r="I1865" t="str">
            <v/>
          </cell>
          <cell r="K1865">
            <v>0</v>
          </cell>
          <cell r="L1865">
            <v>0</v>
          </cell>
        </row>
        <row r="1866">
          <cell r="C1866" t="str">
            <v/>
          </cell>
          <cell r="H1866" t="str">
            <v/>
          </cell>
          <cell r="I1866" t="str">
            <v/>
          </cell>
          <cell r="K1866">
            <v>0</v>
          </cell>
          <cell r="L1866">
            <v>0</v>
          </cell>
        </row>
        <row r="1867">
          <cell r="C1867" t="str">
            <v/>
          </cell>
          <cell r="H1867" t="str">
            <v/>
          </cell>
          <cell r="I1867" t="str">
            <v/>
          </cell>
          <cell r="K1867">
            <v>0</v>
          </cell>
          <cell r="L1867">
            <v>0</v>
          </cell>
        </row>
        <row r="1868">
          <cell r="C1868" t="str">
            <v/>
          </cell>
          <cell r="H1868" t="str">
            <v/>
          </cell>
          <cell r="I1868" t="str">
            <v/>
          </cell>
          <cell r="K1868">
            <v>0</v>
          </cell>
          <cell r="L1868">
            <v>0</v>
          </cell>
        </row>
        <row r="1869">
          <cell r="C1869" t="str">
            <v/>
          </cell>
          <cell r="H1869" t="str">
            <v/>
          </cell>
          <cell r="I1869" t="str">
            <v/>
          </cell>
          <cell r="K1869">
            <v>0</v>
          </cell>
          <cell r="L1869">
            <v>0</v>
          </cell>
        </row>
        <row r="1870">
          <cell r="C1870" t="str">
            <v/>
          </cell>
          <cell r="H1870" t="str">
            <v/>
          </cell>
          <cell r="I1870" t="str">
            <v/>
          </cell>
          <cell r="K1870">
            <v>0</v>
          </cell>
          <cell r="L1870">
            <v>0</v>
          </cell>
        </row>
        <row r="1872">
          <cell r="D1872" t="str">
            <v>JUMLAH HARGA TENAGA</v>
          </cell>
          <cell r="L1872">
            <v>3000</v>
          </cell>
        </row>
        <row r="1874">
          <cell r="C1874" t="str">
            <v>B.</v>
          </cell>
          <cell r="E1874" t="str">
            <v>BAHAN</v>
          </cell>
        </row>
        <row r="1876">
          <cell r="C1876">
            <v>1</v>
          </cell>
          <cell r="E1876" t="str">
            <v>Tiang Pancang Beton dia 500 mm pretensioned</v>
          </cell>
          <cell r="H1876" t="str">
            <v>(M335)</v>
          </cell>
          <cell r="I1876" t="str">
            <v>m</v>
          </cell>
          <cell r="J1876">
            <v>1</v>
          </cell>
          <cell r="K1876">
            <v>210000</v>
          </cell>
          <cell r="L1876">
            <v>210000</v>
          </cell>
        </row>
        <row r="1877">
          <cell r="C1877">
            <v>2</v>
          </cell>
          <cell r="E1877" t="str">
            <v>Material bantu</v>
          </cell>
          <cell r="I1877" t="str">
            <v>Ls</v>
          </cell>
          <cell r="J1877">
            <v>1</v>
          </cell>
          <cell r="K1877">
            <v>1000</v>
          </cell>
          <cell r="L1877">
            <v>1000</v>
          </cell>
        </row>
        <row r="1878">
          <cell r="C1878" t="str">
            <v/>
          </cell>
          <cell r="H1878" t="str">
            <v/>
          </cell>
          <cell r="I1878" t="str">
            <v/>
          </cell>
          <cell r="K1878">
            <v>0</v>
          </cell>
          <cell r="L1878">
            <v>0</v>
          </cell>
        </row>
        <row r="1879">
          <cell r="C1879" t="str">
            <v/>
          </cell>
          <cell r="H1879" t="str">
            <v/>
          </cell>
          <cell r="I1879" t="str">
            <v/>
          </cell>
          <cell r="K1879">
            <v>0</v>
          </cell>
          <cell r="L1879">
            <v>0</v>
          </cell>
        </row>
        <row r="1880">
          <cell r="C1880" t="str">
            <v/>
          </cell>
          <cell r="H1880" t="str">
            <v/>
          </cell>
          <cell r="I1880" t="str">
            <v/>
          </cell>
          <cell r="K1880">
            <v>0</v>
          </cell>
          <cell r="L1880">
            <v>0</v>
          </cell>
        </row>
        <row r="1881">
          <cell r="C1881" t="str">
            <v/>
          </cell>
          <cell r="H1881" t="str">
            <v/>
          </cell>
          <cell r="I1881" t="str">
            <v/>
          </cell>
          <cell r="K1881">
            <v>0</v>
          </cell>
          <cell r="L1881">
            <v>0</v>
          </cell>
        </row>
        <row r="1882">
          <cell r="C1882" t="str">
            <v/>
          </cell>
          <cell r="H1882" t="str">
            <v/>
          </cell>
          <cell r="I1882" t="str">
            <v/>
          </cell>
          <cell r="K1882">
            <v>0</v>
          </cell>
          <cell r="L1882">
            <v>0</v>
          </cell>
        </row>
        <row r="1883">
          <cell r="C1883" t="str">
            <v/>
          </cell>
          <cell r="H1883" t="str">
            <v/>
          </cell>
          <cell r="I1883" t="str">
            <v/>
          </cell>
          <cell r="K1883">
            <v>0</v>
          </cell>
          <cell r="L1883">
            <v>0</v>
          </cell>
        </row>
        <row r="1884">
          <cell r="C1884" t="str">
            <v/>
          </cell>
          <cell r="H1884" t="str">
            <v/>
          </cell>
          <cell r="I1884" t="str">
            <v/>
          </cell>
          <cell r="K1884">
            <v>0</v>
          </cell>
          <cell r="L1884">
            <v>0</v>
          </cell>
        </row>
        <row r="1885">
          <cell r="C1885" t="str">
            <v/>
          </cell>
          <cell r="H1885" t="str">
            <v/>
          </cell>
          <cell r="I1885" t="str">
            <v/>
          </cell>
          <cell r="K1885">
            <v>0</v>
          </cell>
          <cell r="L1885">
            <v>0</v>
          </cell>
        </row>
        <row r="1887">
          <cell r="D1887" t="str">
            <v xml:space="preserve">JUMLAH HARGA BAHAN   </v>
          </cell>
          <cell r="L1887">
            <v>211000</v>
          </cell>
        </row>
        <row r="1889">
          <cell r="C1889" t="str">
            <v>C.</v>
          </cell>
          <cell r="E1889" t="str">
            <v>PERALATAN</v>
          </cell>
        </row>
        <row r="1891">
          <cell r="C1891">
            <v>1</v>
          </cell>
          <cell r="E1891" t="str">
            <v>Alat Bantu</v>
          </cell>
          <cell r="I1891" t="str">
            <v>Ls</v>
          </cell>
          <cell r="J1891">
            <v>1</v>
          </cell>
          <cell r="K1891">
            <v>2500</v>
          </cell>
          <cell r="L1891">
            <v>2500</v>
          </cell>
        </row>
        <row r="1892">
          <cell r="C1892" t="str">
            <v/>
          </cell>
          <cell r="H1892" t="str">
            <v/>
          </cell>
          <cell r="I1892" t="str">
            <v/>
          </cell>
          <cell r="K1892">
            <v>0</v>
          </cell>
          <cell r="L1892">
            <v>0</v>
          </cell>
        </row>
        <row r="1893">
          <cell r="C1893" t="str">
            <v/>
          </cell>
          <cell r="H1893" t="str">
            <v/>
          </cell>
          <cell r="I1893" t="str">
            <v/>
          </cell>
          <cell r="K1893">
            <v>0</v>
          </cell>
          <cell r="L1893">
            <v>0</v>
          </cell>
        </row>
        <row r="1894">
          <cell r="C1894" t="str">
            <v/>
          </cell>
          <cell r="H1894" t="str">
            <v/>
          </cell>
          <cell r="I1894" t="str">
            <v/>
          </cell>
          <cell r="K1894">
            <v>0</v>
          </cell>
          <cell r="L1894">
            <v>0</v>
          </cell>
        </row>
        <row r="1895">
          <cell r="C1895" t="str">
            <v/>
          </cell>
          <cell r="H1895" t="str">
            <v/>
          </cell>
          <cell r="I1895" t="str">
            <v/>
          </cell>
          <cell r="K1895">
            <v>0</v>
          </cell>
          <cell r="L1895">
            <v>0</v>
          </cell>
        </row>
        <row r="1896">
          <cell r="C1896" t="str">
            <v/>
          </cell>
          <cell r="H1896" t="str">
            <v/>
          </cell>
          <cell r="I1896" t="str">
            <v/>
          </cell>
          <cell r="K1896">
            <v>0</v>
          </cell>
          <cell r="L1896">
            <v>0</v>
          </cell>
        </row>
        <row r="1897">
          <cell r="C1897" t="str">
            <v/>
          </cell>
          <cell r="H1897" t="str">
            <v/>
          </cell>
          <cell r="I1897" t="str">
            <v/>
          </cell>
          <cell r="K1897">
            <v>0</v>
          </cell>
          <cell r="L1897">
            <v>0</v>
          </cell>
        </row>
        <row r="1898">
          <cell r="C1898" t="str">
            <v/>
          </cell>
          <cell r="H1898" t="str">
            <v/>
          </cell>
          <cell r="I1898" t="str">
            <v/>
          </cell>
          <cell r="K1898">
            <v>0</v>
          </cell>
          <cell r="L1898">
            <v>0</v>
          </cell>
        </row>
        <row r="1899">
          <cell r="C1899" t="str">
            <v/>
          </cell>
          <cell r="H1899" t="str">
            <v/>
          </cell>
          <cell r="I1899" t="str">
            <v/>
          </cell>
          <cell r="K1899">
            <v>0</v>
          </cell>
          <cell r="L1899">
            <v>0</v>
          </cell>
        </row>
        <row r="1900">
          <cell r="C1900" t="str">
            <v/>
          </cell>
          <cell r="H1900" t="str">
            <v/>
          </cell>
          <cell r="I1900" t="str">
            <v/>
          </cell>
          <cell r="K1900">
            <v>0</v>
          </cell>
          <cell r="L1900">
            <v>0</v>
          </cell>
        </row>
        <row r="1902">
          <cell r="D1902" t="str">
            <v>JUMLAH HARGA PERALATAN</v>
          </cell>
          <cell r="L1902">
            <v>2500</v>
          </cell>
        </row>
        <row r="1904">
          <cell r="C1904" t="str">
            <v>D.</v>
          </cell>
          <cell r="E1904" t="str">
            <v>JUMLAH HARGA TENAGA, BAHAN DAN PERALATAN  ( A + B + C )</v>
          </cell>
          <cell r="L1904">
            <v>216500</v>
          </cell>
        </row>
        <row r="1905">
          <cell r="C1905" t="str">
            <v>E.</v>
          </cell>
          <cell r="E1905" t="str">
            <v>OVERHEAD &amp; PROFIT</v>
          </cell>
          <cell r="I1905">
            <v>0</v>
          </cell>
          <cell r="J1905" t="str">
            <v>%  x  D</v>
          </cell>
          <cell r="L1905">
            <v>0</v>
          </cell>
        </row>
        <row r="1906">
          <cell r="B1906" t="e">
            <v>#REF!</v>
          </cell>
          <cell r="C1906" t="str">
            <v>F.</v>
          </cell>
          <cell r="E1906" t="str">
            <v>HARGA SATUAN PEKERJAAN  ( D + E )</v>
          </cell>
          <cell r="L1906">
            <v>216500</v>
          </cell>
        </row>
        <row r="1907">
          <cell r="C1907" t="str">
            <v>Note: 1.</v>
          </cell>
          <cell r="E1907" t="str">
            <v>SATUAN dapat berdasarkan atas jam operasi untuk Tenaga Kerja dan Peralatan, volume dan/atau ukuran</v>
          </cell>
        </row>
        <row r="1908">
          <cell r="E1908" t="str">
            <v>berat untuk bahan-bahan.</v>
          </cell>
        </row>
        <row r="1909">
          <cell r="C1909" t="str">
            <v>2.</v>
          </cell>
          <cell r="E1909" t="str">
            <v>Kuantitas satuan adalah kuantitas setiap komponen untuk menyelesaikan satu satuan pekerjaan dari nomor</v>
          </cell>
        </row>
        <row r="1910">
          <cell r="E1910" t="str">
            <v>mata pembayaran.</v>
          </cell>
        </row>
        <row r="1911">
          <cell r="C1911" t="str">
            <v>3.</v>
          </cell>
          <cell r="E1911" t="str">
            <v>Biaya satuan untuk peralatan sudah termasuk bahan bakar, bahan habis dipakai dan operator.</v>
          </cell>
        </row>
        <row r="1912">
          <cell r="C1912" t="str">
            <v>4.</v>
          </cell>
          <cell r="E1912" t="str">
            <v>Biaya satuan sudah termasuk pengeluaran untuk seluruh pajak yang berkaitan (tetapi tidak termasuk PPN</v>
          </cell>
        </row>
        <row r="1913">
          <cell r="E1913" t="str">
            <v>yang dibayar dari kontrak) dan biaya-biaya lainnya.</v>
          </cell>
        </row>
        <row r="1917">
          <cell r="B1917" t="e">
            <v>#REF!</v>
          </cell>
          <cell r="C1917" t="str">
            <v>ITEM PEMBAYARAN NO.</v>
          </cell>
          <cell r="F1917" t="str">
            <v>:</v>
          </cell>
          <cell r="G1917" t="str">
            <v>10.05(2)</v>
          </cell>
          <cell r="K1917" t="str">
            <v>PERKIRAAN VOL. PEK.</v>
          </cell>
          <cell r="M1917" t="str">
            <v>:</v>
          </cell>
          <cell r="N1917">
            <v>7636</v>
          </cell>
        </row>
        <row r="1918">
          <cell r="C1918" t="str">
            <v>JENIS PEKERJAAN</v>
          </cell>
          <cell r="F1918" t="str">
            <v>:</v>
          </cell>
          <cell r="G1918" t="str">
            <v>Pemancangan Tiang Pancang Beton Bulat Pretensioned, dia 50 cm</v>
          </cell>
          <cell r="K1918" t="str">
            <v>TOTAL HARGA (Rp.)</v>
          </cell>
          <cell r="M1918" t="str">
            <v>:</v>
          </cell>
          <cell r="N1918">
            <v>296956404</v>
          </cell>
        </row>
        <row r="1919">
          <cell r="C1919" t="str">
            <v>SATUAN PEMBAYARAN</v>
          </cell>
          <cell r="F1919" t="str">
            <v>:</v>
          </cell>
          <cell r="G1919" t="str">
            <v>m'</v>
          </cell>
        </row>
        <row r="1921">
          <cell r="J1921" t="str">
            <v>PERKIRAAN</v>
          </cell>
          <cell r="K1921" t="str">
            <v>HARGA</v>
          </cell>
          <cell r="L1921" t="str">
            <v>JUMLAH</v>
          </cell>
        </row>
        <row r="1922">
          <cell r="C1922" t="str">
            <v>NO.</v>
          </cell>
          <cell r="D1922" t="str">
            <v>KOMPONEN</v>
          </cell>
          <cell r="I1922" t="str">
            <v>SATUAN</v>
          </cell>
          <cell r="J1922" t="str">
            <v>KUANTITAS</v>
          </cell>
          <cell r="K1922" t="str">
            <v>SATUAN</v>
          </cell>
          <cell r="L1922" t="str">
            <v>HARGA</v>
          </cell>
        </row>
        <row r="1923">
          <cell r="K1923" t="str">
            <v>(Rp.)</v>
          </cell>
          <cell r="L1923" t="str">
            <v>(Rp.)</v>
          </cell>
        </row>
        <row r="1925">
          <cell r="C1925" t="str">
            <v>A.</v>
          </cell>
          <cell r="E1925" t="str">
            <v>TENAGA</v>
          </cell>
        </row>
        <row r="1927">
          <cell r="C1927">
            <v>1</v>
          </cell>
          <cell r="E1927" t="str">
            <v>Mandor</v>
          </cell>
          <cell r="H1927" t="str">
            <v>(L02)</v>
          </cell>
          <cell r="I1927" t="str">
            <v>Orang/Hari</v>
          </cell>
          <cell r="J1927">
            <v>0.05</v>
          </cell>
          <cell r="K1927">
            <v>50000</v>
          </cell>
          <cell r="L1927">
            <v>2500</v>
          </cell>
        </row>
        <row r="1928">
          <cell r="C1928">
            <v>2</v>
          </cell>
          <cell r="E1928" t="str">
            <v>Pekerja</v>
          </cell>
          <cell r="H1928" t="str">
            <v>(L16)</v>
          </cell>
          <cell r="I1928" t="str">
            <v>Orang/Hari</v>
          </cell>
          <cell r="J1928">
            <v>0.1</v>
          </cell>
          <cell r="K1928">
            <v>25000</v>
          </cell>
          <cell r="L1928">
            <v>2500</v>
          </cell>
        </row>
        <row r="1929">
          <cell r="C1929" t="str">
            <v/>
          </cell>
          <cell r="H1929" t="str">
            <v/>
          </cell>
          <cell r="I1929" t="str">
            <v/>
          </cell>
          <cell r="K1929">
            <v>0</v>
          </cell>
          <cell r="L1929">
            <v>0</v>
          </cell>
        </row>
        <row r="1930">
          <cell r="C1930" t="str">
            <v/>
          </cell>
          <cell r="H1930" t="str">
            <v/>
          </cell>
          <cell r="I1930" t="str">
            <v/>
          </cell>
          <cell r="K1930">
            <v>0</v>
          </cell>
          <cell r="L1930">
            <v>0</v>
          </cell>
        </row>
        <row r="1931">
          <cell r="C1931" t="str">
            <v/>
          </cell>
          <cell r="H1931" t="str">
            <v/>
          </cell>
          <cell r="I1931" t="str">
            <v/>
          </cell>
          <cell r="K1931">
            <v>0</v>
          </cell>
          <cell r="L1931">
            <v>0</v>
          </cell>
        </row>
        <row r="1932">
          <cell r="C1932" t="str">
            <v/>
          </cell>
          <cell r="H1932" t="str">
            <v/>
          </cell>
          <cell r="I1932" t="str">
            <v/>
          </cell>
          <cell r="K1932">
            <v>0</v>
          </cell>
          <cell r="L1932">
            <v>0</v>
          </cell>
        </row>
        <row r="1933">
          <cell r="C1933" t="str">
            <v/>
          </cell>
          <cell r="H1933" t="str">
            <v/>
          </cell>
          <cell r="I1933" t="str">
            <v/>
          </cell>
          <cell r="K1933">
            <v>0</v>
          </cell>
          <cell r="L1933">
            <v>0</v>
          </cell>
        </row>
        <row r="1934">
          <cell r="C1934" t="str">
            <v/>
          </cell>
          <cell r="H1934" t="str">
            <v/>
          </cell>
          <cell r="I1934" t="str">
            <v/>
          </cell>
          <cell r="K1934">
            <v>0</v>
          </cell>
          <cell r="L1934">
            <v>0</v>
          </cell>
        </row>
        <row r="1935">
          <cell r="C1935" t="str">
            <v/>
          </cell>
          <cell r="H1935" t="str">
            <v/>
          </cell>
          <cell r="I1935" t="str">
            <v/>
          </cell>
          <cell r="K1935">
            <v>0</v>
          </cell>
          <cell r="L1935">
            <v>0</v>
          </cell>
        </row>
        <row r="1936">
          <cell r="C1936" t="str">
            <v/>
          </cell>
          <cell r="H1936" t="str">
            <v/>
          </cell>
          <cell r="I1936" t="str">
            <v/>
          </cell>
          <cell r="K1936">
            <v>0</v>
          </cell>
          <cell r="L1936">
            <v>0</v>
          </cell>
        </row>
        <row r="1938">
          <cell r="D1938" t="str">
            <v>JUMLAH HARGA TENAGA</v>
          </cell>
          <cell r="L1938">
            <v>5000</v>
          </cell>
        </row>
        <row r="1940">
          <cell r="C1940" t="str">
            <v>B.</v>
          </cell>
          <cell r="E1940" t="str">
            <v>BAHAN</v>
          </cell>
        </row>
        <row r="1942">
          <cell r="C1942" t="str">
            <v/>
          </cell>
          <cell r="H1942" t="str">
            <v/>
          </cell>
          <cell r="I1942" t="str">
            <v/>
          </cell>
          <cell r="K1942">
            <v>0</v>
          </cell>
          <cell r="L1942">
            <v>0</v>
          </cell>
        </row>
        <row r="1943">
          <cell r="C1943" t="str">
            <v/>
          </cell>
          <cell r="H1943" t="str">
            <v/>
          </cell>
          <cell r="I1943" t="str">
            <v/>
          </cell>
          <cell r="K1943">
            <v>0</v>
          </cell>
          <cell r="L1943">
            <v>0</v>
          </cell>
        </row>
        <row r="1944">
          <cell r="C1944" t="str">
            <v/>
          </cell>
          <cell r="H1944" t="str">
            <v/>
          </cell>
          <cell r="I1944" t="str">
            <v/>
          </cell>
          <cell r="K1944">
            <v>0</v>
          </cell>
          <cell r="L1944">
            <v>0</v>
          </cell>
        </row>
        <row r="1945">
          <cell r="C1945" t="str">
            <v/>
          </cell>
          <cell r="H1945" t="str">
            <v/>
          </cell>
          <cell r="I1945" t="str">
            <v/>
          </cell>
          <cell r="K1945">
            <v>0</v>
          </cell>
          <cell r="L1945">
            <v>0</v>
          </cell>
        </row>
        <row r="1946">
          <cell r="C1946" t="str">
            <v/>
          </cell>
          <cell r="H1946" t="str">
            <v/>
          </cell>
          <cell r="I1946" t="str">
            <v/>
          </cell>
          <cell r="K1946">
            <v>0</v>
          </cell>
          <cell r="L1946">
            <v>0</v>
          </cell>
        </row>
        <row r="1947">
          <cell r="C1947" t="str">
            <v/>
          </cell>
          <cell r="H1947" t="str">
            <v/>
          </cell>
          <cell r="I1947" t="str">
            <v/>
          </cell>
          <cell r="K1947">
            <v>0</v>
          </cell>
          <cell r="L1947">
            <v>0</v>
          </cell>
        </row>
        <row r="1948">
          <cell r="C1948" t="str">
            <v/>
          </cell>
          <cell r="H1948" t="str">
            <v/>
          </cell>
          <cell r="I1948" t="str">
            <v/>
          </cell>
          <cell r="K1948">
            <v>0</v>
          </cell>
          <cell r="L1948">
            <v>0</v>
          </cell>
        </row>
        <row r="1949">
          <cell r="C1949" t="str">
            <v/>
          </cell>
          <cell r="H1949" t="str">
            <v/>
          </cell>
          <cell r="I1949" t="str">
            <v/>
          </cell>
          <cell r="K1949">
            <v>0</v>
          </cell>
          <cell r="L1949">
            <v>0</v>
          </cell>
        </row>
        <row r="1950">
          <cell r="C1950" t="str">
            <v/>
          </cell>
          <cell r="H1950" t="str">
            <v/>
          </cell>
          <cell r="I1950" t="str">
            <v/>
          </cell>
          <cell r="K1950">
            <v>0</v>
          </cell>
          <cell r="L1950">
            <v>0</v>
          </cell>
        </row>
        <row r="1951">
          <cell r="C1951" t="str">
            <v/>
          </cell>
          <cell r="H1951" t="str">
            <v/>
          </cell>
          <cell r="I1951" t="str">
            <v/>
          </cell>
          <cell r="K1951">
            <v>0</v>
          </cell>
          <cell r="L1951">
            <v>0</v>
          </cell>
        </row>
        <row r="1953">
          <cell r="D1953" t="str">
            <v xml:space="preserve">JUMLAH HARGA BAHAN   </v>
          </cell>
          <cell r="L1953">
            <v>0</v>
          </cell>
        </row>
        <row r="1955">
          <cell r="C1955" t="str">
            <v>C.</v>
          </cell>
          <cell r="E1955" t="str">
            <v>PERALATAN</v>
          </cell>
        </row>
        <row r="1957">
          <cell r="C1957">
            <v>1</v>
          </cell>
          <cell r="E1957" t="str">
            <v>Diesel Hammer</v>
          </cell>
          <cell r="H1957">
            <v>0</v>
          </cell>
          <cell r="I1957" t="str">
            <v>Jam</v>
          </cell>
          <cell r="J1957">
            <v>0.05</v>
          </cell>
          <cell r="K1957">
            <v>303340</v>
          </cell>
          <cell r="L1957">
            <v>15167</v>
          </cell>
        </row>
        <row r="1958">
          <cell r="C1958">
            <v>2</v>
          </cell>
          <cell r="E1958" t="str">
            <v>Crawler Crane 25 Ton</v>
          </cell>
          <cell r="H1958">
            <v>0</v>
          </cell>
          <cell r="I1958" t="str">
            <v>Jam</v>
          </cell>
          <cell r="J1958">
            <v>0.05</v>
          </cell>
          <cell r="K1958">
            <v>374440</v>
          </cell>
          <cell r="L1958">
            <v>18722</v>
          </cell>
        </row>
        <row r="1959">
          <cell r="C1959" t="str">
            <v/>
          </cell>
          <cell r="H1959" t="str">
            <v/>
          </cell>
          <cell r="I1959" t="str">
            <v/>
          </cell>
          <cell r="K1959">
            <v>0</v>
          </cell>
          <cell r="L1959">
            <v>0</v>
          </cell>
        </row>
        <row r="1960">
          <cell r="C1960" t="str">
            <v/>
          </cell>
          <cell r="H1960" t="str">
            <v/>
          </cell>
          <cell r="I1960" t="str">
            <v/>
          </cell>
          <cell r="K1960">
            <v>0</v>
          </cell>
          <cell r="L1960">
            <v>0</v>
          </cell>
        </row>
        <row r="1961">
          <cell r="C1961" t="str">
            <v/>
          </cell>
          <cell r="H1961" t="str">
            <v/>
          </cell>
          <cell r="I1961" t="str">
            <v/>
          </cell>
          <cell r="K1961">
            <v>0</v>
          </cell>
          <cell r="L1961">
            <v>0</v>
          </cell>
        </row>
        <row r="1962">
          <cell r="C1962" t="str">
            <v/>
          </cell>
          <cell r="H1962" t="str">
            <v/>
          </cell>
          <cell r="I1962" t="str">
            <v/>
          </cell>
          <cell r="K1962">
            <v>0</v>
          </cell>
          <cell r="L1962">
            <v>0</v>
          </cell>
        </row>
        <row r="1963">
          <cell r="C1963" t="str">
            <v/>
          </cell>
          <cell r="H1963" t="str">
            <v/>
          </cell>
          <cell r="I1963" t="str">
            <v/>
          </cell>
          <cell r="K1963">
            <v>0</v>
          </cell>
          <cell r="L1963">
            <v>0</v>
          </cell>
        </row>
        <row r="1964">
          <cell r="C1964" t="str">
            <v/>
          </cell>
          <cell r="H1964" t="str">
            <v/>
          </cell>
          <cell r="I1964" t="str">
            <v/>
          </cell>
          <cell r="K1964">
            <v>0</v>
          </cell>
          <cell r="L1964">
            <v>0</v>
          </cell>
        </row>
        <row r="1965">
          <cell r="C1965" t="str">
            <v/>
          </cell>
          <cell r="H1965" t="str">
            <v/>
          </cell>
          <cell r="I1965" t="str">
            <v/>
          </cell>
          <cell r="K1965">
            <v>0</v>
          </cell>
          <cell r="L1965">
            <v>0</v>
          </cell>
        </row>
        <row r="1966">
          <cell r="C1966" t="str">
            <v/>
          </cell>
          <cell r="H1966" t="str">
            <v/>
          </cell>
          <cell r="I1966" t="str">
            <v/>
          </cell>
          <cell r="K1966">
            <v>0</v>
          </cell>
          <cell r="L1966">
            <v>0</v>
          </cell>
        </row>
        <row r="1968">
          <cell r="D1968" t="str">
            <v>JUMLAH HARGA PERALATAN</v>
          </cell>
          <cell r="L1968">
            <v>33889</v>
          </cell>
        </row>
        <row r="1970">
          <cell r="C1970" t="str">
            <v>D.</v>
          </cell>
          <cell r="E1970" t="str">
            <v>JUMLAH HARGA TENAGA, BAHAN DAN PERALATAN  ( A + B + C )</v>
          </cell>
          <cell r="L1970">
            <v>38889</v>
          </cell>
        </row>
        <row r="1971">
          <cell r="C1971" t="str">
            <v>E.</v>
          </cell>
          <cell r="E1971" t="str">
            <v>OVERHEAD &amp; PROFIT</v>
          </cell>
          <cell r="I1971">
            <v>0</v>
          </cell>
          <cell r="J1971" t="str">
            <v>%  x  D</v>
          </cell>
          <cell r="L1971">
            <v>0</v>
          </cell>
        </row>
        <row r="1972">
          <cell r="B1972" t="e">
            <v>#REF!</v>
          </cell>
          <cell r="C1972" t="str">
            <v>F.</v>
          </cell>
          <cell r="E1972" t="str">
            <v>HARGA SATUAN PEKERJAAN  ( D + E )</v>
          </cell>
          <cell r="L1972">
            <v>38889</v>
          </cell>
        </row>
        <row r="1973">
          <cell r="C1973" t="str">
            <v>Note: 1.</v>
          </cell>
          <cell r="E1973" t="str">
            <v>SATUAN dapat berdasarkan atas jam operasi untuk Tenaga Kerja dan Peralatan, volume dan/atau ukuran</v>
          </cell>
        </row>
        <row r="1974">
          <cell r="E1974" t="str">
            <v>berat untuk bahan-bahan.</v>
          </cell>
        </row>
        <row r="1975">
          <cell r="C1975" t="str">
            <v>2.</v>
          </cell>
          <cell r="E1975" t="str">
            <v>Kuantitas satuan adalah kuantitas setiap komponen untuk menyelesaikan satu satuan pekerjaan dari nomor</v>
          </cell>
        </row>
        <row r="1976">
          <cell r="E1976" t="str">
            <v>mata pembayaran.</v>
          </cell>
        </row>
        <row r="1977">
          <cell r="C1977" t="str">
            <v>3.</v>
          </cell>
          <cell r="E1977" t="str">
            <v>Biaya satuan untuk peralatan sudah termasuk bahan bakar, bahan habis dipakai dan operator.</v>
          </cell>
        </row>
        <row r="1978">
          <cell r="C1978" t="str">
            <v>4.</v>
          </cell>
          <cell r="E1978" t="str">
            <v>Biaya satuan sudah termasuk pengeluaran untuk seluruh pajak yang berkaitan (tetapi tidak termasuk PPN</v>
          </cell>
        </row>
        <row r="1979">
          <cell r="E1979" t="str">
            <v>yang dibayar dari kontrak) dan biaya-biaya lainnya.</v>
          </cell>
        </row>
        <row r="1983">
          <cell r="B1983" t="e">
            <v>#REF!</v>
          </cell>
          <cell r="C1983" t="str">
            <v>ITEM PEMBAYARAN NO.</v>
          </cell>
          <cell r="F1983" t="str">
            <v>:</v>
          </cell>
          <cell r="G1983" t="str">
            <v>10.05(3)</v>
          </cell>
          <cell r="K1983" t="str">
            <v>PERKIRAAN VOL. PEK.</v>
          </cell>
          <cell r="M1983" t="str">
            <v>:</v>
          </cell>
          <cell r="N1983">
            <v>764</v>
          </cell>
        </row>
        <row r="1984">
          <cell r="C1984" t="str">
            <v>JENIS PEKERJAAN</v>
          </cell>
          <cell r="F1984" t="str">
            <v>:</v>
          </cell>
          <cell r="G1984" t="str">
            <v>Penyediaan &amp; Pemancangan Tiang Pancang Beton Bulat Pretensioned, dia 50 cm</v>
          </cell>
          <cell r="K1984" t="str">
            <v>TOTAL HARGA (Rp.)</v>
          </cell>
          <cell r="M1984" t="str">
            <v>:</v>
          </cell>
          <cell r="N1984">
            <v>195117196</v>
          </cell>
        </row>
        <row r="1985">
          <cell r="C1985" t="str">
            <v>SATUAN PEMBAYARAN</v>
          </cell>
          <cell r="F1985" t="str">
            <v>:</v>
          </cell>
          <cell r="G1985" t="str">
            <v>m'</v>
          </cell>
        </row>
        <row r="1987">
          <cell r="J1987" t="str">
            <v>PERKIRAAN</v>
          </cell>
          <cell r="K1987" t="str">
            <v>HARGA</v>
          </cell>
          <cell r="L1987" t="str">
            <v>JUMLAH</v>
          </cell>
        </row>
        <row r="1988">
          <cell r="C1988" t="str">
            <v>NO.</v>
          </cell>
          <cell r="D1988" t="str">
            <v>KOMPONEN</v>
          </cell>
          <cell r="I1988" t="str">
            <v>SATUAN</v>
          </cell>
          <cell r="J1988" t="str">
            <v>KUANTITAS</v>
          </cell>
          <cell r="K1988" t="str">
            <v>SATUAN</v>
          </cell>
          <cell r="L1988" t="str">
            <v>HARGA</v>
          </cell>
        </row>
        <row r="1989">
          <cell r="K1989" t="str">
            <v>(Rp.)</v>
          </cell>
          <cell r="L1989" t="str">
            <v>(Rp.)</v>
          </cell>
        </row>
        <row r="1991">
          <cell r="C1991" t="str">
            <v>A.</v>
          </cell>
          <cell r="E1991" t="str">
            <v>TENAGA</v>
          </cell>
        </row>
        <row r="1993">
          <cell r="C1993">
            <v>1</v>
          </cell>
          <cell r="E1993" t="str">
            <v>Mandor</v>
          </cell>
          <cell r="H1993" t="str">
            <v>(L02)</v>
          </cell>
          <cell r="I1993" t="str">
            <v>Orang/Hari</v>
          </cell>
          <cell r="J1993">
            <v>6.0000000000000005E-2</v>
          </cell>
          <cell r="K1993">
            <v>50000</v>
          </cell>
          <cell r="L1993">
            <v>3000</v>
          </cell>
        </row>
        <row r="1994">
          <cell r="C1994">
            <v>2</v>
          </cell>
          <cell r="E1994" t="str">
            <v>Pekerja</v>
          </cell>
          <cell r="H1994" t="str">
            <v>(L16)</v>
          </cell>
          <cell r="I1994" t="str">
            <v>Orang/Hari</v>
          </cell>
          <cell r="J1994">
            <v>0.2</v>
          </cell>
          <cell r="K1994">
            <v>25000</v>
          </cell>
          <cell r="L1994">
            <v>5000</v>
          </cell>
        </row>
        <row r="1995">
          <cell r="C1995" t="str">
            <v/>
          </cell>
          <cell r="H1995" t="str">
            <v/>
          </cell>
          <cell r="I1995" t="str">
            <v/>
          </cell>
          <cell r="K1995">
            <v>0</v>
          </cell>
          <cell r="L1995">
            <v>0</v>
          </cell>
        </row>
        <row r="1996">
          <cell r="C1996" t="str">
            <v/>
          </cell>
          <cell r="H1996" t="str">
            <v/>
          </cell>
          <cell r="I1996" t="str">
            <v/>
          </cell>
          <cell r="K1996">
            <v>0</v>
          </cell>
          <cell r="L1996">
            <v>0</v>
          </cell>
        </row>
        <row r="1997">
          <cell r="C1997" t="str">
            <v/>
          </cell>
          <cell r="H1997" t="str">
            <v/>
          </cell>
          <cell r="I1997" t="str">
            <v/>
          </cell>
          <cell r="K1997">
            <v>0</v>
          </cell>
          <cell r="L1997">
            <v>0</v>
          </cell>
        </row>
        <row r="1998">
          <cell r="C1998" t="str">
            <v/>
          </cell>
          <cell r="H1998" t="str">
            <v/>
          </cell>
          <cell r="I1998" t="str">
            <v/>
          </cell>
          <cell r="K1998">
            <v>0</v>
          </cell>
          <cell r="L1998">
            <v>0</v>
          </cell>
        </row>
        <row r="1999">
          <cell r="C1999" t="str">
            <v/>
          </cell>
          <cell r="H1999" t="str">
            <v/>
          </cell>
          <cell r="I1999" t="str">
            <v/>
          </cell>
          <cell r="K1999">
            <v>0</v>
          </cell>
          <cell r="L1999">
            <v>0</v>
          </cell>
        </row>
        <row r="2000">
          <cell r="C2000" t="str">
            <v/>
          </cell>
          <cell r="H2000" t="str">
            <v/>
          </cell>
          <cell r="I2000" t="str">
            <v/>
          </cell>
          <cell r="K2000">
            <v>0</v>
          </cell>
          <cell r="L2000">
            <v>0</v>
          </cell>
        </row>
        <row r="2001">
          <cell r="C2001" t="str">
            <v/>
          </cell>
          <cell r="H2001" t="str">
            <v/>
          </cell>
          <cell r="I2001" t="str">
            <v/>
          </cell>
          <cell r="K2001">
            <v>0</v>
          </cell>
          <cell r="L2001">
            <v>0</v>
          </cell>
        </row>
        <row r="2002">
          <cell r="C2002" t="str">
            <v/>
          </cell>
          <cell r="H2002" t="str">
            <v/>
          </cell>
          <cell r="I2002" t="str">
            <v/>
          </cell>
          <cell r="K2002">
            <v>0</v>
          </cell>
          <cell r="L2002">
            <v>0</v>
          </cell>
        </row>
        <row r="2004">
          <cell r="D2004" t="str">
            <v>JUMLAH HARGA TENAGA</v>
          </cell>
          <cell r="L2004">
            <v>8000</v>
          </cell>
        </row>
        <row r="2006">
          <cell r="C2006" t="str">
            <v>B.</v>
          </cell>
          <cell r="E2006" t="str">
            <v>BAHAN</v>
          </cell>
        </row>
        <row r="2008">
          <cell r="C2008">
            <v>1</v>
          </cell>
          <cell r="E2008" t="str">
            <v>Tiang Pancang Beton dia 500 mm pretensioned</v>
          </cell>
          <cell r="H2008" t="str">
            <v>(M335)</v>
          </cell>
          <cell r="I2008" t="str">
            <v>m</v>
          </cell>
          <cell r="J2008">
            <v>1</v>
          </cell>
          <cell r="K2008">
            <v>210000</v>
          </cell>
          <cell r="L2008">
            <v>210000</v>
          </cell>
        </row>
        <row r="2009">
          <cell r="C2009">
            <v>2</v>
          </cell>
          <cell r="E2009" t="str">
            <v>Material bantu</v>
          </cell>
          <cell r="I2009" t="str">
            <v>Ls</v>
          </cell>
          <cell r="J2009">
            <v>1</v>
          </cell>
          <cell r="K2009">
            <v>1000</v>
          </cell>
          <cell r="L2009">
            <v>1000</v>
          </cell>
        </row>
        <row r="2010">
          <cell r="C2010" t="str">
            <v/>
          </cell>
          <cell r="H2010" t="str">
            <v/>
          </cell>
          <cell r="I2010" t="str">
            <v/>
          </cell>
          <cell r="K2010">
            <v>0</v>
          </cell>
          <cell r="L2010">
            <v>0</v>
          </cell>
        </row>
        <row r="2011">
          <cell r="C2011" t="str">
            <v/>
          </cell>
          <cell r="H2011" t="str">
            <v/>
          </cell>
          <cell r="I2011" t="str">
            <v/>
          </cell>
          <cell r="K2011">
            <v>0</v>
          </cell>
          <cell r="L2011">
            <v>0</v>
          </cell>
        </row>
        <row r="2012">
          <cell r="C2012" t="str">
            <v/>
          </cell>
          <cell r="H2012" t="str">
            <v/>
          </cell>
          <cell r="I2012" t="str">
            <v/>
          </cell>
          <cell r="K2012">
            <v>0</v>
          </cell>
          <cell r="L2012">
            <v>0</v>
          </cell>
        </row>
        <row r="2013">
          <cell r="C2013" t="str">
            <v/>
          </cell>
          <cell r="H2013" t="str">
            <v/>
          </cell>
          <cell r="I2013" t="str">
            <v/>
          </cell>
          <cell r="K2013">
            <v>0</v>
          </cell>
          <cell r="L2013">
            <v>0</v>
          </cell>
        </row>
        <row r="2014">
          <cell r="C2014" t="str">
            <v/>
          </cell>
          <cell r="H2014" t="str">
            <v/>
          </cell>
          <cell r="I2014" t="str">
            <v/>
          </cell>
          <cell r="K2014">
            <v>0</v>
          </cell>
          <cell r="L2014">
            <v>0</v>
          </cell>
        </row>
        <row r="2015">
          <cell r="C2015" t="str">
            <v/>
          </cell>
          <cell r="H2015" t="str">
            <v/>
          </cell>
          <cell r="I2015" t="str">
            <v/>
          </cell>
          <cell r="K2015">
            <v>0</v>
          </cell>
          <cell r="L2015">
            <v>0</v>
          </cell>
        </row>
        <row r="2016">
          <cell r="C2016" t="str">
            <v/>
          </cell>
          <cell r="H2016" t="str">
            <v/>
          </cell>
          <cell r="I2016" t="str">
            <v/>
          </cell>
          <cell r="K2016">
            <v>0</v>
          </cell>
          <cell r="L2016">
            <v>0</v>
          </cell>
        </row>
        <row r="2017">
          <cell r="C2017" t="str">
            <v/>
          </cell>
          <cell r="H2017" t="str">
            <v/>
          </cell>
          <cell r="I2017" t="str">
            <v/>
          </cell>
          <cell r="K2017">
            <v>0</v>
          </cell>
          <cell r="L2017">
            <v>0</v>
          </cell>
        </row>
        <row r="2019">
          <cell r="D2019" t="str">
            <v xml:space="preserve">JUMLAH HARGA BAHAN   </v>
          </cell>
          <cell r="L2019">
            <v>211000</v>
          </cell>
        </row>
        <row r="2021">
          <cell r="C2021" t="str">
            <v>C.</v>
          </cell>
          <cell r="E2021" t="str">
            <v>PERALATAN</v>
          </cell>
        </row>
        <row r="2023">
          <cell r="C2023">
            <v>1</v>
          </cell>
          <cell r="E2023" t="str">
            <v>Diesel Hammer</v>
          </cell>
          <cell r="I2023" t="str">
            <v>Jam</v>
          </cell>
          <cell r="J2023">
            <v>0.05</v>
          </cell>
          <cell r="K2023">
            <v>303340</v>
          </cell>
          <cell r="L2023">
            <v>15167</v>
          </cell>
        </row>
        <row r="2024">
          <cell r="C2024">
            <v>2</v>
          </cell>
          <cell r="E2024" t="str">
            <v>Crawler Crane 25 Ton</v>
          </cell>
          <cell r="H2024">
            <v>0</v>
          </cell>
          <cell r="I2024" t="str">
            <v>Jam</v>
          </cell>
          <cell r="J2024">
            <v>0.05</v>
          </cell>
          <cell r="K2024">
            <v>374440</v>
          </cell>
          <cell r="L2024">
            <v>18722</v>
          </cell>
        </row>
        <row r="2025">
          <cell r="C2025">
            <v>3</v>
          </cell>
          <cell r="E2025" t="str">
            <v>Alat Bantu</v>
          </cell>
          <cell r="I2025" t="str">
            <v>Ls</v>
          </cell>
          <cell r="J2025">
            <v>1</v>
          </cell>
          <cell r="K2025">
            <v>2500</v>
          </cell>
          <cell r="L2025">
            <v>2500</v>
          </cell>
        </row>
        <row r="2026">
          <cell r="C2026" t="str">
            <v/>
          </cell>
          <cell r="H2026" t="str">
            <v/>
          </cell>
          <cell r="I2026" t="str">
            <v/>
          </cell>
          <cell r="K2026">
            <v>0</v>
          </cell>
          <cell r="L2026">
            <v>0</v>
          </cell>
        </row>
        <row r="2027">
          <cell r="C2027" t="str">
            <v/>
          </cell>
          <cell r="H2027" t="str">
            <v/>
          </cell>
          <cell r="I2027" t="str">
            <v/>
          </cell>
          <cell r="K2027">
            <v>0</v>
          </cell>
          <cell r="L2027">
            <v>0</v>
          </cell>
        </row>
        <row r="2028">
          <cell r="C2028" t="str">
            <v/>
          </cell>
          <cell r="H2028" t="str">
            <v/>
          </cell>
          <cell r="I2028" t="str">
            <v/>
          </cell>
          <cell r="K2028">
            <v>0</v>
          </cell>
          <cell r="L2028">
            <v>0</v>
          </cell>
        </row>
        <row r="2029">
          <cell r="C2029" t="str">
            <v/>
          </cell>
          <cell r="H2029" t="str">
            <v/>
          </cell>
          <cell r="I2029" t="str">
            <v/>
          </cell>
          <cell r="K2029">
            <v>0</v>
          </cell>
          <cell r="L2029">
            <v>0</v>
          </cell>
        </row>
        <row r="2030">
          <cell r="C2030" t="str">
            <v/>
          </cell>
          <cell r="H2030" t="str">
            <v/>
          </cell>
          <cell r="I2030" t="str">
            <v/>
          </cell>
          <cell r="K2030">
            <v>0</v>
          </cell>
          <cell r="L2030">
            <v>0</v>
          </cell>
        </row>
        <row r="2031">
          <cell r="C2031" t="str">
            <v/>
          </cell>
          <cell r="H2031" t="str">
            <v/>
          </cell>
          <cell r="I2031" t="str">
            <v/>
          </cell>
          <cell r="K2031">
            <v>0</v>
          </cell>
          <cell r="L2031">
            <v>0</v>
          </cell>
        </row>
        <row r="2032">
          <cell r="C2032" t="str">
            <v/>
          </cell>
          <cell r="H2032" t="str">
            <v/>
          </cell>
          <cell r="I2032" t="str">
            <v/>
          </cell>
          <cell r="K2032">
            <v>0</v>
          </cell>
          <cell r="L2032">
            <v>0</v>
          </cell>
        </row>
        <row r="2034">
          <cell r="D2034" t="str">
            <v>JUMLAH HARGA PERALATAN</v>
          </cell>
          <cell r="L2034">
            <v>36389</v>
          </cell>
        </row>
        <row r="2036">
          <cell r="C2036" t="str">
            <v>D.</v>
          </cell>
          <cell r="E2036" t="str">
            <v>JUMLAH HARGA TENAGA, BAHAN DAN PERALATAN  ( A + B + C )</v>
          </cell>
          <cell r="L2036">
            <v>255389</v>
          </cell>
        </row>
        <row r="2037">
          <cell r="C2037" t="str">
            <v>E.</v>
          </cell>
          <cell r="E2037" t="str">
            <v>OVERHEAD &amp; PROFIT</v>
          </cell>
          <cell r="I2037">
            <v>0</v>
          </cell>
          <cell r="J2037" t="str">
            <v>%  x  D</v>
          </cell>
          <cell r="L2037">
            <v>0</v>
          </cell>
        </row>
        <row r="2038">
          <cell r="B2038" t="e">
            <v>#REF!</v>
          </cell>
          <cell r="C2038" t="str">
            <v>F.</v>
          </cell>
          <cell r="E2038" t="str">
            <v>HARGA SATUAN PEKERJAAN  ( D + E )</v>
          </cell>
          <cell r="L2038">
            <v>255389</v>
          </cell>
        </row>
        <row r="2039">
          <cell r="C2039" t="str">
            <v>Note: 1.</v>
          </cell>
          <cell r="E2039" t="str">
            <v>SATUAN dapat berdasarkan atas jam operasi untuk Tenaga Kerja dan Peralatan, volume dan/atau ukuran</v>
          </cell>
        </row>
        <row r="2040">
          <cell r="E2040" t="str">
            <v>berat untuk bahan-bahan.</v>
          </cell>
        </row>
        <row r="2041">
          <cell r="C2041" t="str">
            <v>2.</v>
          </cell>
          <cell r="E2041" t="str">
            <v>Kuantitas satuan adalah kuantitas setiap komponen untuk menyelesaikan satu satuan pekerjaan dari nomor</v>
          </cell>
        </row>
        <row r="2042">
          <cell r="E2042" t="str">
            <v>mata pembayaran.</v>
          </cell>
        </row>
        <row r="2043">
          <cell r="C2043" t="str">
            <v>3.</v>
          </cell>
          <cell r="E2043" t="str">
            <v>Biaya satuan untuk peralatan sudah termasuk bahan bakar, bahan habis dipakai dan operator.</v>
          </cell>
        </row>
        <row r="2044">
          <cell r="C2044" t="str">
            <v>4.</v>
          </cell>
          <cell r="E2044" t="str">
            <v>Biaya satuan sudah termasuk pengeluaran untuk seluruh pajak yang berkaitan (tetapi tidak termasuk PPN</v>
          </cell>
        </row>
        <row r="2045">
          <cell r="E2045" t="str">
            <v>yang dibayar dari kontrak) dan biaya-biaya lainnya.</v>
          </cell>
        </row>
        <row r="2049">
          <cell r="B2049" t="e">
            <v>#REF!</v>
          </cell>
          <cell r="C2049" t="str">
            <v>ITEM PEMBAYARAN NO.</v>
          </cell>
          <cell r="F2049" t="str">
            <v>:</v>
          </cell>
          <cell r="G2049" t="str">
            <v>10.05(4)</v>
          </cell>
          <cell r="K2049" t="str">
            <v>PERKIRAAN VOL. PEK.</v>
          </cell>
          <cell r="M2049" t="str">
            <v>:</v>
          </cell>
          <cell r="N2049">
            <v>840</v>
          </cell>
        </row>
        <row r="2050">
          <cell r="C2050" t="str">
            <v>JENIS PEKERJAAN</v>
          </cell>
          <cell r="F2050" t="str">
            <v>:</v>
          </cell>
          <cell r="G2050" t="str">
            <v>Penyediaan Tiang Pancang Beton Bulat Pretensioned, dia 60 cm</v>
          </cell>
          <cell r="K2050" t="str">
            <v>TOTAL HARGA (Rp.)</v>
          </cell>
          <cell r="M2050" t="str">
            <v>:</v>
          </cell>
          <cell r="N2050">
            <v>245364000</v>
          </cell>
        </row>
        <row r="2051">
          <cell r="C2051" t="str">
            <v>SATUAN PEMBAYARAN</v>
          </cell>
          <cell r="F2051" t="str">
            <v>:</v>
          </cell>
          <cell r="G2051" t="str">
            <v>m'</v>
          </cell>
        </row>
        <row r="2053">
          <cell r="J2053" t="str">
            <v>PERKIRAAN</v>
          </cell>
          <cell r="K2053" t="str">
            <v>HARGA</v>
          </cell>
          <cell r="L2053" t="str">
            <v>JUMLAH</v>
          </cell>
        </row>
        <row r="2054">
          <cell r="C2054" t="str">
            <v>NO.</v>
          </cell>
          <cell r="D2054" t="str">
            <v>KOMPONEN</v>
          </cell>
          <cell r="I2054" t="str">
            <v>SATUAN</v>
          </cell>
          <cell r="J2054" t="str">
            <v>KUANTITAS</v>
          </cell>
          <cell r="K2054" t="str">
            <v>SATUAN</v>
          </cell>
          <cell r="L2054" t="str">
            <v>HARGA</v>
          </cell>
        </row>
        <row r="2055">
          <cell r="K2055" t="str">
            <v>(Rp.)</v>
          </cell>
          <cell r="L2055" t="str">
            <v>(Rp.)</v>
          </cell>
        </row>
        <row r="2057">
          <cell r="C2057" t="str">
            <v>A.</v>
          </cell>
          <cell r="E2057" t="str">
            <v>TENAGA</v>
          </cell>
        </row>
        <row r="2059">
          <cell r="C2059">
            <v>1</v>
          </cell>
          <cell r="E2059" t="str">
            <v>Mandor</v>
          </cell>
          <cell r="H2059" t="str">
            <v>(L02)</v>
          </cell>
          <cell r="I2059" t="str">
            <v>Orang/Hari</v>
          </cell>
          <cell r="J2059">
            <v>0.01</v>
          </cell>
          <cell r="K2059">
            <v>50000</v>
          </cell>
          <cell r="L2059">
            <v>500</v>
          </cell>
        </row>
        <row r="2060">
          <cell r="C2060">
            <v>2</v>
          </cell>
          <cell r="E2060" t="str">
            <v>Pekerja</v>
          </cell>
          <cell r="H2060" t="str">
            <v>(L16)</v>
          </cell>
          <cell r="I2060" t="str">
            <v>Orang/Hari</v>
          </cell>
          <cell r="J2060">
            <v>0.1</v>
          </cell>
          <cell r="K2060">
            <v>25000</v>
          </cell>
          <cell r="L2060">
            <v>2500</v>
          </cell>
        </row>
        <row r="2061">
          <cell r="C2061" t="str">
            <v/>
          </cell>
          <cell r="H2061" t="str">
            <v/>
          </cell>
          <cell r="I2061" t="str">
            <v/>
          </cell>
          <cell r="K2061">
            <v>0</v>
          </cell>
          <cell r="L2061">
            <v>0</v>
          </cell>
        </row>
        <row r="2062">
          <cell r="C2062" t="str">
            <v/>
          </cell>
          <cell r="H2062" t="str">
            <v/>
          </cell>
          <cell r="I2062" t="str">
            <v/>
          </cell>
          <cell r="K2062">
            <v>0</v>
          </cell>
          <cell r="L2062">
            <v>0</v>
          </cell>
        </row>
        <row r="2063">
          <cell r="C2063" t="str">
            <v/>
          </cell>
          <cell r="H2063" t="str">
            <v/>
          </cell>
          <cell r="I2063" t="str">
            <v/>
          </cell>
          <cell r="K2063">
            <v>0</v>
          </cell>
          <cell r="L2063">
            <v>0</v>
          </cell>
        </row>
        <row r="2064">
          <cell r="C2064" t="str">
            <v/>
          </cell>
          <cell r="H2064" t="str">
            <v/>
          </cell>
          <cell r="I2064" t="str">
            <v/>
          </cell>
          <cell r="K2064">
            <v>0</v>
          </cell>
          <cell r="L2064">
            <v>0</v>
          </cell>
        </row>
        <row r="2065">
          <cell r="C2065" t="str">
            <v/>
          </cell>
          <cell r="H2065" t="str">
            <v/>
          </cell>
          <cell r="I2065" t="str">
            <v/>
          </cell>
          <cell r="K2065">
            <v>0</v>
          </cell>
          <cell r="L2065">
            <v>0</v>
          </cell>
        </row>
        <row r="2066">
          <cell r="C2066" t="str">
            <v/>
          </cell>
          <cell r="H2066" t="str">
            <v/>
          </cell>
          <cell r="I2066" t="str">
            <v/>
          </cell>
          <cell r="K2066">
            <v>0</v>
          </cell>
          <cell r="L2066">
            <v>0</v>
          </cell>
        </row>
        <row r="2067">
          <cell r="C2067" t="str">
            <v/>
          </cell>
          <cell r="H2067" t="str">
            <v/>
          </cell>
          <cell r="I2067" t="str">
            <v/>
          </cell>
          <cell r="K2067">
            <v>0</v>
          </cell>
          <cell r="L2067">
            <v>0</v>
          </cell>
        </row>
        <row r="2068">
          <cell r="C2068" t="str">
            <v/>
          </cell>
          <cell r="H2068" t="str">
            <v/>
          </cell>
          <cell r="I2068" t="str">
            <v/>
          </cell>
          <cell r="K2068">
            <v>0</v>
          </cell>
          <cell r="L2068">
            <v>0</v>
          </cell>
        </row>
        <row r="2070">
          <cell r="D2070" t="str">
            <v>JUMLAH HARGA TENAGA</v>
          </cell>
          <cell r="L2070">
            <v>3000</v>
          </cell>
        </row>
        <row r="2072">
          <cell r="C2072" t="str">
            <v>B.</v>
          </cell>
          <cell r="E2072" t="str">
            <v>BAHAN</v>
          </cell>
        </row>
        <row r="2074">
          <cell r="C2074">
            <v>1</v>
          </cell>
          <cell r="E2074" t="str">
            <v>Tiang Pancang Beton dia 600 mm pretensioned</v>
          </cell>
          <cell r="H2074" t="str">
            <v>(M336)</v>
          </cell>
          <cell r="I2074" t="str">
            <v>m</v>
          </cell>
          <cell r="J2074">
            <v>1</v>
          </cell>
          <cell r="K2074">
            <v>285600</v>
          </cell>
          <cell r="L2074">
            <v>285600</v>
          </cell>
        </row>
        <row r="2075">
          <cell r="C2075">
            <v>2</v>
          </cell>
          <cell r="E2075" t="str">
            <v>Material bantu</v>
          </cell>
          <cell r="I2075" t="str">
            <v>Ls</v>
          </cell>
          <cell r="J2075">
            <v>1</v>
          </cell>
          <cell r="K2075">
            <v>1000</v>
          </cell>
          <cell r="L2075">
            <v>1000</v>
          </cell>
        </row>
        <row r="2076">
          <cell r="C2076" t="str">
            <v/>
          </cell>
          <cell r="H2076" t="str">
            <v/>
          </cell>
          <cell r="I2076" t="str">
            <v/>
          </cell>
          <cell r="K2076">
            <v>0</v>
          </cell>
          <cell r="L2076">
            <v>0</v>
          </cell>
        </row>
        <row r="2077">
          <cell r="C2077" t="str">
            <v/>
          </cell>
          <cell r="H2077" t="str">
            <v/>
          </cell>
          <cell r="I2077" t="str">
            <v/>
          </cell>
          <cell r="K2077">
            <v>0</v>
          </cell>
          <cell r="L2077">
            <v>0</v>
          </cell>
        </row>
        <row r="2078">
          <cell r="C2078" t="str">
            <v/>
          </cell>
          <cell r="H2078" t="str">
            <v/>
          </cell>
          <cell r="I2078" t="str">
            <v/>
          </cell>
          <cell r="K2078">
            <v>0</v>
          </cell>
          <cell r="L2078">
            <v>0</v>
          </cell>
        </row>
        <row r="2079">
          <cell r="C2079" t="str">
            <v/>
          </cell>
          <cell r="H2079" t="str">
            <v/>
          </cell>
          <cell r="I2079" t="str">
            <v/>
          </cell>
          <cell r="K2079">
            <v>0</v>
          </cell>
          <cell r="L2079">
            <v>0</v>
          </cell>
        </row>
        <row r="2080">
          <cell r="C2080" t="str">
            <v/>
          </cell>
          <cell r="H2080" t="str">
            <v/>
          </cell>
          <cell r="I2080" t="str">
            <v/>
          </cell>
          <cell r="K2080">
            <v>0</v>
          </cell>
          <cell r="L2080">
            <v>0</v>
          </cell>
        </row>
        <row r="2081">
          <cell r="C2081" t="str">
            <v/>
          </cell>
          <cell r="H2081" t="str">
            <v/>
          </cell>
          <cell r="I2081" t="str">
            <v/>
          </cell>
          <cell r="K2081">
            <v>0</v>
          </cell>
          <cell r="L2081">
            <v>0</v>
          </cell>
        </row>
        <row r="2082">
          <cell r="C2082" t="str">
            <v/>
          </cell>
          <cell r="H2082" t="str">
            <v/>
          </cell>
          <cell r="I2082" t="str">
            <v/>
          </cell>
          <cell r="K2082">
            <v>0</v>
          </cell>
          <cell r="L2082">
            <v>0</v>
          </cell>
        </row>
        <row r="2083">
          <cell r="C2083" t="str">
            <v/>
          </cell>
          <cell r="H2083" t="str">
            <v/>
          </cell>
          <cell r="I2083" t="str">
            <v/>
          </cell>
          <cell r="K2083">
            <v>0</v>
          </cell>
          <cell r="L2083">
            <v>0</v>
          </cell>
        </row>
        <row r="2085">
          <cell r="D2085" t="str">
            <v xml:space="preserve">JUMLAH HARGA BAHAN   </v>
          </cell>
          <cell r="L2085">
            <v>286600</v>
          </cell>
        </row>
        <row r="2087">
          <cell r="C2087" t="str">
            <v>C.</v>
          </cell>
          <cell r="E2087" t="str">
            <v>PERALATAN</v>
          </cell>
        </row>
        <row r="2089">
          <cell r="C2089">
            <v>1</v>
          </cell>
          <cell r="E2089" t="str">
            <v>Alat Bantu</v>
          </cell>
          <cell r="I2089" t="str">
            <v>Ls</v>
          </cell>
          <cell r="J2089">
            <v>1</v>
          </cell>
          <cell r="K2089">
            <v>2500</v>
          </cell>
          <cell r="L2089">
            <v>2500</v>
          </cell>
        </row>
        <row r="2090">
          <cell r="C2090" t="str">
            <v/>
          </cell>
          <cell r="H2090" t="str">
            <v/>
          </cell>
          <cell r="I2090" t="str">
            <v/>
          </cell>
          <cell r="K2090">
            <v>0</v>
          </cell>
          <cell r="L2090">
            <v>0</v>
          </cell>
        </row>
        <row r="2091">
          <cell r="C2091" t="str">
            <v/>
          </cell>
          <cell r="H2091" t="str">
            <v/>
          </cell>
          <cell r="I2091" t="str">
            <v/>
          </cell>
          <cell r="K2091">
            <v>0</v>
          </cell>
          <cell r="L2091">
            <v>0</v>
          </cell>
        </row>
        <row r="2092">
          <cell r="C2092" t="str">
            <v/>
          </cell>
          <cell r="H2092" t="str">
            <v/>
          </cell>
          <cell r="I2092" t="str">
            <v/>
          </cell>
          <cell r="K2092">
            <v>0</v>
          </cell>
          <cell r="L2092">
            <v>0</v>
          </cell>
        </row>
        <row r="2093">
          <cell r="C2093" t="str">
            <v/>
          </cell>
          <cell r="H2093" t="str">
            <v/>
          </cell>
          <cell r="I2093" t="str">
            <v/>
          </cell>
          <cell r="K2093">
            <v>0</v>
          </cell>
          <cell r="L2093">
            <v>0</v>
          </cell>
        </row>
        <row r="2094">
          <cell r="C2094" t="str">
            <v/>
          </cell>
          <cell r="H2094" t="str">
            <v/>
          </cell>
          <cell r="I2094" t="str">
            <v/>
          </cell>
          <cell r="K2094">
            <v>0</v>
          </cell>
          <cell r="L2094">
            <v>0</v>
          </cell>
        </row>
        <row r="2095">
          <cell r="C2095" t="str">
            <v/>
          </cell>
          <cell r="H2095" t="str">
            <v/>
          </cell>
          <cell r="I2095" t="str">
            <v/>
          </cell>
          <cell r="K2095">
            <v>0</v>
          </cell>
          <cell r="L2095">
            <v>0</v>
          </cell>
        </row>
        <row r="2096">
          <cell r="C2096" t="str">
            <v/>
          </cell>
          <cell r="H2096" t="str">
            <v/>
          </cell>
          <cell r="I2096" t="str">
            <v/>
          </cell>
          <cell r="K2096">
            <v>0</v>
          </cell>
          <cell r="L2096">
            <v>0</v>
          </cell>
        </row>
        <row r="2097">
          <cell r="C2097" t="str">
            <v/>
          </cell>
          <cell r="H2097" t="str">
            <v/>
          </cell>
          <cell r="I2097" t="str">
            <v/>
          </cell>
          <cell r="K2097">
            <v>0</v>
          </cell>
          <cell r="L2097">
            <v>0</v>
          </cell>
        </row>
        <row r="2098">
          <cell r="C2098" t="str">
            <v/>
          </cell>
          <cell r="H2098" t="str">
            <v/>
          </cell>
          <cell r="I2098" t="str">
            <v/>
          </cell>
          <cell r="K2098">
            <v>0</v>
          </cell>
          <cell r="L2098">
            <v>0</v>
          </cell>
        </row>
        <row r="2100">
          <cell r="D2100" t="str">
            <v>JUMLAH HARGA PERALATAN</v>
          </cell>
          <cell r="L2100">
            <v>2500</v>
          </cell>
        </row>
        <row r="2102">
          <cell r="C2102" t="str">
            <v>D.</v>
          </cell>
          <cell r="E2102" t="str">
            <v>JUMLAH HARGA TENAGA, BAHAN DAN PERALATAN  ( A + B + C )</v>
          </cell>
          <cell r="L2102">
            <v>292100</v>
          </cell>
        </row>
        <row r="2103">
          <cell r="C2103" t="str">
            <v>E.</v>
          </cell>
          <cell r="E2103" t="str">
            <v>OVERHEAD &amp; PROFIT</v>
          </cell>
          <cell r="I2103">
            <v>0</v>
          </cell>
          <cell r="J2103" t="str">
            <v>%  x  D</v>
          </cell>
          <cell r="L2103">
            <v>0</v>
          </cell>
        </row>
        <row r="2104">
          <cell r="B2104" t="e">
            <v>#REF!</v>
          </cell>
          <cell r="C2104" t="str">
            <v>F.</v>
          </cell>
          <cell r="E2104" t="str">
            <v>HARGA SATUAN PEKERJAAN  ( D + E )</v>
          </cell>
          <cell r="L2104">
            <v>292100</v>
          </cell>
        </row>
        <row r="2105">
          <cell r="C2105" t="str">
            <v>Note: 1.</v>
          </cell>
          <cell r="E2105" t="str">
            <v>SATUAN dapat berdasarkan atas jam operasi untuk Tenaga Kerja dan Peralatan, volume dan/atau ukuran</v>
          </cell>
        </row>
        <row r="2106">
          <cell r="E2106" t="str">
            <v>berat untuk bahan-bahan.</v>
          </cell>
        </row>
        <row r="2107">
          <cell r="C2107" t="str">
            <v>2.</v>
          </cell>
          <cell r="E2107" t="str">
            <v>Kuantitas satuan adalah kuantitas setiap komponen untuk menyelesaikan satu satuan pekerjaan dari nomor</v>
          </cell>
        </row>
        <row r="2108">
          <cell r="E2108" t="str">
            <v>mata pembayaran.</v>
          </cell>
        </row>
        <row r="2109">
          <cell r="C2109" t="str">
            <v>3.</v>
          </cell>
          <cell r="E2109" t="str">
            <v>Biaya satuan untuk peralatan sudah termasuk bahan bakar, bahan habis dipakai dan operator.</v>
          </cell>
        </row>
        <row r="2110">
          <cell r="C2110" t="str">
            <v>4.</v>
          </cell>
          <cell r="E2110" t="str">
            <v>Biaya satuan sudah termasuk pengeluaran untuk seluruh pajak yang berkaitan (tetapi tidak termasuk PPN</v>
          </cell>
        </row>
        <row r="2111">
          <cell r="E2111" t="str">
            <v>yang dibayar dari kontrak) dan biaya-biaya lainnya.</v>
          </cell>
        </row>
        <row r="2115">
          <cell r="B2115" t="e">
            <v>#REF!</v>
          </cell>
          <cell r="C2115" t="str">
            <v>ITEM PEMBAYARAN NO.</v>
          </cell>
          <cell r="F2115" t="str">
            <v>:</v>
          </cell>
          <cell r="G2115" t="str">
            <v>10.05(5)</v>
          </cell>
          <cell r="K2115" t="str">
            <v>PERKIRAAN VOL. PEK.</v>
          </cell>
          <cell r="M2115" t="str">
            <v>:</v>
          </cell>
          <cell r="N2115">
            <v>840</v>
          </cell>
        </row>
        <row r="2116">
          <cell r="C2116" t="str">
            <v>JENIS PEKERJAAN</v>
          </cell>
          <cell r="F2116" t="str">
            <v>:</v>
          </cell>
          <cell r="G2116" t="str">
            <v>Pemancangan Tiang Pancang Beton Bulat Pretensioned, dia 60 cm</v>
          </cell>
          <cell r="K2116" t="str">
            <v>TOTAL HARGA (Rp.)</v>
          </cell>
          <cell r="M2116" t="str">
            <v>:</v>
          </cell>
          <cell r="N2116">
            <v>39200112</v>
          </cell>
        </row>
        <row r="2117">
          <cell r="C2117" t="str">
            <v>SATUAN PEMBAYARAN</v>
          </cell>
          <cell r="F2117" t="str">
            <v>:</v>
          </cell>
          <cell r="G2117" t="str">
            <v>m'</v>
          </cell>
        </row>
        <row r="2119">
          <cell r="J2119" t="str">
            <v>PERKIRAAN</v>
          </cell>
          <cell r="K2119" t="str">
            <v>HARGA</v>
          </cell>
          <cell r="L2119" t="str">
            <v>JUMLAH</v>
          </cell>
        </row>
        <row r="2120">
          <cell r="C2120" t="str">
            <v>NO.</v>
          </cell>
          <cell r="D2120" t="str">
            <v>KOMPONEN</v>
          </cell>
          <cell r="I2120" t="str">
            <v>SATUAN</v>
          </cell>
          <cell r="J2120" t="str">
            <v>KUANTITAS</v>
          </cell>
          <cell r="K2120" t="str">
            <v>SATUAN</v>
          </cell>
          <cell r="L2120" t="str">
            <v>HARGA</v>
          </cell>
        </row>
        <row r="2121">
          <cell r="K2121" t="str">
            <v>(Rp.)</v>
          </cell>
          <cell r="L2121" t="str">
            <v>(Rp.)</v>
          </cell>
        </row>
        <row r="2123">
          <cell r="C2123" t="str">
            <v>A.</v>
          </cell>
          <cell r="E2123" t="str">
            <v>TENAGA</v>
          </cell>
        </row>
        <row r="2125">
          <cell r="C2125">
            <v>1</v>
          </cell>
          <cell r="E2125" t="str">
            <v>Mandor</v>
          </cell>
          <cell r="H2125" t="str">
            <v>(L02)</v>
          </cell>
          <cell r="I2125" t="str">
            <v>Orang/Hari</v>
          </cell>
          <cell r="J2125">
            <v>0.06</v>
          </cell>
          <cell r="K2125">
            <v>50000</v>
          </cell>
          <cell r="L2125">
            <v>3000</v>
          </cell>
        </row>
        <row r="2126">
          <cell r="C2126">
            <v>2</v>
          </cell>
          <cell r="E2126" t="str">
            <v>Pekerja</v>
          </cell>
          <cell r="H2126" t="str">
            <v>(L16)</v>
          </cell>
          <cell r="I2126" t="str">
            <v>Orang/Hari</v>
          </cell>
          <cell r="J2126">
            <v>0.12</v>
          </cell>
          <cell r="K2126">
            <v>25000</v>
          </cell>
          <cell r="L2126">
            <v>3000</v>
          </cell>
        </row>
        <row r="2127">
          <cell r="C2127" t="str">
            <v/>
          </cell>
          <cell r="H2127" t="str">
            <v/>
          </cell>
          <cell r="I2127" t="str">
            <v/>
          </cell>
          <cell r="K2127">
            <v>0</v>
          </cell>
          <cell r="L2127">
            <v>0</v>
          </cell>
        </row>
        <row r="2128">
          <cell r="C2128" t="str">
            <v/>
          </cell>
          <cell r="H2128" t="str">
            <v/>
          </cell>
          <cell r="I2128" t="str">
            <v/>
          </cell>
          <cell r="K2128">
            <v>0</v>
          </cell>
          <cell r="L2128">
            <v>0</v>
          </cell>
        </row>
        <row r="2129">
          <cell r="C2129" t="str">
            <v/>
          </cell>
          <cell r="H2129" t="str">
            <v/>
          </cell>
          <cell r="I2129" t="str">
            <v/>
          </cell>
          <cell r="K2129">
            <v>0</v>
          </cell>
          <cell r="L2129">
            <v>0</v>
          </cell>
        </row>
        <row r="2130">
          <cell r="C2130" t="str">
            <v/>
          </cell>
          <cell r="H2130" t="str">
            <v/>
          </cell>
          <cell r="I2130" t="str">
            <v/>
          </cell>
          <cell r="K2130">
            <v>0</v>
          </cell>
          <cell r="L2130">
            <v>0</v>
          </cell>
        </row>
        <row r="2131">
          <cell r="C2131" t="str">
            <v/>
          </cell>
          <cell r="H2131" t="str">
            <v/>
          </cell>
          <cell r="I2131" t="str">
            <v/>
          </cell>
          <cell r="K2131">
            <v>0</v>
          </cell>
          <cell r="L2131">
            <v>0</v>
          </cell>
        </row>
        <row r="2132">
          <cell r="C2132" t="str">
            <v/>
          </cell>
          <cell r="H2132" t="str">
            <v/>
          </cell>
          <cell r="I2132" t="str">
            <v/>
          </cell>
          <cell r="K2132">
            <v>0</v>
          </cell>
          <cell r="L2132">
            <v>0</v>
          </cell>
        </row>
        <row r="2133">
          <cell r="C2133" t="str">
            <v/>
          </cell>
          <cell r="H2133" t="str">
            <v/>
          </cell>
          <cell r="I2133" t="str">
            <v/>
          </cell>
          <cell r="K2133">
            <v>0</v>
          </cell>
          <cell r="L2133">
            <v>0</v>
          </cell>
        </row>
        <row r="2134">
          <cell r="C2134" t="str">
            <v/>
          </cell>
          <cell r="H2134" t="str">
            <v/>
          </cell>
          <cell r="I2134" t="str">
            <v/>
          </cell>
          <cell r="K2134">
            <v>0</v>
          </cell>
          <cell r="L2134">
            <v>0</v>
          </cell>
        </row>
        <row r="2136">
          <cell r="D2136" t="str">
            <v>JUMLAH HARGA TENAGA</v>
          </cell>
          <cell r="L2136">
            <v>6000</v>
          </cell>
        </row>
        <row r="2138">
          <cell r="C2138" t="str">
            <v>B.</v>
          </cell>
          <cell r="E2138" t="str">
            <v>BAHAN</v>
          </cell>
        </row>
        <row r="2140">
          <cell r="C2140" t="str">
            <v/>
          </cell>
          <cell r="H2140" t="str">
            <v/>
          </cell>
          <cell r="I2140" t="str">
            <v/>
          </cell>
          <cell r="K2140">
            <v>0</v>
          </cell>
          <cell r="L2140">
            <v>0</v>
          </cell>
        </row>
        <row r="2141">
          <cell r="C2141" t="str">
            <v/>
          </cell>
          <cell r="H2141" t="str">
            <v/>
          </cell>
          <cell r="I2141" t="str">
            <v/>
          </cell>
          <cell r="K2141">
            <v>0</v>
          </cell>
          <cell r="L2141">
            <v>0</v>
          </cell>
        </row>
        <row r="2142">
          <cell r="C2142" t="str">
            <v/>
          </cell>
          <cell r="H2142" t="str">
            <v/>
          </cell>
          <cell r="I2142" t="str">
            <v/>
          </cell>
          <cell r="K2142">
            <v>0</v>
          </cell>
          <cell r="L2142">
            <v>0</v>
          </cell>
        </row>
        <row r="2143">
          <cell r="C2143" t="str">
            <v/>
          </cell>
          <cell r="H2143" t="str">
            <v/>
          </cell>
          <cell r="I2143" t="str">
            <v/>
          </cell>
          <cell r="K2143">
            <v>0</v>
          </cell>
          <cell r="L2143">
            <v>0</v>
          </cell>
        </row>
        <row r="2144">
          <cell r="C2144" t="str">
            <v/>
          </cell>
          <cell r="H2144" t="str">
            <v/>
          </cell>
          <cell r="I2144" t="str">
            <v/>
          </cell>
          <cell r="K2144">
            <v>0</v>
          </cell>
          <cell r="L2144">
            <v>0</v>
          </cell>
        </row>
        <row r="2145">
          <cell r="C2145" t="str">
            <v/>
          </cell>
          <cell r="H2145" t="str">
            <v/>
          </cell>
          <cell r="I2145" t="str">
            <v/>
          </cell>
          <cell r="K2145">
            <v>0</v>
          </cell>
          <cell r="L2145">
            <v>0</v>
          </cell>
        </row>
        <row r="2146">
          <cell r="C2146" t="str">
            <v/>
          </cell>
          <cell r="H2146" t="str">
            <v/>
          </cell>
          <cell r="I2146" t="str">
            <v/>
          </cell>
          <cell r="K2146">
            <v>0</v>
          </cell>
          <cell r="L2146">
            <v>0</v>
          </cell>
        </row>
        <row r="2147">
          <cell r="C2147" t="str">
            <v/>
          </cell>
          <cell r="H2147" t="str">
            <v/>
          </cell>
          <cell r="I2147" t="str">
            <v/>
          </cell>
          <cell r="K2147">
            <v>0</v>
          </cell>
          <cell r="L2147">
            <v>0</v>
          </cell>
        </row>
        <row r="2148">
          <cell r="C2148" t="str">
            <v/>
          </cell>
          <cell r="H2148" t="str">
            <v/>
          </cell>
          <cell r="I2148" t="str">
            <v/>
          </cell>
          <cell r="K2148">
            <v>0</v>
          </cell>
          <cell r="L2148">
            <v>0</v>
          </cell>
        </row>
        <row r="2149">
          <cell r="C2149" t="str">
            <v/>
          </cell>
          <cell r="H2149" t="str">
            <v/>
          </cell>
          <cell r="I2149" t="str">
            <v/>
          </cell>
          <cell r="K2149">
            <v>0</v>
          </cell>
          <cell r="L2149">
            <v>0</v>
          </cell>
        </row>
        <row r="2151">
          <cell r="D2151" t="str">
            <v xml:space="preserve">JUMLAH HARGA BAHAN   </v>
          </cell>
          <cell r="L2151">
            <v>0</v>
          </cell>
        </row>
        <row r="2153">
          <cell r="C2153" t="str">
            <v>C.</v>
          </cell>
          <cell r="E2153" t="str">
            <v>PERALATAN</v>
          </cell>
        </row>
        <row r="2155">
          <cell r="C2155">
            <v>1</v>
          </cell>
          <cell r="E2155" t="str">
            <v>Diesel Hammer</v>
          </cell>
          <cell r="H2155">
            <v>0</v>
          </cell>
          <cell r="I2155" t="str">
            <v>Jam</v>
          </cell>
          <cell r="J2155">
            <v>0.06</v>
          </cell>
          <cell r="K2155">
            <v>303340</v>
          </cell>
          <cell r="L2155">
            <v>18200.400000000001</v>
          </cell>
        </row>
        <row r="2156">
          <cell r="C2156">
            <v>2</v>
          </cell>
          <cell r="E2156" t="str">
            <v>Crawler Crane 25 Ton</v>
          </cell>
          <cell r="H2156">
            <v>0</v>
          </cell>
          <cell r="I2156" t="str">
            <v>Jam</v>
          </cell>
          <cell r="J2156">
            <v>0.06</v>
          </cell>
          <cell r="K2156">
            <v>374440</v>
          </cell>
          <cell r="L2156">
            <v>22466.400000000001</v>
          </cell>
        </row>
        <row r="2157">
          <cell r="C2157" t="str">
            <v/>
          </cell>
          <cell r="H2157" t="str">
            <v/>
          </cell>
          <cell r="I2157" t="str">
            <v/>
          </cell>
          <cell r="K2157">
            <v>0</v>
          </cell>
          <cell r="L2157">
            <v>0</v>
          </cell>
        </row>
        <row r="2158">
          <cell r="C2158" t="str">
            <v/>
          </cell>
          <cell r="H2158" t="str">
            <v/>
          </cell>
          <cell r="I2158" t="str">
            <v/>
          </cell>
          <cell r="K2158">
            <v>0</v>
          </cell>
          <cell r="L2158">
            <v>0</v>
          </cell>
        </row>
        <row r="2159">
          <cell r="C2159" t="str">
            <v/>
          </cell>
          <cell r="H2159" t="str">
            <v/>
          </cell>
          <cell r="I2159" t="str">
            <v/>
          </cell>
          <cell r="K2159">
            <v>0</v>
          </cell>
          <cell r="L2159">
            <v>0</v>
          </cell>
        </row>
        <row r="2160">
          <cell r="C2160" t="str">
            <v/>
          </cell>
          <cell r="H2160" t="str">
            <v/>
          </cell>
          <cell r="I2160" t="str">
            <v/>
          </cell>
          <cell r="K2160">
            <v>0</v>
          </cell>
          <cell r="L2160">
            <v>0</v>
          </cell>
        </row>
        <row r="2161">
          <cell r="C2161" t="str">
            <v/>
          </cell>
          <cell r="H2161" t="str">
            <v/>
          </cell>
          <cell r="I2161" t="str">
            <v/>
          </cell>
          <cell r="K2161">
            <v>0</v>
          </cell>
          <cell r="L2161">
            <v>0</v>
          </cell>
        </row>
        <row r="2162">
          <cell r="C2162" t="str">
            <v/>
          </cell>
          <cell r="H2162" t="str">
            <v/>
          </cell>
          <cell r="I2162" t="str">
            <v/>
          </cell>
          <cell r="K2162">
            <v>0</v>
          </cell>
          <cell r="L2162">
            <v>0</v>
          </cell>
        </row>
        <row r="2163">
          <cell r="C2163" t="str">
            <v/>
          </cell>
          <cell r="H2163" t="str">
            <v/>
          </cell>
          <cell r="I2163" t="str">
            <v/>
          </cell>
          <cell r="K2163">
            <v>0</v>
          </cell>
          <cell r="L2163">
            <v>0</v>
          </cell>
        </row>
        <row r="2164">
          <cell r="C2164" t="str">
            <v/>
          </cell>
          <cell r="H2164" t="str">
            <v/>
          </cell>
          <cell r="I2164" t="str">
            <v/>
          </cell>
          <cell r="K2164">
            <v>0</v>
          </cell>
          <cell r="L2164">
            <v>0</v>
          </cell>
        </row>
        <row r="2166">
          <cell r="D2166" t="str">
            <v>JUMLAH HARGA PERALATAN</v>
          </cell>
          <cell r="L2166">
            <v>40666.800000000003</v>
          </cell>
        </row>
        <row r="2168">
          <cell r="C2168" t="str">
            <v>D.</v>
          </cell>
          <cell r="E2168" t="str">
            <v>JUMLAH HARGA TENAGA, BAHAN DAN PERALATAN  ( A + B + C )</v>
          </cell>
          <cell r="L2168">
            <v>46666.8</v>
          </cell>
        </row>
        <row r="2169">
          <cell r="C2169" t="str">
            <v>E.</v>
          </cell>
          <cell r="E2169" t="str">
            <v>OVERHEAD &amp; PROFIT</v>
          </cell>
          <cell r="I2169">
            <v>0</v>
          </cell>
          <cell r="J2169" t="str">
            <v>%  x  D</v>
          </cell>
          <cell r="L2169">
            <v>0</v>
          </cell>
        </row>
        <row r="2170">
          <cell r="B2170" t="e">
            <v>#REF!</v>
          </cell>
          <cell r="C2170" t="str">
            <v>F.</v>
          </cell>
          <cell r="E2170" t="str">
            <v>HARGA SATUAN PEKERJAAN  ( D + E )</v>
          </cell>
          <cell r="L2170">
            <v>46666.8</v>
          </cell>
        </row>
        <row r="2171">
          <cell r="C2171" t="str">
            <v>Note: 1.</v>
          </cell>
          <cell r="E2171" t="str">
            <v>SATUAN dapat berdasarkan atas jam operasi untuk Tenaga Kerja dan Peralatan, volume dan/atau ukuran</v>
          </cell>
        </row>
        <row r="2172">
          <cell r="E2172" t="str">
            <v>berat untuk bahan-bahan.</v>
          </cell>
        </row>
        <row r="2173">
          <cell r="C2173" t="str">
            <v>2.</v>
          </cell>
          <cell r="E2173" t="str">
            <v>Kuantitas satuan adalah kuantitas setiap komponen untuk menyelesaikan satu satuan pekerjaan dari nomor</v>
          </cell>
        </row>
        <row r="2174">
          <cell r="E2174" t="str">
            <v>mata pembayaran.</v>
          </cell>
        </row>
        <row r="2175">
          <cell r="C2175" t="str">
            <v>3.</v>
          </cell>
          <cell r="E2175" t="str">
            <v>Biaya satuan untuk peralatan sudah termasuk bahan bakar, bahan habis dipakai dan operator.</v>
          </cell>
        </row>
        <row r="2176">
          <cell r="C2176" t="str">
            <v>4.</v>
          </cell>
          <cell r="E2176" t="str">
            <v>Biaya satuan sudah termasuk pengeluaran untuk seluruh pajak yang berkaitan (tetapi tidak termasuk PPN</v>
          </cell>
        </row>
        <row r="2177">
          <cell r="E2177" t="str">
            <v>yang dibayar dari kontrak) dan biaya-biaya lainnya.</v>
          </cell>
        </row>
        <row r="2181">
          <cell r="B2181" t="e">
            <v>#REF!</v>
          </cell>
          <cell r="C2181" t="str">
            <v>ITEM PEMBAYARAN NO.</v>
          </cell>
          <cell r="F2181" t="str">
            <v>:</v>
          </cell>
          <cell r="G2181" t="str">
            <v>10.05(6)</v>
          </cell>
          <cell r="K2181" t="str">
            <v>PERKIRAAN VOL. PEK.</v>
          </cell>
          <cell r="M2181" t="str">
            <v>:</v>
          </cell>
          <cell r="N2181">
            <v>84</v>
          </cell>
        </row>
        <row r="2182">
          <cell r="C2182" t="str">
            <v>JENIS PEKERJAAN</v>
          </cell>
          <cell r="F2182" t="str">
            <v>:</v>
          </cell>
          <cell r="G2182" t="str">
            <v>Penyediaan &amp; Pemancangan Tiang Pancang Beton Bulat Pretensioned, dia 60 cm</v>
          </cell>
          <cell r="K2182" t="str">
            <v>TOTAL HARGA (Rp.)</v>
          </cell>
          <cell r="M2182" t="str">
            <v>:</v>
          </cell>
          <cell r="N2182">
            <v>28456411.199999999</v>
          </cell>
        </row>
        <row r="2183">
          <cell r="C2183" t="str">
            <v>SATUAN PEMBAYARAN</v>
          </cell>
          <cell r="F2183" t="str">
            <v>:</v>
          </cell>
          <cell r="G2183" t="str">
            <v>m'</v>
          </cell>
        </row>
        <row r="2185">
          <cell r="J2185" t="str">
            <v>PERKIRAAN</v>
          </cell>
          <cell r="K2185" t="str">
            <v>HARGA</v>
          </cell>
          <cell r="L2185" t="str">
            <v>JUMLAH</v>
          </cell>
        </row>
        <row r="2186">
          <cell r="C2186" t="str">
            <v>NO.</v>
          </cell>
          <cell r="D2186" t="str">
            <v>KOMPONEN</v>
          </cell>
          <cell r="I2186" t="str">
            <v>SATUAN</v>
          </cell>
          <cell r="J2186" t="str">
            <v>KUANTITAS</v>
          </cell>
          <cell r="K2186" t="str">
            <v>SATUAN</v>
          </cell>
          <cell r="L2186" t="str">
            <v>HARGA</v>
          </cell>
        </row>
        <row r="2187">
          <cell r="K2187" t="str">
            <v>(Rp.)</v>
          </cell>
          <cell r="L2187" t="str">
            <v>(Rp.)</v>
          </cell>
        </row>
        <row r="2189">
          <cell r="C2189" t="str">
            <v>A.</v>
          </cell>
          <cell r="E2189" t="str">
            <v>TENAGA</v>
          </cell>
        </row>
        <row r="2191">
          <cell r="C2191">
            <v>1</v>
          </cell>
          <cell r="E2191" t="str">
            <v>Mandor</v>
          </cell>
          <cell r="H2191" t="str">
            <v>(L02)</v>
          </cell>
          <cell r="I2191" t="str">
            <v>Orang/Hari</v>
          </cell>
          <cell r="J2191">
            <v>6.9999999999999993E-2</v>
          </cell>
          <cell r="K2191">
            <v>50000</v>
          </cell>
          <cell r="L2191">
            <v>3500</v>
          </cell>
        </row>
        <row r="2192">
          <cell r="C2192">
            <v>2</v>
          </cell>
          <cell r="E2192" t="str">
            <v>Pekerja</v>
          </cell>
          <cell r="H2192" t="str">
            <v>(L16)</v>
          </cell>
          <cell r="I2192" t="str">
            <v>Orang/Hari</v>
          </cell>
          <cell r="J2192">
            <v>0.22</v>
          </cell>
          <cell r="K2192">
            <v>25000</v>
          </cell>
          <cell r="L2192">
            <v>5500</v>
          </cell>
        </row>
        <row r="2193">
          <cell r="C2193" t="str">
            <v/>
          </cell>
          <cell r="H2193" t="str">
            <v/>
          </cell>
          <cell r="I2193" t="str">
            <v/>
          </cell>
          <cell r="K2193">
            <v>0</v>
          </cell>
          <cell r="L2193">
            <v>0</v>
          </cell>
        </row>
        <row r="2194">
          <cell r="C2194" t="str">
            <v/>
          </cell>
          <cell r="H2194" t="str">
            <v/>
          </cell>
          <cell r="I2194" t="str">
            <v/>
          </cell>
          <cell r="K2194">
            <v>0</v>
          </cell>
          <cell r="L2194">
            <v>0</v>
          </cell>
        </row>
        <row r="2195">
          <cell r="C2195" t="str">
            <v/>
          </cell>
          <cell r="H2195" t="str">
            <v/>
          </cell>
          <cell r="I2195" t="str">
            <v/>
          </cell>
          <cell r="K2195">
            <v>0</v>
          </cell>
          <cell r="L2195">
            <v>0</v>
          </cell>
        </row>
        <row r="2196">
          <cell r="C2196" t="str">
            <v/>
          </cell>
          <cell r="H2196" t="str">
            <v/>
          </cell>
          <cell r="I2196" t="str">
            <v/>
          </cell>
          <cell r="K2196">
            <v>0</v>
          </cell>
          <cell r="L2196">
            <v>0</v>
          </cell>
        </row>
        <row r="2197">
          <cell r="C2197" t="str">
            <v/>
          </cell>
          <cell r="H2197" t="str">
            <v/>
          </cell>
          <cell r="I2197" t="str">
            <v/>
          </cell>
          <cell r="K2197">
            <v>0</v>
          </cell>
          <cell r="L2197">
            <v>0</v>
          </cell>
        </row>
        <row r="2198">
          <cell r="C2198" t="str">
            <v/>
          </cell>
          <cell r="H2198" t="str">
            <v/>
          </cell>
          <cell r="I2198" t="str">
            <v/>
          </cell>
          <cell r="K2198">
            <v>0</v>
          </cell>
          <cell r="L2198">
            <v>0</v>
          </cell>
        </row>
        <row r="2199">
          <cell r="C2199" t="str">
            <v/>
          </cell>
          <cell r="H2199" t="str">
            <v/>
          </cell>
          <cell r="I2199" t="str">
            <v/>
          </cell>
          <cell r="K2199">
            <v>0</v>
          </cell>
          <cell r="L2199">
            <v>0</v>
          </cell>
        </row>
        <row r="2200">
          <cell r="C2200" t="str">
            <v/>
          </cell>
          <cell r="H2200" t="str">
            <v/>
          </cell>
          <cell r="I2200" t="str">
            <v/>
          </cell>
          <cell r="K2200">
            <v>0</v>
          </cell>
          <cell r="L2200">
            <v>0</v>
          </cell>
        </row>
        <row r="2202">
          <cell r="D2202" t="str">
            <v>JUMLAH HARGA TENAGA</v>
          </cell>
          <cell r="L2202">
            <v>9000</v>
          </cell>
        </row>
        <row r="2204">
          <cell r="C2204" t="str">
            <v>B.</v>
          </cell>
          <cell r="E2204" t="str">
            <v>BAHAN</v>
          </cell>
        </row>
        <row r="2206">
          <cell r="C2206">
            <v>1</v>
          </cell>
          <cell r="E2206" t="str">
            <v>Tiang Pancang Beton dia 600 mm pretensioned</v>
          </cell>
          <cell r="H2206" t="str">
            <v>(M336)</v>
          </cell>
          <cell r="I2206" t="str">
            <v>m</v>
          </cell>
          <cell r="J2206">
            <v>1</v>
          </cell>
          <cell r="K2206">
            <v>285600</v>
          </cell>
          <cell r="L2206">
            <v>285600</v>
          </cell>
        </row>
        <row r="2207">
          <cell r="C2207">
            <v>2</v>
          </cell>
          <cell r="E2207" t="str">
            <v>Material bantu</v>
          </cell>
          <cell r="I2207" t="str">
            <v>Ls</v>
          </cell>
          <cell r="J2207">
            <v>1</v>
          </cell>
          <cell r="K2207">
            <v>1000</v>
          </cell>
          <cell r="L2207">
            <v>1000</v>
          </cell>
        </row>
        <row r="2208">
          <cell r="C2208" t="str">
            <v/>
          </cell>
          <cell r="H2208" t="str">
            <v/>
          </cell>
          <cell r="I2208" t="str">
            <v/>
          </cell>
          <cell r="K2208">
            <v>0</v>
          </cell>
          <cell r="L2208">
            <v>0</v>
          </cell>
        </row>
        <row r="2209">
          <cell r="C2209" t="str">
            <v/>
          </cell>
          <cell r="H2209" t="str">
            <v/>
          </cell>
          <cell r="I2209" t="str">
            <v/>
          </cell>
          <cell r="K2209">
            <v>0</v>
          </cell>
          <cell r="L2209">
            <v>0</v>
          </cell>
        </row>
        <row r="2210">
          <cell r="C2210" t="str">
            <v/>
          </cell>
          <cell r="H2210" t="str">
            <v/>
          </cell>
          <cell r="I2210" t="str">
            <v/>
          </cell>
          <cell r="K2210">
            <v>0</v>
          </cell>
          <cell r="L2210">
            <v>0</v>
          </cell>
        </row>
        <row r="2211">
          <cell r="C2211" t="str">
            <v/>
          </cell>
          <cell r="H2211" t="str">
            <v/>
          </cell>
          <cell r="I2211" t="str">
            <v/>
          </cell>
          <cell r="K2211">
            <v>0</v>
          </cell>
          <cell r="L2211">
            <v>0</v>
          </cell>
        </row>
        <row r="2212">
          <cell r="C2212" t="str">
            <v/>
          </cell>
          <cell r="H2212" t="str">
            <v/>
          </cell>
          <cell r="I2212" t="str">
            <v/>
          </cell>
          <cell r="K2212">
            <v>0</v>
          </cell>
          <cell r="L2212">
            <v>0</v>
          </cell>
        </row>
        <row r="2213">
          <cell r="C2213" t="str">
            <v/>
          </cell>
          <cell r="H2213" t="str">
            <v/>
          </cell>
          <cell r="I2213" t="str">
            <v/>
          </cell>
          <cell r="K2213">
            <v>0</v>
          </cell>
          <cell r="L2213">
            <v>0</v>
          </cell>
        </row>
        <row r="2214">
          <cell r="C2214" t="str">
            <v/>
          </cell>
          <cell r="H2214" t="str">
            <v/>
          </cell>
          <cell r="I2214" t="str">
            <v/>
          </cell>
          <cell r="K2214">
            <v>0</v>
          </cell>
          <cell r="L2214">
            <v>0</v>
          </cell>
        </row>
        <row r="2215">
          <cell r="C2215" t="str">
            <v/>
          </cell>
          <cell r="H2215" t="str">
            <v/>
          </cell>
          <cell r="I2215" t="str">
            <v/>
          </cell>
          <cell r="K2215">
            <v>0</v>
          </cell>
          <cell r="L2215">
            <v>0</v>
          </cell>
        </row>
        <row r="2217">
          <cell r="D2217" t="str">
            <v xml:space="preserve">JUMLAH HARGA BAHAN   </v>
          </cell>
          <cell r="L2217">
            <v>286600</v>
          </cell>
        </row>
        <row r="2219">
          <cell r="C2219" t="str">
            <v>C.</v>
          </cell>
          <cell r="E2219" t="str">
            <v>PERALATAN</v>
          </cell>
        </row>
        <row r="2221">
          <cell r="C2221">
            <v>1</v>
          </cell>
          <cell r="E2221" t="str">
            <v>Diesel Hammer</v>
          </cell>
          <cell r="I2221" t="str">
            <v>Jam</v>
          </cell>
          <cell r="J2221">
            <v>0.06</v>
          </cell>
          <cell r="K2221">
            <v>303340</v>
          </cell>
          <cell r="L2221">
            <v>18200.400000000001</v>
          </cell>
        </row>
        <row r="2222">
          <cell r="C2222">
            <v>2</v>
          </cell>
          <cell r="E2222" t="str">
            <v>Crawler Crane 25 Ton</v>
          </cell>
          <cell r="H2222">
            <v>0</v>
          </cell>
          <cell r="I2222" t="str">
            <v>Jam</v>
          </cell>
          <cell r="J2222">
            <v>0.06</v>
          </cell>
          <cell r="K2222">
            <v>374440</v>
          </cell>
          <cell r="L2222">
            <v>22466.400000000001</v>
          </cell>
        </row>
        <row r="2223">
          <cell r="C2223">
            <v>3</v>
          </cell>
          <cell r="E2223" t="str">
            <v>Alat Bantu</v>
          </cell>
          <cell r="I2223" t="str">
            <v>Ls</v>
          </cell>
          <cell r="J2223">
            <v>1</v>
          </cell>
          <cell r="K2223">
            <v>2500</v>
          </cell>
          <cell r="L2223">
            <v>2500</v>
          </cell>
        </row>
        <row r="2224">
          <cell r="C2224" t="str">
            <v/>
          </cell>
          <cell r="H2224" t="str">
            <v/>
          </cell>
          <cell r="I2224" t="str">
            <v/>
          </cell>
          <cell r="K2224">
            <v>0</v>
          </cell>
          <cell r="L2224">
            <v>0</v>
          </cell>
        </row>
        <row r="2225">
          <cell r="C2225" t="str">
            <v/>
          </cell>
          <cell r="H2225" t="str">
            <v/>
          </cell>
          <cell r="I2225" t="str">
            <v/>
          </cell>
          <cell r="K2225">
            <v>0</v>
          </cell>
          <cell r="L2225">
            <v>0</v>
          </cell>
        </row>
        <row r="2226">
          <cell r="C2226" t="str">
            <v/>
          </cell>
          <cell r="H2226" t="str">
            <v/>
          </cell>
          <cell r="I2226" t="str">
            <v/>
          </cell>
          <cell r="K2226">
            <v>0</v>
          </cell>
          <cell r="L2226">
            <v>0</v>
          </cell>
        </row>
        <row r="2227">
          <cell r="C2227" t="str">
            <v/>
          </cell>
          <cell r="H2227" t="str">
            <v/>
          </cell>
          <cell r="I2227" t="str">
            <v/>
          </cell>
          <cell r="K2227">
            <v>0</v>
          </cell>
          <cell r="L2227">
            <v>0</v>
          </cell>
        </row>
        <row r="2228">
          <cell r="C2228" t="str">
            <v/>
          </cell>
          <cell r="H2228" t="str">
            <v/>
          </cell>
          <cell r="I2228" t="str">
            <v/>
          </cell>
          <cell r="K2228">
            <v>0</v>
          </cell>
          <cell r="L2228">
            <v>0</v>
          </cell>
        </row>
        <row r="2229">
          <cell r="C2229" t="str">
            <v/>
          </cell>
          <cell r="H2229" t="str">
            <v/>
          </cell>
          <cell r="I2229" t="str">
            <v/>
          </cell>
          <cell r="K2229">
            <v>0</v>
          </cell>
          <cell r="L2229">
            <v>0</v>
          </cell>
        </row>
        <row r="2230">
          <cell r="C2230" t="str">
            <v/>
          </cell>
          <cell r="H2230" t="str">
            <v/>
          </cell>
          <cell r="I2230" t="str">
            <v/>
          </cell>
          <cell r="K2230">
            <v>0</v>
          </cell>
          <cell r="L2230">
            <v>0</v>
          </cell>
        </row>
        <row r="2232">
          <cell r="D2232" t="str">
            <v>JUMLAH HARGA PERALATAN</v>
          </cell>
          <cell r="L2232">
            <v>43166.8</v>
          </cell>
        </row>
        <row r="2234">
          <cell r="C2234" t="str">
            <v>D.</v>
          </cell>
          <cell r="E2234" t="str">
            <v>JUMLAH HARGA TENAGA, BAHAN DAN PERALATAN  ( A + B + C )</v>
          </cell>
          <cell r="L2234">
            <v>338766.8</v>
          </cell>
        </row>
        <row r="2235">
          <cell r="C2235" t="str">
            <v>E.</v>
          </cell>
          <cell r="E2235" t="str">
            <v>OVERHEAD &amp; PROFIT</v>
          </cell>
          <cell r="I2235">
            <v>0</v>
          </cell>
          <cell r="J2235" t="str">
            <v>%  x  D</v>
          </cell>
          <cell r="L2235">
            <v>0</v>
          </cell>
        </row>
        <row r="2236">
          <cell r="B2236" t="e">
            <v>#REF!</v>
          </cell>
          <cell r="C2236" t="str">
            <v>F.</v>
          </cell>
          <cell r="E2236" t="str">
            <v>HARGA SATUAN PEKERJAAN  ( D + E )</v>
          </cell>
          <cell r="L2236">
            <v>338766.8</v>
          </cell>
        </row>
        <row r="2237">
          <cell r="C2237" t="str">
            <v>Note: 1.</v>
          </cell>
          <cell r="E2237" t="str">
            <v>SATUAN dapat berdasarkan atas jam operasi untuk Tenaga Kerja dan Peralatan, volume dan/atau ukuran</v>
          </cell>
        </row>
        <row r="2238">
          <cell r="E2238" t="str">
            <v>berat untuk bahan-bahan.</v>
          </cell>
        </row>
        <row r="2239">
          <cell r="C2239" t="str">
            <v>2.</v>
          </cell>
          <cell r="E2239" t="str">
            <v>Kuantitas satuan adalah kuantitas setiap komponen untuk menyelesaikan satu satuan pekerjaan dari nomor</v>
          </cell>
        </row>
        <row r="2240">
          <cell r="E2240" t="str">
            <v>mata pembayaran.</v>
          </cell>
        </row>
        <row r="2241">
          <cell r="C2241" t="str">
            <v>3.</v>
          </cell>
          <cell r="E2241" t="str">
            <v>Biaya satuan untuk peralatan sudah termasuk bahan bakar, bahan habis dipakai dan operator.</v>
          </cell>
        </row>
        <row r="2242">
          <cell r="C2242" t="str">
            <v>4.</v>
          </cell>
          <cell r="E2242" t="str">
            <v>Biaya satuan sudah termasuk pengeluaran untuk seluruh pajak yang berkaitan (tetapi tidak termasuk PPN</v>
          </cell>
        </row>
        <row r="2243">
          <cell r="E2243" t="str">
            <v>yang dibayar dari kontrak) dan biaya-biaya lainnya.</v>
          </cell>
        </row>
      </sheetData>
      <sheetData sheetId="3" refreshError="1">
        <row r="6">
          <cell r="I6" t="str">
            <v>Pengawas</v>
          </cell>
        </row>
        <row r="7">
          <cell r="I7" t="str">
            <v>Mandor</v>
          </cell>
        </row>
        <row r="8">
          <cell r="I8" t="str">
            <v>Operator Alat</v>
          </cell>
        </row>
        <row r="9">
          <cell r="I9" t="str">
            <v>Pengemudi</v>
          </cell>
        </row>
        <row r="10">
          <cell r="I10" t="str">
            <v>Pembantu Operator</v>
          </cell>
        </row>
        <row r="11">
          <cell r="I11" t="str">
            <v xml:space="preserve">Tukang </v>
          </cell>
        </row>
        <row r="12">
          <cell r="I12" t="str">
            <v>Pekerja</v>
          </cell>
        </row>
        <row r="20">
          <cell r="I20" t="str">
            <v>Aggregate Spreader</v>
          </cell>
        </row>
        <row r="21">
          <cell r="I21" t="str">
            <v>Air Compressor 11.0 m3/min</v>
          </cell>
        </row>
        <row r="22">
          <cell r="I22" t="str">
            <v>Air Compressor 14.0 m3/min</v>
          </cell>
        </row>
        <row r="23">
          <cell r="I23" t="str">
            <v>Concrete Mixer 0,35 - 0,6 m3</v>
          </cell>
        </row>
        <row r="24">
          <cell r="I24" t="str">
            <v>Concrete Vibrator</v>
          </cell>
        </row>
        <row r="25">
          <cell r="I25" t="str">
            <v>Asphalt Mixing Plant 30 Ton / jam</v>
          </cell>
        </row>
        <row r="26">
          <cell r="I26" t="str">
            <v>Asphalt Finisher 6 Ton</v>
          </cell>
        </row>
        <row r="27">
          <cell r="I27" t="str">
            <v>Asphalt Sprayer 800 ltr</v>
          </cell>
        </row>
        <row r="28">
          <cell r="I28" t="str">
            <v>Air Compressor 7 m3/mnt</v>
          </cell>
        </row>
        <row r="29">
          <cell r="I29" t="str">
            <v>Motor Grader 11 Ton</v>
          </cell>
        </row>
        <row r="30">
          <cell r="I30" t="str">
            <v>Wheel Loader 1,80 m3</v>
          </cell>
        </row>
        <row r="31">
          <cell r="I31" t="str">
            <v>Three Wheel Roller 6 - 8 Ton</v>
          </cell>
        </row>
        <row r="32">
          <cell r="I32" t="str">
            <v>Tandem Roller 6 - 8 Ton</v>
          </cell>
        </row>
        <row r="33">
          <cell r="I33" t="str">
            <v>Tyre Roller 8 - 10 Ton</v>
          </cell>
        </row>
        <row r="34">
          <cell r="I34" t="str">
            <v>Vibratory Roller 8 Ton</v>
          </cell>
        </row>
        <row r="35">
          <cell r="I35" t="str">
            <v>Stone Crusher 40 Ton/jam</v>
          </cell>
        </row>
        <row r="36">
          <cell r="I36" t="str">
            <v>Water Tanker 4000 Ltr</v>
          </cell>
        </row>
        <row r="37">
          <cell r="I37" t="str">
            <v>Pedestrian Roller</v>
          </cell>
        </row>
        <row r="38">
          <cell r="I38" t="str">
            <v>Dump Truck 3 m3</v>
          </cell>
        </row>
        <row r="39">
          <cell r="I39" t="str">
            <v>Generator Set 150 Kva</v>
          </cell>
        </row>
        <row r="40">
          <cell r="I40" t="str">
            <v>Dump Truck 8 Ton</v>
          </cell>
        </row>
        <row r="41">
          <cell r="I41" t="str">
            <v>Sprayer Cat</v>
          </cell>
        </row>
        <row r="42">
          <cell r="I42" t="str">
            <v>Waterpump 70 - 100 mm</v>
          </cell>
        </row>
        <row r="43">
          <cell r="I43" t="str">
            <v>Truck Tronton 15 - 18 Ton</v>
          </cell>
        </row>
        <row r="44">
          <cell r="I44" t="str">
            <v>Submersible Pump 6"</v>
          </cell>
        </row>
        <row r="45">
          <cell r="I45" t="str">
            <v>Engine  Pump 6"</v>
          </cell>
        </row>
        <row r="46">
          <cell r="I46" t="str">
            <v>Crawler Crane 15 Ton</v>
          </cell>
        </row>
        <row r="47">
          <cell r="I47" t="str">
            <v>Crawler Crane 25 Ton</v>
          </cell>
        </row>
        <row r="48">
          <cell r="I48" t="str">
            <v>Arch Welder</v>
          </cell>
        </row>
        <row r="49">
          <cell r="I49" t="str">
            <v>Engine Welder</v>
          </cell>
        </row>
        <row r="50">
          <cell r="I50" t="str">
            <v>Diesel Hammer</v>
          </cell>
        </row>
        <row r="51">
          <cell r="I51" t="str">
            <v>Bulldozer 6 Ton</v>
          </cell>
        </row>
        <row r="52">
          <cell r="I52" t="str">
            <v>Excavator 0,9 m3</v>
          </cell>
        </row>
        <row r="53">
          <cell r="I53" t="str">
            <v>Track Loader 90 HP</v>
          </cell>
        </row>
        <row r="54">
          <cell r="I54" t="str">
            <v>Tamper</v>
          </cell>
        </row>
        <row r="55">
          <cell r="I55" t="str">
            <v>Rock Breaker</v>
          </cell>
        </row>
        <row r="56">
          <cell r="I56" t="str">
            <v>Flat Bed Truck 3 m3</v>
          </cell>
        </row>
        <row r="57">
          <cell r="I57" t="str">
            <v>Air Compressor 17.0 m3/min</v>
          </cell>
        </row>
        <row r="58">
          <cell r="I58" t="str">
            <v>Air Compressor 3.5 m3/min</v>
          </cell>
        </row>
        <row r="59">
          <cell r="I59" t="str">
            <v>Air Compressor 5.0 m3/min</v>
          </cell>
        </row>
        <row r="60">
          <cell r="I60" t="str">
            <v>Air Compressor 9.6 m3/min</v>
          </cell>
        </row>
        <row r="61">
          <cell r="I61" t="str">
            <v>Asphalt Distributor 2000 ltr</v>
          </cell>
        </row>
        <row r="62">
          <cell r="I62" t="str">
            <v>Asphalt Distributor 400 ltr</v>
          </cell>
        </row>
        <row r="63">
          <cell r="I63" t="str">
            <v>Asphalt Finisher 3 m</v>
          </cell>
        </row>
        <row r="64">
          <cell r="I64" t="str">
            <v>Asphalt Sprayer Cap, 600 ltr</v>
          </cell>
        </row>
        <row r="65">
          <cell r="I65" t="str">
            <v>Asphalt/Paver Finisher (20 ton)</v>
          </cell>
        </row>
        <row r="66">
          <cell r="I66" t="str">
            <v>Asphalt/Paver Finisher (80 ton)</v>
          </cell>
        </row>
        <row r="67">
          <cell r="I67" t="str">
            <v>Bar Bender</v>
          </cell>
        </row>
        <row r="68">
          <cell r="I68" t="str">
            <v>Bar Cutter</v>
          </cell>
        </row>
        <row r="69">
          <cell r="I69" t="str">
            <v>Blasting Machine</v>
          </cell>
        </row>
        <row r="70">
          <cell r="I70" t="str">
            <v>Bore Machine</v>
          </cell>
        </row>
        <row r="71">
          <cell r="I71" t="str">
            <v>Wheel Loader</v>
          </cell>
        </row>
        <row r="72">
          <cell r="I72" t="str">
            <v>Asphalt Mixing Plant</v>
          </cell>
        </row>
        <row r="73">
          <cell r="I73" t="str">
            <v>Genset</v>
          </cell>
        </row>
        <row r="74">
          <cell r="I74" t="str">
            <v>Buldozer (15 ton)</v>
          </cell>
        </row>
        <row r="75">
          <cell r="I75" t="str">
            <v>Chain Shaw 36" &amp; Guide Bar</v>
          </cell>
        </row>
        <row r="76">
          <cell r="I76" t="str">
            <v>Chain Shaw 42" &amp; Guide Bar</v>
          </cell>
        </row>
        <row r="77">
          <cell r="I77" t="str">
            <v>Concrete Batching Plant (60 m3)</v>
          </cell>
        </row>
        <row r="78">
          <cell r="I78" t="str">
            <v>Concrete Breaker 20 kg</v>
          </cell>
        </row>
        <row r="79">
          <cell r="I79" t="str">
            <v>Concrete Breaker 800 kg</v>
          </cell>
        </row>
        <row r="80">
          <cell r="I80" t="str">
            <v>Concrete Cutter, 30 cm</v>
          </cell>
        </row>
        <row r="81">
          <cell r="I81" t="str">
            <v>Concrete Mixer 0.25 m3</v>
          </cell>
        </row>
        <row r="82">
          <cell r="I82" t="str">
            <v>Concrete Mixer 0.5 m3</v>
          </cell>
        </row>
        <row r="83">
          <cell r="I83" t="str">
            <v>Concrete Mixer Truck 4.5 m3</v>
          </cell>
        </row>
        <row r="84">
          <cell r="I84" t="str">
            <v>Concrete Plant 45 m3</v>
          </cell>
        </row>
        <row r="85">
          <cell r="I85" t="str">
            <v>Concrete Pump</v>
          </cell>
        </row>
        <row r="86">
          <cell r="I86" t="str">
            <v>Concrete Vibrator</v>
          </cell>
        </row>
        <row r="87">
          <cell r="I87" t="str">
            <v>Crane Portal, 3 ton</v>
          </cell>
        </row>
        <row r="88">
          <cell r="I88" t="str">
            <v>Crawler Crane 18 ton</v>
          </cell>
        </row>
        <row r="89">
          <cell r="I89" t="str">
            <v>Crawler Crane 25 - 27 ton</v>
          </cell>
        </row>
        <row r="90">
          <cell r="I90" t="str">
            <v>Crawler Crane 35 - 37 ton</v>
          </cell>
        </row>
        <row r="91">
          <cell r="I91" t="str">
            <v>Crushing Plant, 40 ton</v>
          </cell>
        </row>
        <row r="92">
          <cell r="I92" t="str">
            <v>Cutting Machine</v>
          </cell>
        </row>
        <row r="93">
          <cell r="I93" t="str">
            <v>Dozer 21 ton</v>
          </cell>
        </row>
        <row r="94">
          <cell r="I94" t="str">
            <v>Dozer 21 ton &amp; Ripper</v>
          </cell>
        </row>
        <row r="95">
          <cell r="I95" t="str">
            <v>Dozer 32 ton &amp; Ripper</v>
          </cell>
        </row>
        <row r="96">
          <cell r="I96" t="str">
            <v>Drill Pipe, D=200 L=3 m</v>
          </cell>
        </row>
        <row r="97">
          <cell r="I97" t="str">
            <v>Dump Truck 12 ton</v>
          </cell>
        </row>
        <row r="98">
          <cell r="I98" t="str">
            <v>Dump Truck 20 ton</v>
          </cell>
        </row>
        <row r="99">
          <cell r="I99" t="str">
            <v>Dump Truck 22 ton</v>
          </cell>
        </row>
        <row r="100">
          <cell r="I100" t="str">
            <v>Dump Truck 6 ton</v>
          </cell>
        </row>
        <row r="101">
          <cell r="I101" t="str">
            <v>Dump Truck 8 ton</v>
          </cell>
        </row>
        <row r="102">
          <cell r="I102" t="str">
            <v>Erection Tools</v>
          </cell>
        </row>
        <row r="103">
          <cell r="I103" t="str">
            <v>Excavator 0.35 m3</v>
          </cell>
        </row>
        <row r="104">
          <cell r="I104" t="str">
            <v>Excavator 0.6 m3</v>
          </cell>
        </row>
        <row r="105">
          <cell r="I105" t="str">
            <v>Excavator 0.9 m3</v>
          </cell>
        </row>
        <row r="106">
          <cell r="I106" t="str">
            <v>Excavator 0.93 m3</v>
          </cell>
        </row>
        <row r="107">
          <cell r="I107" t="str">
            <v>Flat Bed Truck, 4 ton</v>
          </cell>
        </row>
        <row r="108">
          <cell r="I108" t="str">
            <v>Flat Bed Truck, 6 ton</v>
          </cell>
        </row>
        <row r="109">
          <cell r="I109" t="str">
            <v>Flat Bed Truck 2t, crane 2 ton</v>
          </cell>
        </row>
        <row r="110">
          <cell r="I110" t="str">
            <v>Flat Bed Truck 3t, crane 4 ton</v>
          </cell>
        </row>
        <row r="111">
          <cell r="I111" t="str">
            <v>Gas Cutting Machine</v>
          </cell>
        </row>
        <row r="112">
          <cell r="I112" t="str">
            <v>Generator Set, 100 kva</v>
          </cell>
        </row>
        <row r="113">
          <cell r="I113" t="str">
            <v>Generator Set, 20 kva</v>
          </cell>
        </row>
        <row r="114">
          <cell r="I114" t="str">
            <v>Generator Set, 200 kva</v>
          </cell>
        </row>
        <row r="115">
          <cell r="I115" t="str">
            <v>Generator Set, 250 kva</v>
          </cell>
        </row>
        <row r="116">
          <cell r="I116" t="str">
            <v>Generator Set, 5 kva</v>
          </cell>
        </row>
        <row r="117">
          <cell r="I117" t="str">
            <v>Generator Set, 560 kva</v>
          </cell>
        </row>
        <row r="118">
          <cell r="I118" t="str">
            <v>Generator Set, 725 kva</v>
          </cell>
        </row>
        <row r="119">
          <cell r="I119" t="str">
            <v>Generator Set, 75 kva</v>
          </cell>
        </row>
        <row r="120">
          <cell r="I120" t="str">
            <v>Grout Mixer, 200 ltr</v>
          </cell>
        </row>
        <row r="121">
          <cell r="I121" t="str">
            <v>Grout Pump, 37-100 l/min</v>
          </cell>
        </row>
        <row r="122">
          <cell r="I122" t="str">
            <v>Hammer (Pick), 2.5 ton</v>
          </cell>
        </row>
        <row r="123">
          <cell r="I123" t="str">
            <v>Hammer (Vibro), 30 kw</v>
          </cell>
        </row>
        <row r="124">
          <cell r="I124" t="str">
            <v>Hammer (Vibro), 40 kw</v>
          </cell>
        </row>
        <row r="125">
          <cell r="I125" t="str">
            <v>Lift Car, 12-13 m</v>
          </cell>
        </row>
        <row r="126">
          <cell r="I126" t="str">
            <v>Line Marker Truck, 800 kg</v>
          </cell>
        </row>
        <row r="127">
          <cell r="I127" t="str">
            <v>Macadam Roller, 8-10 ton</v>
          </cell>
        </row>
        <row r="128">
          <cell r="I128" t="str">
            <v>Mec Power Broom dan Blower</v>
          </cell>
        </row>
        <row r="129">
          <cell r="I129" t="str">
            <v>Motor Grader, 3.1 m</v>
          </cell>
        </row>
        <row r="130">
          <cell r="I130" t="str">
            <v>Motor Grader, 3.658 m</v>
          </cell>
        </row>
        <row r="131">
          <cell r="I131" t="str">
            <v>Motor Grader, 3.710 m</v>
          </cell>
        </row>
        <row r="132">
          <cell r="I132" t="str">
            <v>Movable Scaffold</v>
          </cell>
        </row>
        <row r="133">
          <cell r="I133" t="str">
            <v>Paving Breaker</v>
          </cell>
        </row>
        <row r="134">
          <cell r="I134" t="str">
            <v>Pile Driver Boom Type</v>
          </cell>
        </row>
        <row r="135">
          <cell r="I135" t="str">
            <v>Pile Driver Crawler, 3.5 ton</v>
          </cell>
        </row>
        <row r="136">
          <cell r="I136" t="str">
            <v>Pile Driver Crawler, 4.5 ton</v>
          </cell>
        </row>
        <row r="137">
          <cell r="I137" t="str">
            <v>Pile Driver Leader Type, 75 kw</v>
          </cell>
        </row>
        <row r="138">
          <cell r="I138" t="str">
            <v>Pneumatic Tyre Roller (12,94 ton)</v>
          </cell>
        </row>
        <row r="139">
          <cell r="I139" t="str">
            <v>Pneumatic Tyre Roller (18,145 ton)</v>
          </cell>
        </row>
        <row r="140">
          <cell r="I140" t="str">
            <v>Pneumatic Tyre Roller (9,4 ton)</v>
          </cell>
        </row>
        <row r="141">
          <cell r="I141" t="str">
            <v>Pump (Submersible), D=100 mm H=15 m</v>
          </cell>
        </row>
        <row r="142">
          <cell r="I142" t="str">
            <v>Pump 11 kw, D=100, H=30 m</v>
          </cell>
        </row>
        <row r="143">
          <cell r="I143" t="str">
            <v>Pump 22 kw, D=150, H=30 m</v>
          </cell>
        </row>
        <row r="144">
          <cell r="I144" t="str">
            <v>Rammer, 60-100 kg</v>
          </cell>
        </row>
        <row r="145">
          <cell r="I145" t="str">
            <v>Reverse Circulation Drill, 55 kw</v>
          </cell>
        </row>
        <row r="146">
          <cell r="I146" t="str">
            <v>Rock Drill &amp; Breaker</v>
          </cell>
        </row>
        <row r="147">
          <cell r="I147" t="str">
            <v>Rod Vibrator, 45 mm</v>
          </cell>
        </row>
        <row r="148">
          <cell r="I148" t="str">
            <v>Scraper Motorice</v>
          </cell>
        </row>
        <row r="149">
          <cell r="I149" t="str">
            <v>Sheep Foot Roller, 13 ton</v>
          </cell>
        </row>
        <row r="150">
          <cell r="I150" t="str">
            <v>Soil Compactor, 100-110 kg</v>
          </cell>
        </row>
        <row r="151">
          <cell r="I151" t="str">
            <v>Soil Compactor, 20,879 ton</v>
          </cell>
        </row>
        <row r="152">
          <cell r="I152" t="str">
            <v>Soil Compactor, 70-80 kg</v>
          </cell>
        </row>
        <row r="153">
          <cell r="I153" t="str">
            <v>Soil Stabilizers (18,506 ton)</v>
          </cell>
        </row>
        <row r="154">
          <cell r="I154" t="str">
            <v>Soil Stabilizers (24,495 ton)</v>
          </cell>
        </row>
        <row r="155">
          <cell r="I155" t="str">
            <v>Stamper (2,29 ton)</v>
          </cell>
        </row>
        <row r="156">
          <cell r="I156" t="str">
            <v>Asphalt/Paver Finisher (20 ton)</v>
          </cell>
        </row>
        <row r="157">
          <cell r="I157" t="str">
            <v>Tandem Roller 10,7 ton</v>
          </cell>
        </row>
        <row r="158">
          <cell r="I158" t="str">
            <v>Water Tanker 5000 ltr</v>
          </cell>
        </row>
        <row r="159">
          <cell r="I159" t="str">
            <v>Tire Roller Vibrator, 5 ton</v>
          </cell>
        </row>
        <row r="160">
          <cell r="I160" t="str">
            <v>Tire Roller, 11-30 ton</v>
          </cell>
        </row>
        <row r="161">
          <cell r="I161" t="str">
            <v>Tire Roller, 8-20 ton</v>
          </cell>
        </row>
        <row r="162">
          <cell r="I162" t="str">
            <v>Tools</v>
          </cell>
        </row>
        <row r="163">
          <cell r="I163" t="str">
            <v>Tractor Shovel, 1.3 m3</v>
          </cell>
        </row>
        <row r="164">
          <cell r="I164" t="str">
            <v>Tractor Shovel, 1.8 m3</v>
          </cell>
        </row>
        <row r="165">
          <cell r="I165" t="str">
            <v>Tractor utk Mechanical Broom</v>
          </cell>
        </row>
        <row r="166">
          <cell r="I166" t="str">
            <v>Truck Crane, 10-15 ton</v>
          </cell>
        </row>
        <row r="167">
          <cell r="I167" t="str">
            <v>Truck Crane, 120 ton</v>
          </cell>
        </row>
        <row r="168">
          <cell r="I168" t="str">
            <v>Truck Crane, 16 ton</v>
          </cell>
        </row>
        <row r="169">
          <cell r="I169" t="str">
            <v>Truck Crane, 160 ton</v>
          </cell>
        </row>
        <row r="170">
          <cell r="I170" t="str">
            <v>Truck Crane, 22 ton</v>
          </cell>
        </row>
        <row r="171">
          <cell r="I171" t="str">
            <v>Truck Crane, 27,6 ton</v>
          </cell>
        </row>
        <row r="172">
          <cell r="I172" t="str">
            <v>Truck Crane, 33 ton</v>
          </cell>
        </row>
        <row r="173">
          <cell r="I173" t="str">
            <v>Truck Crane, 35 ton</v>
          </cell>
        </row>
        <row r="174">
          <cell r="I174" t="str">
            <v>Truck Crane, 5 ton</v>
          </cell>
        </row>
        <row r="175">
          <cell r="I175" t="str">
            <v>Truck Crane, 60 ton</v>
          </cell>
        </row>
        <row r="176">
          <cell r="I176" t="str">
            <v>Truck Crane, 80 ton</v>
          </cell>
        </row>
        <row r="177">
          <cell r="I177" t="str">
            <v>Truck Mixer (8 m3)</v>
          </cell>
        </row>
        <row r="178">
          <cell r="I178" t="str">
            <v>Truck Trailer (45 ton)</v>
          </cell>
        </row>
        <row r="179">
          <cell r="I179" t="str">
            <v>Truck Trailer (60 ton)</v>
          </cell>
        </row>
        <row r="187">
          <cell r="I187" t="str">
            <v>Pasir Beton</v>
          </cell>
        </row>
        <row r="188">
          <cell r="I188" t="str">
            <v>Pasir Pasang</v>
          </cell>
        </row>
        <row r="189">
          <cell r="I189" t="str">
            <v>Pasir Urug</v>
          </cell>
        </row>
        <row r="190">
          <cell r="I190" t="str">
            <v>Batu Kali / Belah</v>
          </cell>
        </row>
        <row r="191">
          <cell r="I191" t="str">
            <v>Tanah Timbunan</v>
          </cell>
        </row>
        <row r="192">
          <cell r="I192" t="str">
            <v>Agregat Kasar</v>
          </cell>
        </row>
        <row r="193">
          <cell r="I193" t="str">
            <v>Agregat Halus</v>
          </cell>
        </row>
        <row r="194">
          <cell r="I194" t="str">
            <v>Begisting / Formwork</v>
          </cell>
        </row>
        <row r="195">
          <cell r="I195" t="str">
            <v>Filler</v>
          </cell>
        </row>
        <row r="196">
          <cell r="I196" t="str">
            <v>ATB</v>
          </cell>
        </row>
        <row r="197">
          <cell r="I197" t="str">
            <v>Sirtu</v>
          </cell>
        </row>
        <row r="198">
          <cell r="I198" t="str">
            <v>Granular / Koral</v>
          </cell>
        </row>
        <row r="199">
          <cell r="I199" t="str">
            <v>Anyaman belahan bambu</v>
          </cell>
        </row>
        <row r="200">
          <cell r="I200" t="str">
            <v>Bambu</v>
          </cell>
        </row>
        <row r="201">
          <cell r="I201" t="str">
            <v>Batu Pecah / Split ½"</v>
          </cell>
        </row>
        <row r="202">
          <cell r="I202" t="str">
            <v>Batu Pecah 2/3" - 5/7"</v>
          </cell>
        </row>
        <row r="203">
          <cell r="I203" t="str">
            <v>Abu Batu</v>
          </cell>
        </row>
        <row r="204">
          <cell r="I204" t="str">
            <v>Aggregate Base Kelas A</v>
          </cell>
        </row>
        <row r="205">
          <cell r="I205" t="str">
            <v>Aggregate Base Kelas B</v>
          </cell>
        </row>
        <row r="206">
          <cell r="I206" t="str">
            <v>Beton Kelas E</v>
          </cell>
        </row>
        <row r="207">
          <cell r="I207" t="str">
            <v>Beton Kelas D</v>
          </cell>
        </row>
        <row r="208">
          <cell r="I208" t="str">
            <v>Beton Kelas C</v>
          </cell>
        </row>
        <row r="209">
          <cell r="I209" t="str">
            <v>Beton Kelas B</v>
          </cell>
        </row>
        <row r="210">
          <cell r="I210" t="str">
            <v>Beton Kelas A</v>
          </cell>
        </row>
        <row r="211">
          <cell r="I211" t="str">
            <v>Beton Kelas P</v>
          </cell>
        </row>
        <row r="212">
          <cell r="I212" t="str">
            <v>Aspal</v>
          </cell>
        </row>
        <row r="213">
          <cell r="I213" t="str">
            <v>Kerosene</v>
          </cell>
        </row>
        <row r="214">
          <cell r="I214" t="str">
            <v>Kapur</v>
          </cell>
        </row>
        <row r="215">
          <cell r="I215" t="str">
            <v>Semen</v>
          </cell>
        </row>
        <row r="216">
          <cell r="I216" t="str">
            <v>Semen Curah</v>
          </cell>
        </row>
        <row r="217">
          <cell r="I217" t="str">
            <v>Pipa PVC dia 10 cm</v>
          </cell>
        </row>
        <row r="218">
          <cell r="I218" t="str">
            <v>Pipa PVC dia 15 cm</v>
          </cell>
        </row>
        <row r="219">
          <cell r="I219" t="str">
            <v>Pipa Baja Hitam dia. 4" (114,3 mm), t=6,02 mm</v>
          </cell>
        </row>
        <row r="220">
          <cell r="I220" t="str">
            <v>Pipa Baja Putih dia. 4" (114,3 mm), t=6,02 mm</v>
          </cell>
        </row>
        <row r="221">
          <cell r="I221" t="str">
            <v>Pipa Baja Hitam dia. 2" (60,3 mm), t=3,91 mm</v>
          </cell>
        </row>
        <row r="222">
          <cell r="I222" t="str">
            <v>Pipa Baja Putih dia. 2" (60,3 mm), t=3,91 mm</v>
          </cell>
        </row>
        <row r="223">
          <cell r="I223" t="str">
            <v>Tiang Pancang Beton dia 500 mm pretensioned</v>
          </cell>
        </row>
        <row r="224">
          <cell r="I224" t="str">
            <v>Tiang Pancang Beton dia 600 mm pretensioned</v>
          </cell>
        </row>
        <row r="225">
          <cell r="I225" t="str">
            <v>TP Beton Pret. Dia. 500 mm tipe Bo (pj : 9 m)</v>
          </cell>
        </row>
        <row r="226">
          <cell r="I226" t="str">
            <v>Sheetpiles FPC - 320 M 500</v>
          </cell>
        </row>
        <row r="227">
          <cell r="I227" t="str">
            <v>Baja Tulangan Polos</v>
          </cell>
        </row>
        <row r="228">
          <cell r="I228" t="str">
            <v>Baja Tulangan Ulir</v>
          </cell>
        </row>
        <row r="229">
          <cell r="I229" t="str">
            <v>Kawat Bindrat</v>
          </cell>
        </row>
        <row r="230">
          <cell r="I230" t="str">
            <v>Kabel Strand dia. 12,7 mm (grade 270)</v>
          </cell>
        </row>
        <row r="231">
          <cell r="I231" t="str">
            <v>Angkur Hidup SC - 19</v>
          </cell>
        </row>
        <row r="232">
          <cell r="I232" t="str">
            <v>Angkur Hidup SC - 15</v>
          </cell>
        </row>
        <row r="233">
          <cell r="I233" t="str">
            <v>Angkur Hidup SC - 12</v>
          </cell>
        </row>
        <row r="234">
          <cell r="I234" t="str">
            <v>Duct (Sheath) dia. 84 mm</v>
          </cell>
        </row>
        <row r="235">
          <cell r="I235" t="str">
            <v>Duct (Sheath) dia. 69 mm</v>
          </cell>
        </row>
        <row r="236">
          <cell r="I236" t="str">
            <v>Pipa Baja Putih dia.2" (60,3 mm), t=2 mm</v>
          </cell>
        </row>
        <row r="237">
          <cell r="I237" t="str">
            <v>Pipa Baja Putih dia.4" (113,9 mm), t=2,9 mm</v>
          </cell>
        </row>
        <row r="238">
          <cell r="I238" t="str">
            <v>Pipa Baja Putih dia.6" (166,1 mm), t=2,9 mm</v>
          </cell>
        </row>
        <row r="239">
          <cell r="I239" t="str">
            <v>Pipa Baja Putih dia.12"</v>
          </cell>
        </row>
        <row r="240">
          <cell r="I240" t="str">
            <v>Pipa Galvanis dia. 2" medium (GIP)</v>
          </cell>
        </row>
        <row r="241">
          <cell r="I241" t="str">
            <v>Pipa Galvanis dia. 3" medium</v>
          </cell>
        </row>
        <row r="242">
          <cell r="I242" t="str">
            <v>Pipa Galvanis dia. 4" medium</v>
          </cell>
        </row>
        <row r="243">
          <cell r="I243" t="str">
            <v>Pipa Galvasteel dia. 2"</v>
          </cell>
        </row>
        <row r="244">
          <cell r="I244" t="str">
            <v>Pipa Galvasteel dia. 3"</v>
          </cell>
        </row>
        <row r="245">
          <cell r="I245" t="str">
            <v>Pipa Galvasteel dia. 4"</v>
          </cell>
        </row>
        <row r="246">
          <cell r="I246" t="str">
            <v>Armco D 100 cm</v>
          </cell>
        </row>
        <row r="247">
          <cell r="I247" t="str">
            <v>Armco D 80 cm</v>
          </cell>
        </row>
        <row r="248">
          <cell r="I248" t="str">
            <v>Armco D 45 cm</v>
          </cell>
        </row>
        <row r="249">
          <cell r="I249" t="str">
            <v>Wiremesh</v>
          </cell>
        </row>
        <row r="250">
          <cell r="I250" t="str">
            <v>Besi Siku 40x40x4 mm</v>
          </cell>
        </row>
        <row r="251">
          <cell r="I251" t="str">
            <v>Besi Siku 50x50x5 mm</v>
          </cell>
        </row>
        <row r="252">
          <cell r="I252" t="str">
            <v>Bearing Pad uk. 350x170x35</v>
          </cell>
        </row>
        <row r="253">
          <cell r="I253" t="str">
            <v>Bearing Pad uk. 480x250x45</v>
          </cell>
        </row>
        <row r="254">
          <cell r="I254" t="str">
            <v>Bearing Pad uk. 600x330x68</v>
          </cell>
        </row>
        <row r="255">
          <cell r="I255" t="str">
            <v>Geotextile Woven</v>
          </cell>
        </row>
        <row r="256">
          <cell r="I256" t="str">
            <v>RCP dia. 100 cm panjang 240 cm</v>
          </cell>
        </row>
        <row r="257">
          <cell r="I257" t="str">
            <v>RCP dia. 60 cm panjang 240 cm</v>
          </cell>
        </row>
        <row r="258">
          <cell r="I258" t="str">
            <v>Pipa GIP 80 cm panjang 240 cm</v>
          </cell>
        </row>
        <row r="259">
          <cell r="I259" t="str">
            <v>Rubber Ring dia. 60 cm</v>
          </cell>
        </row>
        <row r="260">
          <cell r="I260" t="str">
            <v>Rubber Ring dia. 80 cm</v>
          </cell>
        </row>
        <row r="261">
          <cell r="I261" t="str">
            <v>Rubber Ring dia. 100 cm</v>
          </cell>
        </row>
        <row r="262">
          <cell r="I262" t="str">
            <v>Plywood 18 mm</v>
          </cell>
        </row>
        <row r="263">
          <cell r="I263" t="str">
            <v>Plywood 9 mm x 4 x 8</v>
          </cell>
        </row>
        <row r="264">
          <cell r="I264" t="str">
            <v>Plywood Film 9 mm</v>
          </cell>
        </row>
        <row r="265">
          <cell r="I265" t="str">
            <v>Plywood 15 mm</v>
          </cell>
        </row>
        <row r="266">
          <cell r="I266" t="str">
            <v>Kayu Meranti</v>
          </cell>
        </row>
        <row r="267">
          <cell r="I267" t="str">
            <v>Kayu Kamper Papan</v>
          </cell>
        </row>
        <row r="268">
          <cell r="I268" t="str">
            <v>Kayu Kamper Balok</v>
          </cell>
        </row>
        <row r="269">
          <cell r="I269" t="str">
            <v>Dolken dia 10 cm - L = 4 m</v>
          </cell>
        </row>
      </sheetData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4">
          <cell r="W144">
            <v>1.08</v>
          </cell>
        </row>
        <row r="146">
          <cell r="W146">
            <v>202.32</v>
          </cell>
        </row>
        <row r="148">
          <cell r="W148">
            <v>0.42</v>
          </cell>
        </row>
        <row r="186">
          <cell r="W186">
            <v>0.40160642570281124</v>
          </cell>
        </row>
        <row r="187">
          <cell r="W187">
            <v>2.4096385542168677</v>
          </cell>
        </row>
        <row r="188">
          <cell r="W188">
            <v>8.4337349397590362</v>
          </cell>
        </row>
        <row r="451">
          <cell r="W451">
            <v>1E-3</v>
          </cell>
        </row>
        <row r="464">
          <cell r="W464">
            <v>1.6999999999999999E-3</v>
          </cell>
        </row>
        <row r="487">
          <cell r="W487">
            <v>3.5000000000000001E-3</v>
          </cell>
        </row>
        <row r="488">
          <cell r="W488">
            <v>2.8000000000000001E-2</v>
          </cell>
        </row>
        <row r="536">
          <cell r="W536">
            <v>9.3708165997322609E-3</v>
          </cell>
        </row>
        <row r="552">
          <cell r="W552">
            <v>2.1987951807228911E-2</v>
          </cell>
        </row>
        <row r="569">
          <cell r="W569">
            <v>4.0160642570281121E-3</v>
          </cell>
        </row>
        <row r="585">
          <cell r="W585">
            <v>4.0160642570281117E-2</v>
          </cell>
        </row>
        <row r="586">
          <cell r="W586">
            <v>4.0160642570281121E-3</v>
          </cell>
        </row>
        <row r="630">
          <cell r="W630">
            <v>1.61E-2</v>
          </cell>
        </row>
        <row r="640">
          <cell r="W640">
            <v>1.84E-2</v>
          </cell>
        </row>
        <row r="655">
          <cell r="W655">
            <v>2.07E-2</v>
          </cell>
        </row>
        <row r="664">
          <cell r="W664">
            <v>1.5100000000000001E-2</v>
          </cell>
        </row>
        <row r="673">
          <cell r="W673">
            <v>3.3300000000000003E-2</v>
          </cell>
        </row>
        <row r="674">
          <cell r="W674">
            <v>0.16669999999999999</v>
          </cell>
        </row>
        <row r="715">
          <cell r="W715">
            <v>0.55230000000000001</v>
          </cell>
        </row>
        <row r="716">
          <cell r="W716">
            <v>0.69969999999999999</v>
          </cell>
        </row>
        <row r="717">
          <cell r="W717">
            <v>4.0500000000000001E-2</v>
          </cell>
        </row>
        <row r="718">
          <cell r="W718">
            <v>0.3</v>
          </cell>
        </row>
        <row r="750">
          <cell r="W750">
            <v>6.3299999999999995E-2</v>
          </cell>
        </row>
        <row r="758">
          <cell r="W758">
            <v>0.4819</v>
          </cell>
        </row>
        <row r="775">
          <cell r="W775">
            <v>0.4819</v>
          </cell>
        </row>
        <row r="776">
          <cell r="W776">
            <v>1.4458</v>
          </cell>
        </row>
        <row r="777">
          <cell r="W777">
            <v>7.2289000000000003</v>
          </cell>
        </row>
        <row r="817">
          <cell r="W817">
            <v>335.16</v>
          </cell>
        </row>
        <row r="818">
          <cell r="W818">
            <v>0.60360000000000003</v>
          </cell>
        </row>
        <row r="819">
          <cell r="W819">
            <v>0.68489999999999995</v>
          </cell>
        </row>
        <row r="820">
          <cell r="W820">
            <v>3.6400000000000002E-2</v>
          </cell>
        </row>
        <row r="821">
          <cell r="W821">
            <v>0.2</v>
          </cell>
        </row>
        <row r="842">
          <cell r="W842">
            <v>0.4819</v>
          </cell>
        </row>
        <row r="852">
          <cell r="W852">
            <v>5.7200000000000001E-2</v>
          </cell>
        </row>
        <row r="860">
          <cell r="W860">
            <v>0.4819</v>
          </cell>
        </row>
        <row r="877">
          <cell r="W877">
            <v>0.4819</v>
          </cell>
        </row>
        <row r="878">
          <cell r="W878">
            <v>1.4458</v>
          </cell>
        </row>
        <row r="879">
          <cell r="W879">
            <v>7.2289000000000003</v>
          </cell>
        </row>
        <row r="951">
          <cell r="W951">
            <v>1.1000000000000001</v>
          </cell>
        </row>
        <row r="952">
          <cell r="W952">
            <v>0.02</v>
          </cell>
        </row>
        <row r="972">
          <cell r="W972">
            <v>3.5000000000000003E-2</v>
          </cell>
        </row>
        <row r="973">
          <cell r="W973">
            <v>0.105</v>
          </cell>
        </row>
        <row r="974">
          <cell r="W974">
            <v>0.17499999999999999</v>
          </cell>
        </row>
        <row r="1004">
          <cell r="W1004">
            <v>1.1000000000000001</v>
          </cell>
        </row>
        <row r="1021">
          <cell r="W1021">
            <v>0.875</v>
          </cell>
        </row>
        <row r="1022">
          <cell r="W1022">
            <v>1.75</v>
          </cell>
        </row>
        <row r="1023">
          <cell r="W1023">
            <v>5.25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>
        <row r="63">
          <cell r="G63">
            <v>2385532.5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M4" t="str">
            <v>BANTUAN PEMBANGUNAN PRASARANA DASAR PERMUKIMAN ( PPDP )</v>
          </cell>
        </row>
      </sheetData>
      <sheetData sheetId="1"/>
      <sheetData sheetId="2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>
        <row r="1">
          <cell r="A1">
            <v>0</v>
          </cell>
          <cell r="B1" t="str">
            <v>Nol</v>
          </cell>
        </row>
        <row r="2">
          <cell r="A2">
            <v>1</v>
          </cell>
          <cell r="B2" t="str">
            <v>Satu</v>
          </cell>
        </row>
        <row r="3">
          <cell r="A3">
            <v>2</v>
          </cell>
          <cell r="B3" t="str">
            <v>Dua</v>
          </cell>
        </row>
        <row r="4">
          <cell r="A4">
            <v>3</v>
          </cell>
          <cell r="B4" t="str">
            <v>Tiga</v>
          </cell>
        </row>
        <row r="5">
          <cell r="A5">
            <v>4</v>
          </cell>
          <cell r="B5" t="str">
            <v>Empat</v>
          </cell>
        </row>
        <row r="6">
          <cell r="A6">
            <v>5</v>
          </cell>
          <cell r="B6" t="str">
            <v>Lima</v>
          </cell>
        </row>
        <row r="7">
          <cell r="A7">
            <v>6</v>
          </cell>
          <cell r="B7" t="str">
            <v>Enam</v>
          </cell>
        </row>
        <row r="8">
          <cell r="A8">
            <v>7</v>
          </cell>
          <cell r="B8" t="str">
            <v>Tujuh</v>
          </cell>
        </row>
        <row r="9">
          <cell r="A9">
            <v>8</v>
          </cell>
          <cell r="B9" t="str">
            <v>Delapan</v>
          </cell>
        </row>
        <row r="10">
          <cell r="A10">
            <v>9</v>
          </cell>
          <cell r="B10" t="str">
            <v>Sembilan</v>
          </cell>
        </row>
        <row r="11">
          <cell r="A11">
            <v>10</v>
          </cell>
          <cell r="B11" t="str">
            <v>Sepuluh</v>
          </cell>
        </row>
        <row r="12">
          <cell r="A12">
            <v>11</v>
          </cell>
          <cell r="B12" t="str">
            <v>Sebelas</v>
          </cell>
        </row>
        <row r="13">
          <cell r="A13">
            <v>12</v>
          </cell>
          <cell r="B13" t="str">
            <v>Dua Belas</v>
          </cell>
        </row>
        <row r="14">
          <cell r="A14">
            <v>13</v>
          </cell>
          <cell r="B14" t="str">
            <v>Tiga Belas</v>
          </cell>
        </row>
        <row r="15">
          <cell r="A15">
            <v>14</v>
          </cell>
          <cell r="B15" t="str">
            <v>Empat Belas</v>
          </cell>
        </row>
        <row r="16">
          <cell r="A16">
            <v>15</v>
          </cell>
          <cell r="B16" t="str">
            <v>Lima Belas</v>
          </cell>
        </row>
        <row r="17">
          <cell r="A17">
            <v>16</v>
          </cell>
          <cell r="B17" t="str">
            <v>Enam Belas</v>
          </cell>
        </row>
        <row r="18">
          <cell r="A18">
            <v>17</v>
          </cell>
          <cell r="B18" t="str">
            <v>Tujuh Belas</v>
          </cell>
        </row>
        <row r="19">
          <cell r="A19">
            <v>18</v>
          </cell>
          <cell r="B19" t="str">
            <v>Delapan Belas</v>
          </cell>
        </row>
        <row r="20">
          <cell r="A20">
            <v>19</v>
          </cell>
          <cell r="B20" t="str">
            <v>Sembilan Belas</v>
          </cell>
        </row>
        <row r="21">
          <cell r="A21">
            <v>20</v>
          </cell>
          <cell r="B21" t="str">
            <v>Dua Puluh</v>
          </cell>
        </row>
        <row r="22">
          <cell r="A22">
            <v>21</v>
          </cell>
          <cell r="B22" t="str">
            <v>Dua Puluh Satu</v>
          </cell>
        </row>
        <row r="23">
          <cell r="A23">
            <v>22</v>
          </cell>
          <cell r="B23" t="str">
            <v>Dua Puluh Dua</v>
          </cell>
        </row>
        <row r="24">
          <cell r="A24">
            <v>23</v>
          </cell>
          <cell r="B24" t="str">
            <v>Dua Puluh Tiga</v>
          </cell>
        </row>
        <row r="25">
          <cell r="A25">
            <v>24</v>
          </cell>
          <cell r="B25" t="str">
            <v>Dua Puluh Empat</v>
          </cell>
        </row>
        <row r="26">
          <cell r="A26">
            <v>25</v>
          </cell>
          <cell r="B26" t="str">
            <v>Dua Puluh Lima</v>
          </cell>
        </row>
        <row r="27">
          <cell r="A27">
            <v>26</v>
          </cell>
          <cell r="B27" t="str">
            <v>Dua Puluh Enam</v>
          </cell>
        </row>
        <row r="28">
          <cell r="A28">
            <v>27</v>
          </cell>
          <cell r="B28" t="str">
            <v>Dua Puluh Tujuh</v>
          </cell>
        </row>
        <row r="29">
          <cell r="A29">
            <v>28</v>
          </cell>
          <cell r="B29" t="str">
            <v>Dua Puluh Delapan</v>
          </cell>
        </row>
        <row r="30">
          <cell r="A30">
            <v>29</v>
          </cell>
          <cell r="B30" t="str">
            <v>Dua Puluh Sembilan</v>
          </cell>
        </row>
        <row r="31">
          <cell r="A31">
            <v>30</v>
          </cell>
          <cell r="B31" t="str">
            <v>Tiga Puluh</v>
          </cell>
        </row>
        <row r="32">
          <cell r="A32">
            <v>31</v>
          </cell>
          <cell r="B32" t="str">
            <v>Tiga Puluh Satu</v>
          </cell>
        </row>
        <row r="33">
          <cell r="A33">
            <v>32</v>
          </cell>
          <cell r="B33" t="str">
            <v>Tiga Puluh Dua</v>
          </cell>
        </row>
        <row r="34">
          <cell r="A34">
            <v>33</v>
          </cell>
          <cell r="B34" t="str">
            <v>Tiga Puluh Tiga</v>
          </cell>
        </row>
        <row r="35">
          <cell r="A35">
            <v>34</v>
          </cell>
          <cell r="B35" t="str">
            <v>Tiga Puluh Empat</v>
          </cell>
        </row>
        <row r="36">
          <cell r="A36">
            <v>35</v>
          </cell>
          <cell r="B36" t="str">
            <v>Tiga Puluh Lima</v>
          </cell>
        </row>
        <row r="37">
          <cell r="A37">
            <v>36</v>
          </cell>
          <cell r="B37" t="str">
            <v>Tiga Puluh Enam</v>
          </cell>
        </row>
        <row r="38">
          <cell r="A38">
            <v>37</v>
          </cell>
          <cell r="B38" t="str">
            <v>Tiga Puluh Tujuh</v>
          </cell>
        </row>
        <row r="39">
          <cell r="A39">
            <v>38</v>
          </cell>
          <cell r="B39" t="str">
            <v>Tiga Puluh Delapan</v>
          </cell>
        </row>
        <row r="40">
          <cell r="A40">
            <v>39</v>
          </cell>
          <cell r="B40" t="str">
            <v>Tiga Puluh Sembilan</v>
          </cell>
        </row>
        <row r="41">
          <cell r="A41">
            <v>40</v>
          </cell>
          <cell r="B41" t="str">
            <v>Empat Puluh</v>
          </cell>
        </row>
        <row r="42">
          <cell r="A42">
            <v>41</v>
          </cell>
          <cell r="B42" t="str">
            <v>Empat Puluh Satu</v>
          </cell>
        </row>
        <row r="43">
          <cell r="A43">
            <v>42</v>
          </cell>
          <cell r="B43" t="str">
            <v>Empat Puluh Dua</v>
          </cell>
        </row>
        <row r="44">
          <cell r="A44">
            <v>43</v>
          </cell>
          <cell r="B44" t="str">
            <v>Empat Puluh Tiga</v>
          </cell>
        </row>
        <row r="45">
          <cell r="A45">
            <v>44</v>
          </cell>
          <cell r="B45" t="str">
            <v>Empat Puluh Empat</v>
          </cell>
        </row>
        <row r="46">
          <cell r="A46">
            <v>45</v>
          </cell>
          <cell r="B46" t="str">
            <v>Empat Puluh Lima</v>
          </cell>
        </row>
        <row r="47">
          <cell r="A47">
            <v>46</v>
          </cell>
          <cell r="B47" t="str">
            <v>Empat Puluh Enam</v>
          </cell>
        </row>
        <row r="48">
          <cell r="A48">
            <v>47</v>
          </cell>
          <cell r="B48" t="str">
            <v>Empat Puluh Tujuh</v>
          </cell>
        </row>
        <row r="49">
          <cell r="A49">
            <v>48</v>
          </cell>
          <cell r="B49" t="str">
            <v>Empat Puluh Delapan</v>
          </cell>
        </row>
        <row r="50">
          <cell r="A50">
            <v>49</v>
          </cell>
          <cell r="B50" t="str">
            <v>Empat Puluh Sembilan</v>
          </cell>
        </row>
        <row r="51">
          <cell r="A51">
            <v>50</v>
          </cell>
          <cell r="B51" t="str">
            <v>Lima Puluh</v>
          </cell>
        </row>
        <row r="52">
          <cell r="A52">
            <v>51</v>
          </cell>
          <cell r="B52" t="str">
            <v>Lima Puluh Satu</v>
          </cell>
        </row>
        <row r="53">
          <cell r="A53">
            <v>52</v>
          </cell>
          <cell r="B53" t="str">
            <v>Lima Puluh Dua</v>
          </cell>
        </row>
        <row r="54">
          <cell r="A54">
            <v>53</v>
          </cell>
          <cell r="B54" t="str">
            <v>Lima Puluh Tiga</v>
          </cell>
        </row>
        <row r="55">
          <cell r="A55">
            <v>54</v>
          </cell>
          <cell r="B55" t="str">
            <v>Lima Puluh Empat</v>
          </cell>
        </row>
        <row r="56">
          <cell r="A56">
            <v>55</v>
          </cell>
          <cell r="B56" t="str">
            <v>Lima Puluh Lima</v>
          </cell>
        </row>
        <row r="57">
          <cell r="A57">
            <v>56</v>
          </cell>
          <cell r="B57" t="str">
            <v>Lima Puluh Enam</v>
          </cell>
        </row>
        <row r="58">
          <cell r="A58">
            <v>57</v>
          </cell>
          <cell r="B58" t="str">
            <v>Lima Puluh Tujuh</v>
          </cell>
        </row>
        <row r="59">
          <cell r="A59">
            <v>58</v>
          </cell>
          <cell r="B59" t="str">
            <v>Lima Puluh Delapan</v>
          </cell>
        </row>
        <row r="60">
          <cell r="A60">
            <v>59</v>
          </cell>
          <cell r="B60" t="str">
            <v>Lima Puluh Sembilan</v>
          </cell>
        </row>
        <row r="61">
          <cell r="A61">
            <v>60</v>
          </cell>
          <cell r="B61" t="str">
            <v>Enam Puluh</v>
          </cell>
        </row>
        <row r="62">
          <cell r="A62">
            <v>61</v>
          </cell>
          <cell r="B62" t="str">
            <v>Enam Puluh Satu</v>
          </cell>
        </row>
        <row r="63">
          <cell r="A63">
            <v>62</v>
          </cell>
          <cell r="B63" t="str">
            <v>Enam Puluh Dua</v>
          </cell>
        </row>
        <row r="64">
          <cell r="A64">
            <v>63</v>
          </cell>
          <cell r="B64" t="str">
            <v>Enam Puluh Tiga</v>
          </cell>
        </row>
        <row r="65">
          <cell r="A65">
            <v>64</v>
          </cell>
          <cell r="B65" t="str">
            <v>Enam Puluh Empat</v>
          </cell>
        </row>
        <row r="66">
          <cell r="A66">
            <v>65</v>
          </cell>
          <cell r="B66" t="str">
            <v>Enam Puluh Lima</v>
          </cell>
        </row>
        <row r="67">
          <cell r="A67">
            <v>66</v>
          </cell>
          <cell r="B67" t="str">
            <v>Enam Puluh Enam</v>
          </cell>
        </row>
        <row r="68">
          <cell r="A68">
            <v>67</v>
          </cell>
          <cell r="B68" t="str">
            <v>Enam Puluh Tujuh</v>
          </cell>
        </row>
        <row r="69">
          <cell r="A69">
            <v>68</v>
          </cell>
          <cell r="B69" t="str">
            <v>Enam Puluh Delapan</v>
          </cell>
        </row>
        <row r="70">
          <cell r="A70">
            <v>69</v>
          </cell>
          <cell r="B70" t="str">
            <v>Enam Puluh Sembilan</v>
          </cell>
        </row>
        <row r="71">
          <cell r="A71">
            <v>70</v>
          </cell>
          <cell r="B71" t="str">
            <v>Tujuh Puluh</v>
          </cell>
        </row>
        <row r="72">
          <cell r="A72">
            <v>71</v>
          </cell>
          <cell r="B72" t="str">
            <v>Tujuh Puluh Satu</v>
          </cell>
        </row>
        <row r="73">
          <cell r="A73">
            <v>72</v>
          </cell>
          <cell r="B73" t="str">
            <v>Tujuh Puluh Dua</v>
          </cell>
        </row>
        <row r="74">
          <cell r="A74">
            <v>73</v>
          </cell>
          <cell r="B74" t="str">
            <v>Tujuh Puluh Tiga</v>
          </cell>
        </row>
        <row r="75">
          <cell r="A75">
            <v>74</v>
          </cell>
          <cell r="B75" t="str">
            <v>Tujuh Puluh Empat</v>
          </cell>
        </row>
        <row r="76">
          <cell r="A76">
            <v>75</v>
          </cell>
          <cell r="B76" t="str">
            <v>Tujuh Puluh Lima</v>
          </cell>
        </row>
        <row r="77">
          <cell r="A77">
            <v>76</v>
          </cell>
          <cell r="B77" t="str">
            <v>Tujuh Puluh Enam</v>
          </cell>
        </row>
        <row r="78">
          <cell r="A78">
            <v>77</v>
          </cell>
          <cell r="B78" t="str">
            <v>Tujuh Puluh Tujuh</v>
          </cell>
        </row>
        <row r="79">
          <cell r="A79">
            <v>78</v>
          </cell>
          <cell r="B79" t="str">
            <v>Tujuh Puluh Delapan</v>
          </cell>
        </row>
        <row r="80">
          <cell r="A80">
            <v>79</v>
          </cell>
          <cell r="B80" t="str">
            <v>Tujuh Puluh Sembilan</v>
          </cell>
        </row>
        <row r="81">
          <cell r="A81">
            <v>80</v>
          </cell>
          <cell r="B81" t="str">
            <v>Delapan Puluh</v>
          </cell>
        </row>
        <row r="82">
          <cell r="A82">
            <v>81</v>
          </cell>
          <cell r="B82" t="str">
            <v>Delapan Puluh Satu</v>
          </cell>
        </row>
        <row r="83">
          <cell r="A83">
            <v>82</v>
          </cell>
          <cell r="B83" t="str">
            <v>Delapan Puluh Dua</v>
          </cell>
        </row>
        <row r="84">
          <cell r="A84">
            <v>83</v>
          </cell>
          <cell r="B84" t="str">
            <v>Delapan Puluh Tiga</v>
          </cell>
        </row>
        <row r="85">
          <cell r="A85">
            <v>84</v>
          </cell>
          <cell r="B85" t="str">
            <v>Delapan Puluh Empat</v>
          </cell>
        </row>
        <row r="86">
          <cell r="A86">
            <v>85</v>
          </cell>
          <cell r="B86" t="str">
            <v>Delapan Puluh Lima</v>
          </cell>
        </row>
        <row r="87">
          <cell r="A87">
            <v>86</v>
          </cell>
          <cell r="B87" t="str">
            <v>Delapan Puluh Enam</v>
          </cell>
        </row>
        <row r="88">
          <cell r="A88">
            <v>87</v>
          </cell>
          <cell r="B88" t="str">
            <v>Delapan Puluh Tujuh</v>
          </cell>
        </row>
        <row r="89">
          <cell r="A89">
            <v>88</v>
          </cell>
          <cell r="B89" t="str">
            <v>Delapan Puluh Delapan</v>
          </cell>
        </row>
        <row r="90">
          <cell r="A90">
            <v>89</v>
          </cell>
          <cell r="B90" t="str">
            <v>Delapan Puluh Sembilan</v>
          </cell>
        </row>
        <row r="91">
          <cell r="A91">
            <v>90</v>
          </cell>
          <cell r="B91" t="str">
            <v>Sembilan Puluh</v>
          </cell>
        </row>
        <row r="92">
          <cell r="A92">
            <v>91</v>
          </cell>
          <cell r="B92" t="str">
            <v>Sembilan Puluh Satu</v>
          </cell>
        </row>
        <row r="93">
          <cell r="A93">
            <v>92</v>
          </cell>
          <cell r="B93" t="str">
            <v>Sembilan Puluh Dua</v>
          </cell>
        </row>
        <row r="94">
          <cell r="A94">
            <v>93</v>
          </cell>
          <cell r="B94" t="str">
            <v>Sembilan Puluh Tiga</v>
          </cell>
        </row>
        <row r="95">
          <cell r="A95">
            <v>94</v>
          </cell>
          <cell r="B95" t="str">
            <v>Sembilan Puluh Empat</v>
          </cell>
        </row>
        <row r="96">
          <cell r="A96">
            <v>95</v>
          </cell>
          <cell r="B96" t="str">
            <v>Sembilan Puluh Lima</v>
          </cell>
        </row>
        <row r="97">
          <cell r="A97">
            <v>96</v>
          </cell>
          <cell r="B97" t="str">
            <v>Sembilan Puluh Enam</v>
          </cell>
        </row>
        <row r="98">
          <cell r="A98">
            <v>97</v>
          </cell>
          <cell r="B98" t="str">
            <v>Sembilan Puluh Tujuh</v>
          </cell>
        </row>
        <row r="99">
          <cell r="A99">
            <v>98</v>
          </cell>
          <cell r="B99" t="str">
            <v>Sembilan Puluh Delapan</v>
          </cell>
        </row>
        <row r="100">
          <cell r="A100">
            <v>99</v>
          </cell>
          <cell r="B100" t="str">
            <v>Sembilan Puluh Sembilan</v>
          </cell>
        </row>
        <row r="101">
          <cell r="A101">
            <v>100</v>
          </cell>
          <cell r="B101" t="str">
            <v>Seratus</v>
          </cell>
        </row>
        <row r="102">
          <cell r="A102">
            <v>101</v>
          </cell>
          <cell r="B102" t="str">
            <v>Seratus Satu</v>
          </cell>
        </row>
        <row r="103">
          <cell r="A103">
            <v>102</v>
          </cell>
          <cell r="B103" t="str">
            <v>Seratus Dua</v>
          </cell>
        </row>
        <row r="104">
          <cell r="A104">
            <v>103</v>
          </cell>
          <cell r="B104" t="str">
            <v>Seratus Tiga</v>
          </cell>
        </row>
        <row r="105">
          <cell r="A105">
            <v>104</v>
          </cell>
          <cell r="B105" t="str">
            <v>Seratus Empat</v>
          </cell>
        </row>
        <row r="106">
          <cell r="A106">
            <v>105</v>
          </cell>
          <cell r="B106" t="str">
            <v>Seratus Lima</v>
          </cell>
        </row>
        <row r="107">
          <cell r="A107">
            <v>106</v>
          </cell>
          <cell r="B107" t="str">
            <v>Seratus Enam</v>
          </cell>
        </row>
        <row r="108">
          <cell r="A108">
            <v>107</v>
          </cell>
          <cell r="B108" t="str">
            <v>Seratus Tujuh</v>
          </cell>
        </row>
        <row r="109">
          <cell r="A109">
            <v>108</v>
          </cell>
          <cell r="B109" t="str">
            <v>Seratus Delapan</v>
          </cell>
        </row>
        <row r="110">
          <cell r="A110">
            <v>109</v>
          </cell>
          <cell r="B110" t="str">
            <v>Seratus Sembilan</v>
          </cell>
        </row>
        <row r="111">
          <cell r="A111">
            <v>110</v>
          </cell>
          <cell r="B111" t="str">
            <v>Seratus Sepuluh</v>
          </cell>
        </row>
        <row r="112">
          <cell r="A112">
            <v>111</v>
          </cell>
          <cell r="B112" t="str">
            <v>Seratus Sebelas</v>
          </cell>
        </row>
        <row r="113">
          <cell r="A113">
            <v>112</v>
          </cell>
          <cell r="B113" t="str">
            <v>Seratus Dua Belas</v>
          </cell>
        </row>
        <row r="114">
          <cell r="A114">
            <v>113</v>
          </cell>
          <cell r="B114" t="str">
            <v>Seratus Tiga Belas</v>
          </cell>
        </row>
        <row r="115">
          <cell r="A115">
            <v>114</v>
          </cell>
          <cell r="B115" t="str">
            <v>Seratus Empat Belas</v>
          </cell>
        </row>
        <row r="116">
          <cell r="A116">
            <v>115</v>
          </cell>
          <cell r="B116" t="str">
            <v>Seratus Lima Belas</v>
          </cell>
        </row>
        <row r="117">
          <cell r="A117">
            <v>116</v>
          </cell>
          <cell r="B117" t="str">
            <v>Seratus Enam Belas</v>
          </cell>
        </row>
        <row r="118">
          <cell r="A118">
            <v>117</v>
          </cell>
          <cell r="B118" t="str">
            <v>Seratus Tujuh Belas</v>
          </cell>
        </row>
        <row r="119">
          <cell r="A119">
            <v>118</v>
          </cell>
          <cell r="B119" t="str">
            <v>Seratus Delapan Belas</v>
          </cell>
        </row>
        <row r="120">
          <cell r="A120">
            <v>119</v>
          </cell>
          <cell r="B120" t="str">
            <v>Seratus Sembilan Belas</v>
          </cell>
        </row>
        <row r="121">
          <cell r="A121">
            <v>120</v>
          </cell>
          <cell r="B121" t="str">
            <v>Seratus Dua Puluh</v>
          </cell>
        </row>
        <row r="122">
          <cell r="A122">
            <v>121</v>
          </cell>
          <cell r="B122" t="str">
            <v>Seratus Dua Puluh Satu</v>
          </cell>
        </row>
        <row r="123">
          <cell r="A123">
            <v>122</v>
          </cell>
          <cell r="B123" t="str">
            <v>Seratus Dua Puluh Dua</v>
          </cell>
        </row>
        <row r="124">
          <cell r="A124">
            <v>123</v>
          </cell>
          <cell r="B124" t="str">
            <v>Seratus Dua Puluh Tiga</v>
          </cell>
        </row>
        <row r="125">
          <cell r="A125">
            <v>124</v>
          </cell>
          <cell r="B125" t="str">
            <v>Seratus Dua Puluh Empat</v>
          </cell>
        </row>
        <row r="126">
          <cell r="A126">
            <v>125</v>
          </cell>
          <cell r="B126" t="str">
            <v>Seratus Dua Puluh Lima</v>
          </cell>
        </row>
        <row r="127">
          <cell r="A127">
            <v>126</v>
          </cell>
          <cell r="B127" t="str">
            <v>Seratus Dua Puluh Enam</v>
          </cell>
        </row>
        <row r="128">
          <cell r="A128">
            <v>127</v>
          </cell>
          <cell r="B128" t="str">
            <v>Seratus Dua Puluh Tujuh</v>
          </cell>
        </row>
        <row r="129">
          <cell r="A129">
            <v>128</v>
          </cell>
          <cell r="B129" t="str">
            <v>Seratus Dua Puluh Delapan</v>
          </cell>
        </row>
        <row r="130">
          <cell r="A130">
            <v>129</v>
          </cell>
          <cell r="B130" t="str">
            <v>Seratus Dua Puluh Sembilan</v>
          </cell>
        </row>
        <row r="131">
          <cell r="A131">
            <v>130</v>
          </cell>
          <cell r="B131" t="str">
            <v>Seratus Tiga Puluh</v>
          </cell>
        </row>
        <row r="132">
          <cell r="A132">
            <v>131</v>
          </cell>
          <cell r="B132" t="str">
            <v>Seratus Tiga Puluh Satu</v>
          </cell>
        </row>
        <row r="133">
          <cell r="A133">
            <v>132</v>
          </cell>
          <cell r="B133" t="str">
            <v>Seratus Tiga Puluh Dua</v>
          </cell>
        </row>
        <row r="134">
          <cell r="A134">
            <v>133</v>
          </cell>
          <cell r="B134" t="str">
            <v>Seratus Tiga Puluh Tiga</v>
          </cell>
        </row>
        <row r="135">
          <cell r="A135">
            <v>134</v>
          </cell>
          <cell r="B135" t="str">
            <v>Seratus Tiga Puluh Empat</v>
          </cell>
        </row>
        <row r="136">
          <cell r="A136">
            <v>135</v>
          </cell>
          <cell r="B136" t="str">
            <v>Seratus Tiga Puluh Lima</v>
          </cell>
        </row>
        <row r="137">
          <cell r="A137">
            <v>136</v>
          </cell>
          <cell r="B137" t="str">
            <v>Seratus Tiga Puluh Enam</v>
          </cell>
        </row>
        <row r="138">
          <cell r="A138">
            <v>137</v>
          </cell>
          <cell r="B138" t="str">
            <v>Seratus Tiga Puluh Tujuh</v>
          </cell>
        </row>
        <row r="139">
          <cell r="A139">
            <v>138</v>
          </cell>
          <cell r="B139" t="str">
            <v>Seratus Tiga Puluh Delapan</v>
          </cell>
        </row>
        <row r="140">
          <cell r="A140">
            <v>139</v>
          </cell>
          <cell r="B140" t="str">
            <v>Seratus Tiga Puluh Sembilan</v>
          </cell>
        </row>
        <row r="141">
          <cell r="A141">
            <v>140</v>
          </cell>
          <cell r="B141" t="str">
            <v>Seratus Empat Puluh</v>
          </cell>
        </row>
        <row r="142">
          <cell r="A142">
            <v>141</v>
          </cell>
          <cell r="B142" t="str">
            <v>Seratus Empat Puluh Satu</v>
          </cell>
        </row>
        <row r="143">
          <cell r="A143">
            <v>142</v>
          </cell>
          <cell r="B143" t="str">
            <v>Seratus Empat Puluh Dua</v>
          </cell>
        </row>
        <row r="144">
          <cell r="A144">
            <v>143</v>
          </cell>
          <cell r="B144" t="str">
            <v>Seratus Empat Puluh Tiga</v>
          </cell>
        </row>
        <row r="145">
          <cell r="A145">
            <v>144</v>
          </cell>
          <cell r="B145" t="str">
            <v>Seratus Empat Puluh Empat</v>
          </cell>
        </row>
        <row r="146">
          <cell r="A146">
            <v>145</v>
          </cell>
          <cell r="B146" t="str">
            <v>Seratus Empat Puluh Lima</v>
          </cell>
        </row>
        <row r="147">
          <cell r="A147">
            <v>146</v>
          </cell>
          <cell r="B147" t="str">
            <v>Seratus Empat Puluh Enam</v>
          </cell>
        </row>
        <row r="148">
          <cell r="A148">
            <v>147</v>
          </cell>
          <cell r="B148" t="str">
            <v>Seratus Empat Puluh Tujuh</v>
          </cell>
        </row>
        <row r="149">
          <cell r="A149">
            <v>148</v>
          </cell>
          <cell r="B149" t="str">
            <v>Seratus Empat Puluh Delapan</v>
          </cell>
        </row>
        <row r="150">
          <cell r="A150">
            <v>149</v>
          </cell>
          <cell r="B150" t="str">
            <v>Seratus Empat Puluh Sembilan</v>
          </cell>
        </row>
        <row r="151">
          <cell r="A151">
            <v>150</v>
          </cell>
          <cell r="B151" t="str">
            <v>Seratus Lima Puluh</v>
          </cell>
        </row>
        <row r="152">
          <cell r="A152">
            <v>151</v>
          </cell>
          <cell r="B152" t="str">
            <v>Seratus Lima Puluh Satu</v>
          </cell>
        </row>
        <row r="153">
          <cell r="A153">
            <v>152</v>
          </cell>
          <cell r="B153" t="str">
            <v>Seratus Lima Puluh Dua</v>
          </cell>
        </row>
        <row r="154">
          <cell r="A154">
            <v>153</v>
          </cell>
          <cell r="B154" t="str">
            <v>Seratus Lima Puluh Tiga</v>
          </cell>
        </row>
        <row r="155">
          <cell r="A155">
            <v>154</v>
          </cell>
          <cell r="B155" t="str">
            <v>Seratus Lima Puluh Empat</v>
          </cell>
        </row>
        <row r="156">
          <cell r="A156">
            <v>155</v>
          </cell>
          <cell r="B156" t="str">
            <v>Seratus Lima Puluh Lima</v>
          </cell>
        </row>
        <row r="157">
          <cell r="A157">
            <v>156</v>
          </cell>
          <cell r="B157" t="str">
            <v>Seratus Lima Puluh Enam</v>
          </cell>
        </row>
        <row r="158">
          <cell r="A158">
            <v>157</v>
          </cell>
          <cell r="B158" t="str">
            <v>Seratus Lima Puluh Tujuh</v>
          </cell>
        </row>
        <row r="159">
          <cell r="A159">
            <v>158</v>
          </cell>
          <cell r="B159" t="str">
            <v>Seratus Lima Puluh Delapan</v>
          </cell>
        </row>
        <row r="160">
          <cell r="A160">
            <v>159</v>
          </cell>
          <cell r="B160" t="str">
            <v>Seratus Lima Puluh Sembilan</v>
          </cell>
        </row>
        <row r="161">
          <cell r="A161">
            <v>160</v>
          </cell>
          <cell r="B161" t="str">
            <v>Seratus Enam Puluh</v>
          </cell>
        </row>
        <row r="162">
          <cell r="A162">
            <v>161</v>
          </cell>
          <cell r="B162" t="str">
            <v>Seratus Enam Puluh Satu</v>
          </cell>
        </row>
        <row r="163">
          <cell r="A163">
            <v>162</v>
          </cell>
          <cell r="B163" t="str">
            <v>Seratus Enam Puluh Dua</v>
          </cell>
        </row>
        <row r="164">
          <cell r="A164">
            <v>163</v>
          </cell>
          <cell r="B164" t="str">
            <v>Seratus Enam Puluh Tiga</v>
          </cell>
        </row>
        <row r="165">
          <cell r="A165">
            <v>164</v>
          </cell>
          <cell r="B165" t="str">
            <v>Seratus Enam Puluh Empat</v>
          </cell>
        </row>
        <row r="166">
          <cell r="A166">
            <v>165</v>
          </cell>
          <cell r="B166" t="str">
            <v>Seratus Enam Puluh Lima</v>
          </cell>
        </row>
        <row r="167">
          <cell r="A167">
            <v>166</v>
          </cell>
          <cell r="B167" t="str">
            <v>Seratus Enam Puluh Enam</v>
          </cell>
        </row>
        <row r="168">
          <cell r="A168">
            <v>167</v>
          </cell>
          <cell r="B168" t="str">
            <v>Seratus Enam Puluh Tujuh</v>
          </cell>
        </row>
        <row r="169">
          <cell r="A169">
            <v>168</v>
          </cell>
          <cell r="B169" t="str">
            <v>Seratus Enam Puluh Delapan</v>
          </cell>
        </row>
        <row r="170">
          <cell r="A170">
            <v>169</v>
          </cell>
          <cell r="B170" t="str">
            <v>Seratus Enam Puluh Sembilan</v>
          </cell>
        </row>
        <row r="171">
          <cell r="A171">
            <v>170</v>
          </cell>
          <cell r="B171" t="str">
            <v>Seratus Tujuh Puluh</v>
          </cell>
        </row>
        <row r="172">
          <cell r="A172">
            <v>171</v>
          </cell>
          <cell r="B172" t="str">
            <v>Seratus Tujuh Puluh Satu</v>
          </cell>
        </row>
        <row r="173">
          <cell r="A173">
            <v>172</v>
          </cell>
          <cell r="B173" t="str">
            <v>Seratus Tujuh Puluh Dua</v>
          </cell>
        </row>
        <row r="174">
          <cell r="A174">
            <v>173</v>
          </cell>
          <cell r="B174" t="str">
            <v>Seratus Tujuh Puluh Tiga</v>
          </cell>
        </row>
        <row r="175">
          <cell r="A175">
            <v>174</v>
          </cell>
          <cell r="B175" t="str">
            <v>Seratus Tujuh Puluh Empat</v>
          </cell>
        </row>
        <row r="176">
          <cell r="A176">
            <v>175</v>
          </cell>
          <cell r="B176" t="str">
            <v>Seratus Tujuh Puluh Lima</v>
          </cell>
        </row>
        <row r="177">
          <cell r="A177">
            <v>176</v>
          </cell>
          <cell r="B177" t="str">
            <v>Seratus Tujuh Puluh Enam</v>
          </cell>
        </row>
        <row r="178">
          <cell r="A178">
            <v>177</v>
          </cell>
          <cell r="B178" t="str">
            <v>Seratus Tujuh Puluh Tujuh</v>
          </cell>
        </row>
        <row r="179">
          <cell r="A179">
            <v>178</v>
          </cell>
          <cell r="B179" t="str">
            <v>Seratus Tujuh Puluh Delapan</v>
          </cell>
        </row>
        <row r="180">
          <cell r="A180">
            <v>179</v>
          </cell>
          <cell r="B180" t="str">
            <v>Seratus Tujuh Puluh Sembilan</v>
          </cell>
        </row>
        <row r="181">
          <cell r="A181">
            <v>180</v>
          </cell>
          <cell r="B181" t="str">
            <v>Seratus Delapan Puluh</v>
          </cell>
        </row>
        <row r="182">
          <cell r="A182">
            <v>181</v>
          </cell>
          <cell r="B182" t="str">
            <v>Seratus Delapan Puluh Satu</v>
          </cell>
        </row>
        <row r="183">
          <cell r="A183">
            <v>182</v>
          </cell>
          <cell r="B183" t="str">
            <v>Seratus Delapan Puluh Dua</v>
          </cell>
        </row>
        <row r="184">
          <cell r="A184">
            <v>183</v>
          </cell>
          <cell r="B184" t="str">
            <v>Seratus Delapan Puluh Tiga</v>
          </cell>
        </row>
        <row r="185">
          <cell r="A185">
            <v>184</v>
          </cell>
          <cell r="B185" t="str">
            <v>Seratus Delapan Puluh Empat</v>
          </cell>
        </row>
        <row r="186">
          <cell r="A186">
            <v>185</v>
          </cell>
          <cell r="B186" t="str">
            <v>Seratus Delapan Puluh Lima</v>
          </cell>
        </row>
        <row r="187">
          <cell r="A187">
            <v>186</v>
          </cell>
          <cell r="B187" t="str">
            <v>Seratus Delapan Puluh Enam</v>
          </cell>
        </row>
        <row r="188">
          <cell r="A188">
            <v>187</v>
          </cell>
          <cell r="B188" t="str">
            <v>Seratus Delapan Puluh Tujuh</v>
          </cell>
        </row>
        <row r="189">
          <cell r="A189">
            <v>188</v>
          </cell>
          <cell r="B189" t="str">
            <v>Seratus Delapan Puluh Delapan</v>
          </cell>
        </row>
        <row r="190">
          <cell r="A190">
            <v>189</v>
          </cell>
          <cell r="B190" t="str">
            <v>Seratus Delapan Puluh Sembilan</v>
          </cell>
        </row>
        <row r="191">
          <cell r="A191">
            <v>190</v>
          </cell>
          <cell r="B191" t="str">
            <v>Seratus Sembilan Puluh</v>
          </cell>
        </row>
        <row r="192">
          <cell r="A192">
            <v>191</v>
          </cell>
          <cell r="B192" t="str">
            <v>Seratus Sembilan Puluh Satu</v>
          </cell>
        </row>
        <row r="193">
          <cell r="A193">
            <v>192</v>
          </cell>
          <cell r="B193" t="str">
            <v>Seratus Sembilan Puluh Dua</v>
          </cell>
        </row>
        <row r="194">
          <cell r="A194">
            <v>193</v>
          </cell>
          <cell r="B194" t="str">
            <v>Seratus Sembilan Puluh Tiga</v>
          </cell>
        </row>
        <row r="195">
          <cell r="A195">
            <v>194</v>
          </cell>
          <cell r="B195" t="str">
            <v>Seratus Sembilan Puluh Empat</v>
          </cell>
        </row>
        <row r="196">
          <cell r="A196">
            <v>195</v>
          </cell>
          <cell r="B196" t="str">
            <v>Seratus Sembilan Puluh Lima</v>
          </cell>
        </row>
        <row r="197">
          <cell r="A197">
            <v>196</v>
          </cell>
          <cell r="B197" t="str">
            <v>Seratus Sembilan Puluh Enam</v>
          </cell>
        </row>
        <row r="198">
          <cell r="A198">
            <v>197</v>
          </cell>
          <cell r="B198" t="str">
            <v>Seratus Sembilan Puluh Tujuh</v>
          </cell>
        </row>
        <row r="199">
          <cell r="A199">
            <v>198</v>
          </cell>
          <cell r="B199" t="str">
            <v>Seratus Sembilan Puluh Delapan</v>
          </cell>
        </row>
        <row r="200">
          <cell r="A200">
            <v>199</v>
          </cell>
          <cell r="B200" t="str">
            <v>Seratus Sembilan Puluh Sembilan</v>
          </cell>
        </row>
        <row r="201">
          <cell r="A201">
            <v>200</v>
          </cell>
          <cell r="B201" t="str">
            <v>Dua Ratus</v>
          </cell>
        </row>
        <row r="202">
          <cell r="A202">
            <v>201</v>
          </cell>
          <cell r="B202" t="str">
            <v>Dua Ratus Satu</v>
          </cell>
        </row>
        <row r="203">
          <cell r="A203">
            <v>202</v>
          </cell>
          <cell r="B203" t="str">
            <v>Dua Ratus Dua</v>
          </cell>
        </row>
        <row r="204">
          <cell r="A204">
            <v>203</v>
          </cell>
          <cell r="B204" t="str">
            <v>Dua Ratus Tiga</v>
          </cell>
        </row>
        <row r="205">
          <cell r="A205">
            <v>204</v>
          </cell>
          <cell r="B205" t="str">
            <v>Dua Ratus Empat</v>
          </cell>
        </row>
        <row r="206">
          <cell r="A206">
            <v>205</v>
          </cell>
          <cell r="B206" t="str">
            <v>Dua Ratus Lima</v>
          </cell>
        </row>
        <row r="207">
          <cell r="A207">
            <v>206</v>
          </cell>
          <cell r="B207" t="str">
            <v>Dua Ratus Enam</v>
          </cell>
        </row>
        <row r="208">
          <cell r="A208">
            <v>207</v>
          </cell>
          <cell r="B208" t="str">
            <v>Dua Ratus Tujuh</v>
          </cell>
        </row>
        <row r="209">
          <cell r="A209">
            <v>208</v>
          </cell>
          <cell r="B209" t="str">
            <v>Dua Ratus Delapan</v>
          </cell>
        </row>
        <row r="210">
          <cell r="A210">
            <v>209</v>
          </cell>
          <cell r="B210" t="str">
            <v>Dua Ratus Sembilan</v>
          </cell>
        </row>
        <row r="211">
          <cell r="A211">
            <v>210</v>
          </cell>
          <cell r="B211" t="str">
            <v>Dua Ratus Sepuluh</v>
          </cell>
        </row>
        <row r="212">
          <cell r="A212">
            <v>211</v>
          </cell>
          <cell r="B212" t="str">
            <v>Dua Ratus Sebelas</v>
          </cell>
        </row>
        <row r="213">
          <cell r="A213">
            <v>212</v>
          </cell>
          <cell r="B213" t="str">
            <v>Dua Ratus Dua Belas</v>
          </cell>
        </row>
        <row r="214">
          <cell r="A214">
            <v>213</v>
          </cell>
          <cell r="B214" t="str">
            <v>Dua Ratus Tiga Belas</v>
          </cell>
        </row>
        <row r="215">
          <cell r="A215">
            <v>214</v>
          </cell>
          <cell r="B215" t="str">
            <v>Dua Ratus Empat Belas</v>
          </cell>
        </row>
        <row r="216">
          <cell r="A216">
            <v>215</v>
          </cell>
          <cell r="B216" t="str">
            <v>Dua Ratus Lima Belas</v>
          </cell>
        </row>
        <row r="217">
          <cell r="A217">
            <v>216</v>
          </cell>
          <cell r="B217" t="str">
            <v>Dua Ratus Enam Belas</v>
          </cell>
        </row>
        <row r="218">
          <cell r="A218">
            <v>217</v>
          </cell>
          <cell r="B218" t="str">
            <v>Dua Ratus Tujuh Belas</v>
          </cell>
        </row>
        <row r="219">
          <cell r="A219">
            <v>218</v>
          </cell>
          <cell r="B219" t="str">
            <v>Dua Ratus Delapan Belas</v>
          </cell>
        </row>
        <row r="220">
          <cell r="A220">
            <v>219</v>
          </cell>
          <cell r="B220" t="str">
            <v>Dua Ratus Sembilan Belas</v>
          </cell>
        </row>
        <row r="221">
          <cell r="A221">
            <v>220</v>
          </cell>
          <cell r="B221" t="str">
            <v>Dua Ratus Dua Puluh</v>
          </cell>
        </row>
        <row r="222">
          <cell r="A222">
            <v>221</v>
          </cell>
          <cell r="B222" t="str">
            <v>Dua Ratus Dua Puluh Satu</v>
          </cell>
        </row>
        <row r="223">
          <cell r="A223">
            <v>222</v>
          </cell>
          <cell r="B223" t="str">
            <v>Dua Ratus Dua Puluh Dua</v>
          </cell>
        </row>
        <row r="224">
          <cell r="A224">
            <v>223</v>
          </cell>
          <cell r="B224" t="str">
            <v>Dua Ratus Dua Puluh Tiga</v>
          </cell>
        </row>
        <row r="225">
          <cell r="A225">
            <v>224</v>
          </cell>
          <cell r="B225" t="str">
            <v>Dua Ratus Dua Puluh Empat</v>
          </cell>
        </row>
        <row r="226">
          <cell r="A226">
            <v>225</v>
          </cell>
          <cell r="B226" t="str">
            <v>Dua Ratus Dua Puluh Lima</v>
          </cell>
        </row>
        <row r="227">
          <cell r="A227">
            <v>226</v>
          </cell>
          <cell r="B227" t="str">
            <v>Dua Ratus Dua Puluh Enam</v>
          </cell>
        </row>
        <row r="228">
          <cell r="A228">
            <v>227</v>
          </cell>
          <cell r="B228" t="str">
            <v>Dua Ratus Dua Puluh Tujuh</v>
          </cell>
        </row>
        <row r="229">
          <cell r="A229">
            <v>228</v>
          </cell>
          <cell r="B229" t="str">
            <v>Dua Ratus Dua Puluh Delapan</v>
          </cell>
        </row>
        <row r="230">
          <cell r="A230">
            <v>229</v>
          </cell>
          <cell r="B230" t="str">
            <v>Dua Ratus Dua Puluh Sembilan</v>
          </cell>
        </row>
        <row r="231">
          <cell r="A231">
            <v>230</v>
          </cell>
          <cell r="B231" t="str">
            <v>Dua Ratus Tiga Puluh</v>
          </cell>
        </row>
        <row r="232">
          <cell r="A232">
            <v>231</v>
          </cell>
          <cell r="B232" t="str">
            <v>Dua Ratus Tiga Puluh Satu</v>
          </cell>
        </row>
        <row r="233">
          <cell r="A233">
            <v>232</v>
          </cell>
          <cell r="B233" t="str">
            <v>Dua Ratus Tiga Puluh Dua</v>
          </cell>
        </row>
        <row r="234">
          <cell r="A234">
            <v>233</v>
          </cell>
          <cell r="B234" t="str">
            <v>Dua Ratus Tiga Puluh Tiga</v>
          </cell>
        </row>
        <row r="235">
          <cell r="A235">
            <v>234</v>
          </cell>
          <cell r="B235" t="str">
            <v>Dua Ratus Tiga Puluh Empat</v>
          </cell>
        </row>
        <row r="236">
          <cell r="A236">
            <v>235</v>
          </cell>
          <cell r="B236" t="str">
            <v>Dua Ratus Tiga Puluh Lima</v>
          </cell>
        </row>
        <row r="237">
          <cell r="A237">
            <v>236</v>
          </cell>
          <cell r="B237" t="str">
            <v>Dua Ratus Tiga Puluh Enam</v>
          </cell>
        </row>
        <row r="238">
          <cell r="A238">
            <v>237</v>
          </cell>
          <cell r="B238" t="str">
            <v>Dua Ratus Tiga Puluh Tujuh</v>
          </cell>
        </row>
        <row r="239">
          <cell r="A239">
            <v>238</v>
          </cell>
          <cell r="B239" t="str">
            <v>Dua Ratus Tiga Puluh Delapan</v>
          </cell>
        </row>
        <row r="240">
          <cell r="A240">
            <v>239</v>
          </cell>
          <cell r="B240" t="str">
            <v>Dua Ratus Tiga Puluh Sembilan</v>
          </cell>
        </row>
        <row r="241">
          <cell r="A241">
            <v>240</v>
          </cell>
          <cell r="B241" t="str">
            <v>Dua Ratus Empat Puluh</v>
          </cell>
        </row>
        <row r="242">
          <cell r="A242">
            <v>241</v>
          </cell>
          <cell r="B242" t="str">
            <v>Dua Ratus Empat Puluh Satu</v>
          </cell>
        </row>
        <row r="243">
          <cell r="A243">
            <v>242</v>
          </cell>
          <cell r="B243" t="str">
            <v>Dua Ratus Empat Puluh Dua</v>
          </cell>
        </row>
        <row r="244">
          <cell r="A244">
            <v>243</v>
          </cell>
          <cell r="B244" t="str">
            <v>Dua Ratus Empat Puluh Tiga</v>
          </cell>
        </row>
        <row r="245">
          <cell r="A245">
            <v>244</v>
          </cell>
          <cell r="B245" t="str">
            <v>Dua Ratus Empat Puluh Empat</v>
          </cell>
        </row>
        <row r="246">
          <cell r="A246">
            <v>245</v>
          </cell>
          <cell r="B246" t="str">
            <v>Dua Ratus Empat Puluh Lima</v>
          </cell>
        </row>
        <row r="247">
          <cell r="A247">
            <v>246</v>
          </cell>
          <cell r="B247" t="str">
            <v>Dua Ratus Empat Puluh Enam</v>
          </cell>
        </row>
        <row r="248">
          <cell r="A248">
            <v>247</v>
          </cell>
          <cell r="B248" t="str">
            <v>Dua Ratus Empat Puluh Tujuh</v>
          </cell>
        </row>
        <row r="249">
          <cell r="A249">
            <v>248</v>
          </cell>
          <cell r="B249" t="str">
            <v>Dua Ratus Empat Puluh Delapan</v>
          </cell>
        </row>
        <row r="250">
          <cell r="A250">
            <v>249</v>
          </cell>
          <cell r="B250" t="str">
            <v>Dua Ratus Empat Puluh Sembilan</v>
          </cell>
        </row>
        <row r="251">
          <cell r="A251">
            <v>250</v>
          </cell>
          <cell r="B251" t="str">
            <v>Dua Ratus Lima Puluh</v>
          </cell>
        </row>
        <row r="252">
          <cell r="A252">
            <v>251</v>
          </cell>
          <cell r="B252" t="str">
            <v>Dua Ratus Lima Puluh Satu</v>
          </cell>
        </row>
        <row r="253">
          <cell r="A253">
            <v>252</v>
          </cell>
          <cell r="B253" t="str">
            <v>Dua Ratus Lima Puluh Dua</v>
          </cell>
        </row>
        <row r="254">
          <cell r="A254">
            <v>253</v>
          </cell>
          <cell r="B254" t="str">
            <v>Dua Ratus Lima Puluh Tiga</v>
          </cell>
        </row>
        <row r="255">
          <cell r="A255">
            <v>254</v>
          </cell>
          <cell r="B255" t="str">
            <v>Dua Ratus Lima Puluh Empat</v>
          </cell>
        </row>
        <row r="256">
          <cell r="A256">
            <v>255</v>
          </cell>
          <cell r="B256" t="str">
            <v>Dua Ratus Lima Puluh Lima</v>
          </cell>
        </row>
        <row r="257">
          <cell r="A257">
            <v>256</v>
          </cell>
          <cell r="B257" t="str">
            <v>Dua Ratus Lima Puluh Enam</v>
          </cell>
        </row>
        <row r="258">
          <cell r="A258">
            <v>257</v>
          </cell>
          <cell r="B258" t="str">
            <v>Dua Ratus Lima Puluh Tujuh</v>
          </cell>
        </row>
        <row r="259">
          <cell r="A259">
            <v>258</v>
          </cell>
          <cell r="B259" t="str">
            <v>Dua Ratus Lima Puluh Delapan</v>
          </cell>
        </row>
        <row r="260">
          <cell r="A260">
            <v>259</v>
          </cell>
          <cell r="B260" t="str">
            <v>Dua Ratus Lima Puluh Sembilan</v>
          </cell>
        </row>
        <row r="261">
          <cell r="A261">
            <v>260</v>
          </cell>
          <cell r="B261" t="str">
            <v>Dua Ratus Enam Puluh</v>
          </cell>
        </row>
        <row r="262">
          <cell r="A262">
            <v>261</v>
          </cell>
          <cell r="B262" t="str">
            <v>Dua Ratus Enam Puluh Satu</v>
          </cell>
        </row>
        <row r="263">
          <cell r="A263">
            <v>262</v>
          </cell>
          <cell r="B263" t="str">
            <v>Dua Ratus Enam Puluh Dua</v>
          </cell>
        </row>
        <row r="264">
          <cell r="A264">
            <v>263</v>
          </cell>
          <cell r="B264" t="str">
            <v>Dua Ratus Enam Puluh Tiga</v>
          </cell>
        </row>
        <row r="265">
          <cell r="A265">
            <v>264</v>
          </cell>
          <cell r="B265" t="str">
            <v>Dua Ratus Enam Puluh Empat</v>
          </cell>
        </row>
        <row r="266">
          <cell r="A266">
            <v>265</v>
          </cell>
          <cell r="B266" t="str">
            <v>Dua Ratus Enam Puluh Lima</v>
          </cell>
        </row>
        <row r="267">
          <cell r="A267">
            <v>266</v>
          </cell>
          <cell r="B267" t="str">
            <v>Dua Ratus Enam Puluh Enam</v>
          </cell>
        </row>
        <row r="268">
          <cell r="A268">
            <v>267</v>
          </cell>
          <cell r="B268" t="str">
            <v>Dua Ratus Enam Puluh Tujuh</v>
          </cell>
        </row>
        <row r="269">
          <cell r="A269">
            <v>268</v>
          </cell>
          <cell r="B269" t="str">
            <v>Dua Ratus Enam Puluh Delapan</v>
          </cell>
        </row>
        <row r="270">
          <cell r="A270">
            <v>269</v>
          </cell>
          <cell r="B270" t="str">
            <v>Dua Ratus Enam Puluh Sembilan</v>
          </cell>
        </row>
        <row r="271">
          <cell r="A271">
            <v>270</v>
          </cell>
          <cell r="B271" t="str">
            <v>Dua Ratus Tujuh Puluh</v>
          </cell>
        </row>
        <row r="272">
          <cell r="A272">
            <v>271</v>
          </cell>
          <cell r="B272" t="str">
            <v>Dua Ratus Tujuh Puluh Satu</v>
          </cell>
        </row>
        <row r="273">
          <cell r="A273">
            <v>272</v>
          </cell>
          <cell r="B273" t="str">
            <v>Dua Ratus Tujuh Puluh Dua</v>
          </cell>
        </row>
        <row r="274">
          <cell r="A274">
            <v>273</v>
          </cell>
          <cell r="B274" t="str">
            <v>Dua Ratus Tujuh Puluh Tiga</v>
          </cell>
        </row>
        <row r="275">
          <cell r="A275">
            <v>274</v>
          </cell>
          <cell r="B275" t="str">
            <v>Dua Ratus Tujuh Puluh Empat</v>
          </cell>
        </row>
        <row r="276">
          <cell r="A276">
            <v>275</v>
          </cell>
          <cell r="B276" t="str">
            <v>Dua Ratus Tujuh Puluh Lima</v>
          </cell>
        </row>
        <row r="277">
          <cell r="A277">
            <v>276</v>
          </cell>
          <cell r="B277" t="str">
            <v>Dua Ratus Tujuh Puluh Enam</v>
          </cell>
        </row>
        <row r="278">
          <cell r="A278">
            <v>277</v>
          </cell>
          <cell r="B278" t="str">
            <v>Dua Ratus Tujuh Puluh Tujuh</v>
          </cell>
        </row>
        <row r="279">
          <cell r="A279">
            <v>278</v>
          </cell>
          <cell r="B279" t="str">
            <v>Dua Ratus Tujuh Puluh Delapan</v>
          </cell>
        </row>
        <row r="280">
          <cell r="A280">
            <v>279</v>
          </cell>
          <cell r="B280" t="str">
            <v>Dua Ratus Tujuh Puluh Sembilan</v>
          </cell>
        </row>
        <row r="281">
          <cell r="A281">
            <v>280</v>
          </cell>
          <cell r="B281" t="str">
            <v>Dua Ratus Delapan Puluh</v>
          </cell>
        </row>
        <row r="282">
          <cell r="A282">
            <v>281</v>
          </cell>
          <cell r="B282" t="str">
            <v>Dua Ratus Delapan Puluh Satu</v>
          </cell>
        </row>
        <row r="283">
          <cell r="A283">
            <v>282</v>
          </cell>
          <cell r="B283" t="str">
            <v>Dua Ratus Delapan Puluh Dua</v>
          </cell>
        </row>
        <row r="284">
          <cell r="A284">
            <v>283</v>
          </cell>
          <cell r="B284" t="str">
            <v>Dua Ratus Delapan Puluh Tiga</v>
          </cell>
        </row>
        <row r="285">
          <cell r="A285">
            <v>284</v>
          </cell>
          <cell r="B285" t="str">
            <v>Dua Ratus Delapan Puluh Empat</v>
          </cell>
        </row>
        <row r="286">
          <cell r="A286">
            <v>285</v>
          </cell>
          <cell r="B286" t="str">
            <v>Dua Ratus Delapan Puluh Lima</v>
          </cell>
        </row>
        <row r="287">
          <cell r="A287">
            <v>286</v>
          </cell>
          <cell r="B287" t="str">
            <v>Dua Ratus Delapan Puluh Enam</v>
          </cell>
        </row>
        <row r="288">
          <cell r="A288">
            <v>287</v>
          </cell>
          <cell r="B288" t="str">
            <v>Dua Ratus Delapan Puluh Tujuh</v>
          </cell>
        </row>
        <row r="289">
          <cell r="A289">
            <v>288</v>
          </cell>
          <cell r="B289" t="str">
            <v>Dua Ratus Delapan Puluh Delapan</v>
          </cell>
        </row>
        <row r="290">
          <cell r="A290">
            <v>289</v>
          </cell>
          <cell r="B290" t="str">
            <v>Dua Ratus Delapan Puluh Sembilan</v>
          </cell>
        </row>
        <row r="291">
          <cell r="A291">
            <v>290</v>
          </cell>
          <cell r="B291" t="str">
            <v>Dua Ratus Sembilan Puluh</v>
          </cell>
        </row>
        <row r="292">
          <cell r="A292">
            <v>291</v>
          </cell>
          <cell r="B292" t="str">
            <v>Dua Ratus Sembilan Puluh Satu</v>
          </cell>
        </row>
        <row r="293">
          <cell r="A293">
            <v>292</v>
          </cell>
          <cell r="B293" t="str">
            <v>Dua Ratus Sembilan Puluh Dua</v>
          </cell>
        </row>
        <row r="294">
          <cell r="A294">
            <v>293</v>
          </cell>
          <cell r="B294" t="str">
            <v>Dua Ratus Sembilan Puluh Tiga</v>
          </cell>
        </row>
        <row r="295">
          <cell r="A295">
            <v>294</v>
          </cell>
          <cell r="B295" t="str">
            <v>Dua Ratus Sembilan Puluh Empat</v>
          </cell>
        </row>
        <row r="296">
          <cell r="A296">
            <v>295</v>
          </cell>
          <cell r="B296" t="str">
            <v>Dua Ratus Sembilan Puluh Lima</v>
          </cell>
        </row>
        <row r="297">
          <cell r="A297">
            <v>296</v>
          </cell>
          <cell r="B297" t="str">
            <v>Dua Ratus Sembilan Puluh Enam</v>
          </cell>
        </row>
        <row r="298">
          <cell r="A298">
            <v>297</v>
          </cell>
          <cell r="B298" t="str">
            <v>Dua Ratus Sembilan Puluh Tujuh</v>
          </cell>
        </row>
        <row r="299">
          <cell r="A299">
            <v>298</v>
          </cell>
          <cell r="B299" t="str">
            <v>Dua Ratus Sembilan Puluh Delapan</v>
          </cell>
        </row>
        <row r="300">
          <cell r="A300">
            <v>299</v>
          </cell>
          <cell r="B300" t="str">
            <v>Dua Ratus Sembilan Puluh Sembilan</v>
          </cell>
        </row>
        <row r="301">
          <cell r="A301">
            <v>300</v>
          </cell>
          <cell r="B301" t="str">
            <v>Tiga Ratus</v>
          </cell>
        </row>
        <row r="302">
          <cell r="A302">
            <v>301</v>
          </cell>
          <cell r="B302" t="str">
            <v>Tiga Ratus Satu</v>
          </cell>
        </row>
        <row r="303">
          <cell r="A303">
            <v>302</v>
          </cell>
          <cell r="B303" t="str">
            <v>Tiga Ratus Dua</v>
          </cell>
        </row>
        <row r="304">
          <cell r="A304">
            <v>303</v>
          </cell>
          <cell r="B304" t="str">
            <v>Tiga Ratus Tiga</v>
          </cell>
        </row>
        <row r="305">
          <cell r="A305">
            <v>304</v>
          </cell>
          <cell r="B305" t="str">
            <v>Tiga Ratus Empat</v>
          </cell>
        </row>
        <row r="306">
          <cell r="A306">
            <v>305</v>
          </cell>
          <cell r="B306" t="str">
            <v>Tiga Ratus Lima</v>
          </cell>
        </row>
        <row r="307">
          <cell r="A307">
            <v>306</v>
          </cell>
          <cell r="B307" t="str">
            <v>Tiga Ratus Enam</v>
          </cell>
        </row>
        <row r="308">
          <cell r="A308">
            <v>307</v>
          </cell>
          <cell r="B308" t="str">
            <v>Tiga Ratus Tujuh</v>
          </cell>
        </row>
        <row r="309">
          <cell r="A309">
            <v>308</v>
          </cell>
          <cell r="B309" t="str">
            <v>Tiga Ratus Delapan</v>
          </cell>
        </row>
        <row r="310">
          <cell r="A310">
            <v>309</v>
          </cell>
          <cell r="B310" t="str">
            <v>Tiga Ratus Sembilan</v>
          </cell>
        </row>
        <row r="311">
          <cell r="A311">
            <v>310</v>
          </cell>
          <cell r="B311" t="str">
            <v>Tiga Ratus Sepuluh</v>
          </cell>
        </row>
        <row r="312">
          <cell r="A312">
            <v>311</v>
          </cell>
          <cell r="B312" t="str">
            <v>Tiga Ratus Sebelas</v>
          </cell>
        </row>
        <row r="313">
          <cell r="A313">
            <v>312</v>
          </cell>
          <cell r="B313" t="str">
            <v>Tiga Ratus Dua Belas</v>
          </cell>
        </row>
        <row r="314">
          <cell r="A314">
            <v>313</v>
          </cell>
          <cell r="B314" t="str">
            <v>Tiga Ratus Tiga Belas</v>
          </cell>
        </row>
        <row r="315">
          <cell r="A315">
            <v>314</v>
          </cell>
          <cell r="B315" t="str">
            <v>Tiga Ratus Empat Belas</v>
          </cell>
        </row>
        <row r="316">
          <cell r="A316">
            <v>315</v>
          </cell>
          <cell r="B316" t="str">
            <v>Tiga Ratus Lima Belas</v>
          </cell>
        </row>
        <row r="317">
          <cell r="A317">
            <v>316</v>
          </cell>
          <cell r="B317" t="str">
            <v>Tiga Ratus Enam Belas</v>
          </cell>
        </row>
        <row r="318">
          <cell r="A318">
            <v>317</v>
          </cell>
          <cell r="B318" t="str">
            <v>Tiga Ratus Tujuh Belas</v>
          </cell>
        </row>
        <row r="319">
          <cell r="A319">
            <v>318</v>
          </cell>
          <cell r="B319" t="str">
            <v>Tiga Ratus Delapan Belas</v>
          </cell>
        </row>
        <row r="320">
          <cell r="A320">
            <v>319</v>
          </cell>
          <cell r="B320" t="str">
            <v>Tiga Ratus Sembilan Belas</v>
          </cell>
        </row>
        <row r="321">
          <cell r="A321">
            <v>320</v>
          </cell>
          <cell r="B321" t="str">
            <v>Tiga Ratus Dua Puluh</v>
          </cell>
        </row>
        <row r="322">
          <cell r="A322">
            <v>321</v>
          </cell>
          <cell r="B322" t="str">
            <v>Tiga Ratus Dua Puluh Satu</v>
          </cell>
        </row>
        <row r="323">
          <cell r="A323">
            <v>322</v>
          </cell>
          <cell r="B323" t="str">
            <v>Tiga Ratus Dua Puluh Dua</v>
          </cell>
        </row>
        <row r="324">
          <cell r="A324">
            <v>323</v>
          </cell>
          <cell r="B324" t="str">
            <v>Tiga Ratus Dua Puluh Tiga</v>
          </cell>
        </row>
        <row r="325">
          <cell r="A325">
            <v>324</v>
          </cell>
          <cell r="B325" t="str">
            <v>Tiga Ratus Dua Puluh Empat</v>
          </cell>
        </row>
        <row r="326">
          <cell r="A326">
            <v>325</v>
          </cell>
          <cell r="B326" t="str">
            <v>Tiga Ratus Dua Puluh Lima</v>
          </cell>
        </row>
        <row r="327">
          <cell r="A327">
            <v>326</v>
          </cell>
          <cell r="B327" t="str">
            <v>Tiga Ratus Dua Puluh Enam</v>
          </cell>
        </row>
        <row r="328">
          <cell r="A328">
            <v>327</v>
          </cell>
          <cell r="B328" t="str">
            <v>Tiga Ratus Dua Puluh Tujuh</v>
          </cell>
        </row>
        <row r="329">
          <cell r="A329">
            <v>328</v>
          </cell>
          <cell r="B329" t="str">
            <v>Tiga Ratus Dua Puluh Delapan</v>
          </cell>
        </row>
        <row r="330">
          <cell r="A330">
            <v>329</v>
          </cell>
          <cell r="B330" t="str">
            <v>Tiga Ratus Dua Puluh Sembilan</v>
          </cell>
        </row>
        <row r="331">
          <cell r="A331">
            <v>330</v>
          </cell>
          <cell r="B331" t="str">
            <v>Tiga Ratus Tiga Puluh</v>
          </cell>
        </row>
        <row r="332">
          <cell r="A332">
            <v>331</v>
          </cell>
          <cell r="B332" t="str">
            <v>Tiga Ratus Tiga Puluh Satu</v>
          </cell>
        </row>
        <row r="333">
          <cell r="A333">
            <v>332</v>
          </cell>
          <cell r="B333" t="str">
            <v>Tiga Ratus Tiga Puluh Dua</v>
          </cell>
        </row>
        <row r="334">
          <cell r="A334">
            <v>333</v>
          </cell>
          <cell r="B334" t="str">
            <v>Tiga Ratus Tiga Puluh Tiga</v>
          </cell>
        </row>
        <row r="335">
          <cell r="A335">
            <v>334</v>
          </cell>
          <cell r="B335" t="str">
            <v>Tiga Ratus Tiga Puluh Empat</v>
          </cell>
        </row>
        <row r="336">
          <cell r="A336">
            <v>335</v>
          </cell>
          <cell r="B336" t="str">
            <v>Tiga Ratus Tiga Puluh Lima</v>
          </cell>
        </row>
        <row r="337">
          <cell r="A337">
            <v>336</v>
          </cell>
          <cell r="B337" t="str">
            <v>Tiga Ratus Tiga Puluh Enam</v>
          </cell>
        </row>
        <row r="338">
          <cell r="A338">
            <v>337</v>
          </cell>
          <cell r="B338" t="str">
            <v>Tiga Ratus Tiga Puluh Tujuh</v>
          </cell>
        </row>
        <row r="339">
          <cell r="A339">
            <v>338</v>
          </cell>
          <cell r="B339" t="str">
            <v>Tiga Ratus Tiga Puluh Delapan</v>
          </cell>
        </row>
        <row r="340">
          <cell r="A340">
            <v>339</v>
          </cell>
          <cell r="B340" t="str">
            <v>Tiga Ratus Tiga Puluh Sembilan</v>
          </cell>
        </row>
        <row r="341">
          <cell r="A341">
            <v>340</v>
          </cell>
          <cell r="B341" t="str">
            <v>Tiga Ratus Empat Puluh</v>
          </cell>
        </row>
        <row r="342">
          <cell r="A342">
            <v>341</v>
          </cell>
          <cell r="B342" t="str">
            <v>Tiga Ratus Empat Puluh Satu</v>
          </cell>
        </row>
        <row r="343">
          <cell r="A343">
            <v>342</v>
          </cell>
          <cell r="B343" t="str">
            <v>Tiga Ratus Empat Puluh Dua</v>
          </cell>
        </row>
        <row r="344">
          <cell r="A344">
            <v>343</v>
          </cell>
          <cell r="B344" t="str">
            <v>Tiga Ratus Empat Puluh Tiga</v>
          </cell>
        </row>
        <row r="345">
          <cell r="A345">
            <v>344</v>
          </cell>
          <cell r="B345" t="str">
            <v>Tiga Ratus Empat Puluh Empat</v>
          </cell>
        </row>
        <row r="346">
          <cell r="A346">
            <v>345</v>
          </cell>
          <cell r="B346" t="str">
            <v>Tiga Ratus Empat Puluh Lima</v>
          </cell>
        </row>
        <row r="347">
          <cell r="A347">
            <v>346</v>
          </cell>
          <cell r="B347" t="str">
            <v>Tiga Ratus Empat Puluh Enam</v>
          </cell>
        </row>
        <row r="348">
          <cell r="A348">
            <v>347</v>
          </cell>
          <cell r="B348" t="str">
            <v>Tiga Ratus Empat Puluh Tujuh</v>
          </cell>
        </row>
        <row r="349">
          <cell r="A349">
            <v>348</v>
          </cell>
          <cell r="B349" t="str">
            <v>Tiga Ratus Empat Puluh Delapan</v>
          </cell>
        </row>
        <row r="350">
          <cell r="A350">
            <v>349</v>
          </cell>
          <cell r="B350" t="str">
            <v>Tiga Ratus Empat Puluh Sembilan</v>
          </cell>
        </row>
        <row r="351">
          <cell r="A351">
            <v>350</v>
          </cell>
          <cell r="B351" t="str">
            <v>Tiga Ratus Lima Puluh</v>
          </cell>
        </row>
        <row r="352">
          <cell r="A352">
            <v>351</v>
          </cell>
          <cell r="B352" t="str">
            <v>Tiga Ratus Lima Puluh Satu</v>
          </cell>
        </row>
        <row r="353">
          <cell r="A353">
            <v>352</v>
          </cell>
          <cell r="B353" t="str">
            <v>Tiga Ratus Lima Puluh Dua</v>
          </cell>
        </row>
        <row r="354">
          <cell r="A354">
            <v>353</v>
          </cell>
          <cell r="B354" t="str">
            <v>Tiga Ratus Lima Puluh Tiga</v>
          </cell>
        </row>
        <row r="355">
          <cell r="A355">
            <v>354</v>
          </cell>
          <cell r="B355" t="str">
            <v>Tiga Ratus Lima Puluh Empat</v>
          </cell>
        </row>
        <row r="356">
          <cell r="A356">
            <v>355</v>
          </cell>
          <cell r="B356" t="str">
            <v>Tiga Ratus Lima Puluh Lima</v>
          </cell>
        </row>
        <row r="357">
          <cell r="A357">
            <v>356</v>
          </cell>
          <cell r="B357" t="str">
            <v>Tiga Ratus Lima Puluh Enam</v>
          </cell>
        </row>
        <row r="358">
          <cell r="A358">
            <v>357</v>
          </cell>
          <cell r="B358" t="str">
            <v>Tiga Ratus Lima Puluh Tujuh</v>
          </cell>
        </row>
        <row r="359">
          <cell r="A359">
            <v>358</v>
          </cell>
          <cell r="B359" t="str">
            <v>Tiga Ratus Lima Puluh Delapan</v>
          </cell>
        </row>
        <row r="360">
          <cell r="A360">
            <v>359</v>
          </cell>
          <cell r="B360" t="str">
            <v>Tiga Ratus Lima Puluh Sembilan</v>
          </cell>
        </row>
        <row r="361">
          <cell r="A361">
            <v>360</v>
          </cell>
          <cell r="B361" t="str">
            <v>Tiga Ratus Enam Puluh</v>
          </cell>
        </row>
        <row r="362">
          <cell r="A362">
            <v>361</v>
          </cell>
          <cell r="B362" t="str">
            <v>Tiga Ratus Enam Puluh Satu</v>
          </cell>
        </row>
        <row r="363">
          <cell r="A363">
            <v>362</v>
          </cell>
          <cell r="B363" t="str">
            <v>Tiga Ratus Enam Puluh Dua</v>
          </cell>
        </row>
        <row r="364">
          <cell r="A364">
            <v>363</v>
          </cell>
          <cell r="B364" t="str">
            <v>Tiga Ratus Enam Puluh Tiga</v>
          </cell>
        </row>
        <row r="365">
          <cell r="A365">
            <v>364</v>
          </cell>
          <cell r="B365" t="str">
            <v>Tiga Ratus Enam Puluh Empat</v>
          </cell>
        </row>
        <row r="366">
          <cell r="A366">
            <v>365</v>
          </cell>
          <cell r="B366" t="str">
            <v>Tiga Ratus Enam Puluh Lima</v>
          </cell>
        </row>
        <row r="367">
          <cell r="A367">
            <v>366</v>
          </cell>
          <cell r="B367" t="str">
            <v>Tiga Ratus Enam Puluh Enam</v>
          </cell>
        </row>
        <row r="368">
          <cell r="A368">
            <v>367</v>
          </cell>
          <cell r="B368" t="str">
            <v>Tiga Ratus Enam Puluh Tujuh</v>
          </cell>
        </row>
        <row r="369">
          <cell r="A369">
            <v>368</v>
          </cell>
          <cell r="B369" t="str">
            <v>Tiga Ratus Enam Puluh Delapan</v>
          </cell>
        </row>
        <row r="370">
          <cell r="A370">
            <v>369</v>
          </cell>
          <cell r="B370" t="str">
            <v>Tiga Ratus Enam Puluh Sembilan</v>
          </cell>
        </row>
        <row r="371">
          <cell r="A371">
            <v>370</v>
          </cell>
          <cell r="B371" t="str">
            <v>Tiga Ratus Tujuh Puluh</v>
          </cell>
        </row>
        <row r="372">
          <cell r="A372">
            <v>371</v>
          </cell>
          <cell r="B372" t="str">
            <v>Tiga Ratus Tujuh Puluh Satu</v>
          </cell>
        </row>
        <row r="373">
          <cell r="A373">
            <v>372</v>
          </cell>
          <cell r="B373" t="str">
            <v>Tiga Ratus Tujuh Puluh Dua</v>
          </cell>
        </row>
        <row r="374">
          <cell r="A374">
            <v>373</v>
          </cell>
          <cell r="B374" t="str">
            <v>Tiga Ratus Tujuh Puluh Tiga</v>
          </cell>
        </row>
        <row r="375">
          <cell r="A375">
            <v>374</v>
          </cell>
          <cell r="B375" t="str">
            <v>Tiga Ratus Tujuh Puluh Empat</v>
          </cell>
        </row>
        <row r="376">
          <cell r="A376">
            <v>375</v>
          </cell>
          <cell r="B376" t="str">
            <v>Tiga Ratus Tujuh Puluh Lima</v>
          </cell>
        </row>
        <row r="377">
          <cell r="A377">
            <v>376</v>
          </cell>
          <cell r="B377" t="str">
            <v>Tiga Ratus Tujuh Puluh Enam</v>
          </cell>
        </row>
        <row r="378">
          <cell r="A378">
            <v>377</v>
          </cell>
          <cell r="B378" t="str">
            <v>Tiga Ratus Tujuh Puluh Tujuh</v>
          </cell>
        </row>
        <row r="379">
          <cell r="A379">
            <v>378</v>
          </cell>
          <cell r="B379" t="str">
            <v>Tiga Ratus Tujuh Puluh Delapan</v>
          </cell>
        </row>
        <row r="380">
          <cell r="A380">
            <v>379</v>
          </cell>
          <cell r="B380" t="str">
            <v>Tiga Ratus Tujuh Puluh Sembilan</v>
          </cell>
        </row>
        <row r="381">
          <cell r="A381">
            <v>380</v>
          </cell>
          <cell r="B381" t="str">
            <v>Tiga Ratus Delapan Puluh</v>
          </cell>
        </row>
        <row r="382">
          <cell r="A382">
            <v>381</v>
          </cell>
          <cell r="B382" t="str">
            <v>Tiga Ratus Delapan Puluh Satu</v>
          </cell>
        </row>
        <row r="383">
          <cell r="A383">
            <v>382</v>
          </cell>
          <cell r="B383" t="str">
            <v>Tiga Ratus Delapan Puluh Dua</v>
          </cell>
        </row>
        <row r="384">
          <cell r="A384">
            <v>383</v>
          </cell>
          <cell r="B384" t="str">
            <v>Tiga Ratus Delapan Puluh Tiga</v>
          </cell>
        </row>
        <row r="385">
          <cell r="A385">
            <v>384</v>
          </cell>
          <cell r="B385" t="str">
            <v>Tiga Ratus Delapan Puluh Empat</v>
          </cell>
        </row>
        <row r="386">
          <cell r="A386">
            <v>385</v>
          </cell>
          <cell r="B386" t="str">
            <v>Tiga Ratus Delapan Puluh Lima</v>
          </cell>
        </row>
        <row r="387">
          <cell r="A387">
            <v>386</v>
          </cell>
          <cell r="B387" t="str">
            <v>Tiga Ratus Delapan Puluh Enam</v>
          </cell>
        </row>
        <row r="388">
          <cell r="A388">
            <v>387</v>
          </cell>
          <cell r="B388" t="str">
            <v>Tiga Ratus Delapan Puluh Tujuh</v>
          </cell>
        </row>
        <row r="389">
          <cell r="A389">
            <v>388</v>
          </cell>
          <cell r="B389" t="str">
            <v>Tiga Ratus Delapan Puluh Delapan</v>
          </cell>
        </row>
        <row r="390">
          <cell r="A390">
            <v>389</v>
          </cell>
          <cell r="B390" t="str">
            <v>Tiga Ratus Delapan Puluh Sembilan</v>
          </cell>
        </row>
        <row r="391">
          <cell r="A391">
            <v>390</v>
          </cell>
          <cell r="B391" t="str">
            <v>Tiga Ratus Sembilan Puluh</v>
          </cell>
        </row>
        <row r="392">
          <cell r="A392">
            <v>391</v>
          </cell>
          <cell r="B392" t="str">
            <v>Tiga Ratus Sembilan Puluh Satu</v>
          </cell>
        </row>
        <row r="393">
          <cell r="A393">
            <v>392</v>
          </cell>
          <cell r="B393" t="str">
            <v>Tiga Ratus Sembilan Puluh Dua</v>
          </cell>
        </row>
        <row r="394">
          <cell r="A394">
            <v>393</v>
          </cell>
          <cell r="B394" t="str">
            <v>Tiga Ratus Sembilan Puluh Tiga</v>
          </cell>
        </row>
        <row r="395">
          <cell r="A395">
            <v>394</v>
          </cell>
          <cell r="B395" t="str">
            <v>Tiga Ratus Sembilan Puluh Empat</v>
          </cell>
        </row>
        <row r="396">
          <cell r="A396">
            <v>395</v>
          </cell>
          <cell r="B396" t="str">
            <v>Tiga Ratus Sembilan Puluh Lima</v>
          </cell>
        </row>
        <row r="397">
          <cell r="A397">
            <v>396</v>
          </cell>
          <cell r="B397" t="str">
            <v>Tiga Ratus Sembilan Puluh Enam</v>
          </cell>
        </row>
        <row r="398">
          <cell r="A398">
            <v>397</v>
          </cell>
          <cell r="B398" t="str">
            <v>Tiga Ratus Sembilan Puluh Tujuh</v>
          </cell>
        </row>
        <row r="399">
          <cell r="A399">
            <v>398</v>
          </cell>
          <cell r="B399" t="str">
            <v>Tiga Ratus Sembilan Puluh Delapan</v>
          </cell>
        </row>
        <row r="400">
          <cell r="A400">
            <v>399</v>
          </cell>
          <cell r="B400" t="str">
            <v>Tiga Ratus Sembilan Puluh Sembilan</v>
          </cell>
        </row>
        <row r="401">
          <cell r="A401">
            <v>400</v>
          </cell>
          <cell r="B401" t="str">
            <v>Empat Ratus</v>
          </cell>
        </row>
        <row r="402">
          <cell r="A402">
            <v>401</v>
          </cell>
          <cell r="B402" t="str">
            <v>Empat Ratus Satu</v>
          </cell>
        </row>
        <row r="403">
          <cell r="A403">
            <v>402</v>
          </cell>
          <cell r="B403" t="str">
            <v>Empat Ratus Dua</v>
          </cell>
        </row>
        <row r="404">
          <cell r="A404">
            <v>403</v>
          </cell>
          <cell r="B404" t="str">
            <v>Empat Ratus Tiga</v>
          </cell>
        </row>
        <row r="405">
          <cell r="A405">
            <v>404</v>
          </cell>
          <cell r="B405" t="str">
            <v>Empat Ratus Empat</v>
          </cell>
        </row>
        <row r="406">
          <cell r="A406">
            <v>405</v>
          </cell>
          <cell r="B406" t="str">
            <v>Empat Ratus Lima</v>
          </cell>
        </row>
        <row r="407">
          <cell r="A407">
            <v>406</v>
          </cell>
          <cell r="B407" t="str">
            <v>Empat Ratus Enam</v>
          </cell>
        </row>
        <row r="408">
          <cell r="A408">
            <v>407</v>
          </cell>
          <cell r="B408" t="str">
            <v>Empat Ratus Tujuh</v>
          </cell>
        </row>
        <row r="409">
          <cell r="A409">
            <v>408</v>
          </cell>
          <cell r="B409" t="str">
            <v>Empat Ratus Delapan</v>
          </cell>
        </row>
        <row r="410">
          <cell r="A410">
            <v>409</v>
          </cell>
          <cell r="B410" t="str">
            <v>Empat Ratus Sembilan</v>
          </cell>
        </row>
        <row r="411">
          <cell r="A411">
            <v>410</v>
          </cell>
          <cell r="B411" t="str">
            <v>Empat Ratus Sepuluh</v>
          </cell>
        </row>
        <row r="412">
          <cell r="A412">
            <v>411</v>
          </cell>
          <cell r="B412" t="str">
            <v>Empat Ratus Sebelas</v>
          </cell>
        </row>
        <row r="413">
          <cell r="A413">
            <v>412</v>
          </cell>
          <cell r="B413" t="str">
            <v>Empat Ratus Dua Belas</v>
          </cell>
        </row>
        <row r="414">
          <cell r="A414">
            <v>413</v>
          </cell>
          <cell r="B414" t="str">
            <v>Empat Ratus Tiga Belas</v>
          </cell>
        </row>
        <row r="415">
          <cell r="A415">
            <v>414</v>
          </cell>
          <cell r="B415" t="str">
            <v>Empat Ratus Empat Belas</v>
          </cell>
        </row>
        <row r="416">
          <cell r="A416">
            <v>415</v>
          </cell>
          <cell r="B416" t="str">
            <v>Empat Ratus Lima Belas</v>
          </cell>
        </row>
        <row r="417">
          <cell r="A417">
            <v>416</v>
          </cell>
          <cell r="B417" t="str">
            <v>Empat Ratus Enam Belas</v>
          </cell>
        </row>
        <row r="418">
          <cell r="A418">
            <v>417</v>
          </cell>
          <cell r="B418" t="str">
            <v>Empat Ratus Tujuh Belas</v>
          </cell>
        </row>
        <row r="419">
          <cell r="A419">
            <v>418</v>
          </cell>
          <cell r="B419" t="str">
            <v>Empat Ratus Delapan Belas</v>
          </cell>
        </row>
        <row r="420">
          <cell r="A420">
            <v>419</v>
          </cell>
          <cell r="B420" t="str">
            <v>Empat Ratus Sembilan Belas</v>
          </cell>
        </row>
        <row r="421">
          <cell r="A421">
            <v>420</v>
          </cell>
          <cell r="B421" t="str">
            <v>Empat Ratus Dua Puluh</v>
          </cell>
        </row>
        <row r="422">
          <cell r="A422">
            <v>421</v>
          </cell>
          <cell r="B422" t="str">
            <v>Empat Ratus Dua Puluh Satu</v>
          </cell>
        </row>
        <row r="423">
          <cell r="A423">
            <v>422</v>
          </cell>
          <cell r="B423" t="str">
            <v>Empat Ratus Dua Puluh Dua</v>
          </cell>
        </row>
        <row r="424">
          <cell r="A424">
            <v>423</v>
          </cell>
          <cell r="B424" t="str">
            <v>Empat Ratus Dua Puluh Tiga</v>
          </cell>
        </row>
        <row r="425">
          <cell r="A425">
            <v>424</v>
          </cell>
          <cell r="B425" t="str">
            <v>Empat Ratus Dua Puluh Empat</v>
          </cell>
        </row>
        <row r="426">
          <cell r="A426">
            <v>425</v>
          </cell>
          <cell r="B426" t="str">
            <v>Empat Ratus Dua Puluh Lima</v>
          </cell>
        </row>
        <row r="427">
          <cell r="A427">
            <v>426</v>
          </cell>
          <cell r="B427" t="str">
            <v>Empat Ratus Dua Puluh Enam</v>
          </cell>
        </row>
        <row r="428">
          <cell r="A428">
            <v>427</v>
          </cell>
          <cell r="B428" t="str">
            <v>Empat Ratus Dua Puluh Tujuh</v>
          </cell>
        </row>
        <row r="429">
          <cell r="A429">
            <v>428</v>
          </cell>
          <cell r="B429" t="str">
            <v>Empat Ratus Dua Puluh Delapan</v>
          </cell>
        </row>
        <row r="430">
          <cell r="A430">
            <v>429</v>
          </cell>
          <cell r="B430" t="str">
            <v>Empat Ratus Dua Puluh Sembilan</v>
          </cell>
        </row>
        <row r="431">
          <cell r="A431">
            <v>430</v>
          </cell>
          <cell r="B431" t="str">
            <v>Empat Ratus Tiga Puluh</v>
          </cell>
        </row>
        <row r="432">
          <cell r="A432">
            <v>431</v>
          </cell>
          <cell r="B432" t="str">
            <v>Empat Ratus Tiga Puluh Satu</v>
          </cell>
        </row>
        <row r="433">
          <cell r="A433">
            <v>432</v>
          </cell>
          <cell r="B433" t="str">
            <v>Empat Ratus Tiga Puluh Dua</v>
          </cell>
        </row>
        <row r="434">
          <cell r="A434">
            <v>433</v>
          </cell>
          <cell r="B434" t="str">
            <v>Empat Ratus Tiga Puluh Tiga</v>
          </cell>
        </row>
        <row r="435">
          <cell r="A435">
            <v>434</v>
          </cell>
          <cell r="B435" t="str">
            <v>Empat Ratus Tiga Puluh Empat</v>
          </cell>
        </row>
        <row r="436">
          <cell r="A436">
            <v>435</v>
          </cell>
          <cell r="B436" t="str">
            <v>Empat Ratus Tiga Puluh Lima</v>
          </cell>
        </row>
        <row r="437">
          <cell r="A437">
            <v>436</v>
          </cell>
          <cell r="B437" t="str">
            <v>Empat Ratus Tiga Puluh Enam</v>
          </cell>
        </row>
        <row r="438">
          <cell r="A438">
            <v>437</v>
          </cell>
          <cell r="B438" t="str">
            <v>Empat Ratus Tiga Puluh Tujuh</v>
          </cell>
        </row>
        <row r="439">
          <cell r="A439">
            <v>438</v>
          </cell>
          <cell r="B439" t="str">
            <v>Empat Ratus Tiga Puluh Delapan</v>
          </cell>
        </row>
        <row r="440">
          <cell r="A440">
            <v>439</v>
          </cell>
          <cell r="B440" t="str">
            <v>Empat Ratus Tiga Puluh Sembilan</v>
          </cell>
        </row>
        <row r="441">
          <cell r="A441">
            <v>440</v>
          </cell>
          <cell r="B441" t="str">
            <v>Empat Ratus Empat Puluh</v>
          </cell>
        </row>
        <row r="442">
          <cell r="A442">
            <v>441</v>
          </cell>
          <cell r="B442" t="str">
            <v>Empat Ratus Empat Puluh Satu</v>
          </cell>
        </row>
        <row r="443">
          <cell r="A443">
            <v>442</v>
          </cell>
          <cell r="B443" t="str">
            <v>Empat Ratus Empat Puluh Dua</v>
          </cell>
        </row>
        <row r="444">
          <cell r="A444">
            <v>443</v>
          </cell>
          <cell r="B444" t="str">
            <v>Empat Ratus Empat Puluh Tiga</v>
          </cell>
        </row>
        <row r="445">
          <cell r="A445">
            <v>444</v>
          </cell>
          <cell r="B445" t="str">
            <v>Empat Ratus Empat Puluh Empat</v>
          </cell>
        </row>
        <row r="446">
          <cell r="A446">
            <v>445</v>
          </cell>
          <cell r="B446" t="str">
            <v>Empat Ratus Empat Puluh Lima</v>
          </cell>
        </row>
        <row r="447">
          <cell r="A447">
            <v>446</v>
          </cell>
          <cell r="B447" t="str">
            <v>Empat Ratus Empat Puluh Enam</v>
          </cell>
        </row>
        <row r="448">
          <cell r="A448">
            <v>447</v>
          </cell>
          <cell r="B448" t="str">
            <v>Empat Ratus Empat Puluh Tujuh</v>
          </cell>
        </row>
        <row r="449">
          <cell r="A449">
            <v>448</v>
          </cell>
          <cell r="B449" t="str">
            <v>Empat Ratus Empat Puluh Delapan</v>
          </cell>
        </row>
        <row r="450">
          <cell r="A450">
            <v>449</v>
          </cell>
          <cell r="B450" t="str">
            <v>Empat Ratus Empat Puluh Sembilan</v>
          </cell>
        </row>
        <row r="451">
          <cell r="A451">
            <v>450</v>
          </cell>
          <cell r="B451" t="str">
            <v>Empat Ratus Lima Puluh</v>
          </cell>
        </row>
        <row r="452">
          <cell r="A452">
            <v>451</v>
          </cell>
          <cell r="B452" t="str">
            <v>Empat Ratus Lima Puluh Satu</v>
          </cell>
        </row>
        <row r="453">
          <cell r="A453">
            <v>452</v>
          </cell>
          <cell r="B453" t="str">
            <v>Empat Ratus Lima Puluh Dua</v>
          </cell>
        </row>
        <row r="454">
          <cell r="A454">
            <v>453</v>
          </cell>
          <cell r="B454" t="str">
            <v>Empat Ratus Lima Puluh Tiga</v>
          </cell>
        </row>
        <row r="455">
          <cell r="A455">
            <v>454</v>
          </cell>
          <cell r="B455" t="str">
            <v>Empat Ratus Lima Puluh Empat</v>
          </cell>
        </row>
        <row r="456">
          <cell r="A456">
            <v>455</v>
          </cell>
          <cell r="B456" t="str">
            <v>Empat Ratus Lima Puluh Lima</v>
          </cell>
        </row>
        <row r="457">
          <cell r="A457">
            <v>456</v>
          </cell>
          <cell r="B457" t="str">
            <v>Empat Ratus Lima Puluh Enam</v>
          </cell>
        </row>
        <row r="458">
          <cell r="A458">
            <v>457</v>
          </cell>
          <cell r="B458" t="str">
            <v>Empat Ratus Lima Puluh Tujuh</v>
          </cell>
        </row>
        <row r="459">
          <cell r="A459">
            <v>458</v>
          </cell>
          <cell r="B459" t="str">
            <v>Empat Ratus Lima Puluh Delapan</v>
          </cell>
        </row>
        <row r="460">
          <cell r="A460">
            <v>459</v>
          </cell>
          <cell r="B460" t="str">
            <v>Empat Ratus Lima Puluh Sembilan</v>
          </cell>
        </row>
        <row r="461">
          <cell r="A461">
            <v>460</v>
          </cell>
          <cell r="B461" t="str">
            <v>Empat Ratus Enam Puluh</v>
          </cell>
        </row>
        <row r="462">
          <cell r="A462">
            <v>461</v>
          </cell>
          <cell r="B462" t="str">
            <v>Empat Ratus Enam Puluh Satu</v>
          </cell>
        </row>
        <row r="463">
          <cell r="A463">
            <v>462</v>
          </cell>
          <cell r="B463" t="str">
            <v>Empat Ratus Enam Puluh Dua</v>
          </cell>
        </row>
        <row r="464">
          <cell r="A464">
            <v>463</v>
          </cell>
          <cell r="B464" t="str">
            <v>Empat Ratus Enam Puluh Tiga</v>
          </cell>
        </row>
        <row r="465">
          <cell r="A465">
            <v>464</v>
          </cell>
          <cell r="B465" t="str">
            <v>Empat Ratus Enam Puluh Empat</v>
          </cell>
        </row>
        <row r="466">
          <cell r="A466">
            <v>465</v>
          </cell>
          <cell r="B466" t="str">
            <v>Empat Ratus Enam Puluh Lima</v>
          </cell>
        </row>
        <row r="467">
          <cell r="A467">
            <v>466</v>
          </cell>
          <cell r="B467" t="str">
            <v>Empat Ratus Enam Puluh Enam</v>
          </cell>
        </row>
        <row r="468">
          <cell r="A468">
            <v>467</v>
          </cell>
          <cell r="B468" t="str">
            <v>Empat Ratus Enam Puluh Tujuh</v>
          </cell>
        </row>
        <row r="469">
          <cell r="A469">
            <v>468</v>
          </cell>
          <cell r="B469" t="str">
            <v>Empat Ratus Enam Puluh Delapan</v>
          </cell>
        </row>
        <row r="470">
          <cell r="A470">
            <v>469</v>
          </cell>
          <cell r="B470" t="str">
            <v>Empat Ratus Enam Puluh Sembilan</v>
          </cell>
        </row>
        <row r="471">
          <cell r="A471">
            <v>470</v>
          </cell>
          <cell r="B471" t="str">
            <v>Empat Ratus Tujuh Puluh</v>
          </cell>
        </row>
        <row r="472">
          <cell r="A472">
            <v>471</v>
          </cell>
          <cell r="B472" t="str">
            <v>Empat Ratus Tujuh Puluh Satu</v>
          </cell>
        </row>
        <row r="473">
          <cell r="A473">
            <v>472</v>
          </cell>
          <cell r="B473" t="str">
            <v>Empat Ratus Tujuh Puluh Dua</v>
          </cell>
        </row>
        <row r="474">
          <cell r="A474">
            <v>473</v>
          </cell>
          <cell r="B474" t="str">
            <v>Empat Ratus Tujuh Puluh Tiga</v>
          </cell>
        </row>
        <row r="475">
          <cell r="A475">
            <v>474</v>
          </cell>
          <cell r="B475" t="str">
            <v>Empat Ratus Tujuh Puluh Empat</v>
          </cell>
        </row>
        <row r="476">
          <cell r="A476">
            <v>475</v>
          </cell>
          <cell r="B476" t="str">
            <v>Empat Ratus Tujuh Puluh Lima</v>
          </cell>
        </row>
        <row r="477">
          <cell r="A477">
            <v>476</v>
          </cell>
          <cell r="B477" t="str">
            <v>Empat Ratus Tujuh Puluh Enam</v>
          </cell>
        </row>
        <row r="478">
          <cell r="A478">
            <v>477</v>
          </cell>
          <cell r="B478" t="str">
            <v>Empat Ratus Tujuh Puluh Tujuh</v>
          </cell>
        </row>
        <row r="479">
          <cell r="A479">
            <v>478</v>
          </cell>
          <cell r="B479" t="str">
            <v>Empat Ratus Tujuh Puluh Delapan</v>
          </cell>
        </row>
        <row r="480">
          <cell r="A480">
            <v>479</v>
          </cell>
          <cell r="B480" t="str">
            <v>Empat Ratus Tujuh Puluh Sembilan</v>
          </cell>
        </row>
        <row r="481">
          <cell r="A481">
            <v>480</v>
          </cell>
          <cell r="B481" t="str">
            <v>Empat Ratus Delapan Puluh</v>
          </cell>
        </row>
        <row r="482">
          <cell r="A482">
            <v>481</v>
          </cell>
          <cell r="B482" t="str">
            <v>Empat Ratus Delapan Puluh Satu</v>
          </cell>
        </row>
        <row r="483">
          <cell r="A483">
            <v>482</v>
          </cell>
          <cell r="B483" t="str">
            <v>Empat Ratus Delapan Puluh Dua</v>
          </cell>
        </row>
        <row r="484">
          <cell r="A484">
            <v>483</v>
          </cell>
          <cell r="B484" t="str">
            <v>Empat Ratus Delapan Puluh Tiga</v>
          </cell>
        </row>
        <row r="485">
          <cell r="A485">
            <v>484</v>
          </cell>
          <cell r="B485" t="str">
            <v>Empat Ratus Delapan Puluh Empat</v>
          </cell>
        </row>
        <row r="486">
          <cell r="A486">
            <v>485</v>
          </cell>
          <cell r="B486" t="str">
            <v>Empat Ratus Delapan Puluh Lima</v>
          </cell>
        </row>
        <row r="487">
          <cell r="A487">
            <v>486</v>
          </cell>
          <cell r="B487" t="str">
            <v>Empat Ratus Delapan Puluh Enam</v>
          </cell>
        </row>
        <row r="488">
          <cell r="A488">
            <v>487</v>
          </cell>
          <cell r="B488" t="str">
            <v>Empat Ratus Delapan Puluh Tujuh</v>
          </cell>
        </row>
        <row r="489">
          <cell r="A489">
            <v>488</v>
          </cell>
          <cell r="B489" t="str">
            <v>Empat Ratus Delapan Puluh Delapan</v>
          </cell>
        </row>
        <row r="490">
          <cell r="A490">
            <v>489</v>
          </cell>
          <cell r="B490" t="str">
            <v>Empat Ratus Delapan Puluh Sembilan</v>
          </cell>
        </row>
        <row r="491">
          <cell r="A491">
            <v>490</v>
          </cell>
          <cell r="B491" t="str">
            <v>Empat Ratus Sembilan Puluh</v>
          </cell>
        </row>
        <row r="492">
          <cell r="A492">
            <v>491</v>
          </cell>
          <cell r="B492" t="str">
            <v>Empat Ratus Sembilan Puluh Satu</v>
          </cell>
        </row>
        <row r="493">
          <cell r="A493">
            <v>492</v>
          </cell>
          <cell r="B493" t="str">
            <v>Empat Ratus Sembilan Puluh Dua</v>
          </cell>
        </row>
        <row r="494">
          <cell r="A494">
            <v>493</v>
          </cell>
          <cell r="B494" t="str">
            <v>Empat Ratus Sembilan Puluh Tiga</v>
          </cell>
        </row>
        <row r="495">
          <cell r="A495">
            <v>494</v>
          </cell>
          <cell r="B495" t="str">
            <v>Empat Ratus Sembilan Puluh Empat</v>
          </cell>
        </row>
        <row r="496">
          <cell r="A496">
            <v>495</v>
          </cell>
          <cell r="B496" t="str">
            <v>Empat Ratus Sembilan Puluh Lima</v>
          </cell>
        </row>
        <row r="497">
          <cell r="A497">
            <v>496</v>
          </cell>
          <cell r="B497" t="str">
            <v>Empat Ratus Sembilan Puluh Enam</v>
          </cell>
        </row>
        <row r="498">
          <cell r="A498">
            <v>497</v>
          </cell>
          <cell r="B498" t="str">
            <v>Empat Ratus Sembilan Puluh Tujuh</v>
          </cell>
        </row>
        <row r="499">
          <cell r="A499">
            <v>498</v>
          </cell>
          <cell r="B499" t="str">
            <v>Empat Ratus Sembilan Puluh Delapan</v>
          </cell>
        </row>
        <row r="500">
          <cell r="A500">
            <v>499</v>
          </cell>
          <cell r="B500" t="str">
            <v>Empat Ratus Sembilan Puluh Sembilan</v>
          </cell>
        </row>
        <row r="501">
          <cell r="A501">
            <v>500</v>
          </cell>
          <cell r="B501" t="str">
            <v>Lima Ratus</v>
          </cell>
        </row>
        <row r="502">
          <cell r="A502">
            <v>501</v>
          </cell>
          <cell r="B502" t="str">
            <v>Lima Ratus Satu</v>
          </cell>
        </row>
        <row r="503">
          <cell r="A503">
            <v>502</v>
          </cell>
          <cell r="B503" t="str">
            <v>Lima Ratus Dua</v>
          </cell>
        </row>
        <row r="504">
          <cell r="A504">
            <v>503</v>
          </cell>
          <cell r="B504" t="str">
            <v>Lima Ratus Tiga</v>
          </cell>
        </row>
        <row r="505">
          <cell r="A505">
            <v>504</v>
          </cell>
          <cell r="B505" t="str">
            <v>Lima Ratus Empat</v>
          </cell>
        </row>
        <row r="506">
          <cell r="A506">
            <v>505</v>
          </cell>
          <cell r="B506" t="str">
            <v>Lima Ratus Lima</v>
          </cell>
        </row>
        <row r="507">
          <cell r="A507">
            <v>506</v>
          </cell>
          <cell r="B507" t="str">
            <v>Lima Ratus Enam</v>
          </cell>
        </row>
        <row r="508">
          <cell r="A508">
            <v>507</v>
          </cell>
          <cell r="B508" t="str">
            <v>Lima Ratus Tujuh</v>
          </cell>
        </row>
        <row r="509">
          <cell r="A509">
            <v>508</v>
          </cell>
          <cell r="B509" t="str">
            <v>Lima Ratus Delapan</v>
          </cell>
        </row>
        <row r="510">
          <cell r="A510">
            <v>509</v>
          </cell>
          <cell r="B510" t="str">
            <v>Lima Ratus Sembilan</v>
          </cell>
        </row>
        <row r="511">
          <cell r="A511">
            <v>510</v>
          </cell>
          <cell r="B511" t="str">
            <v>Lima Ratus Sepuluh</v>
          </cell>
        </row>
        <row r="512">
          <cell r="A512">
            <v>511</v>
          </cell>
          <cell r="B512" t="str">
            <v>Lima Ratus Sebelas</v>
          </cell>
        </row>
        <row r="513">
          <cell r="A513">
            <v>512</v>
          </cell>
          <cell r="B513" t="str">
            <v>Lima Ratus Dua Belas</v>
          </cell>
        </row>
        <row r="514">
          <cell r="A514">
            <v>513</v>
          </cell>
          <cell r="B514" t="str">
            <v>Lima Ratus Tiga Belas</v>
          </cell>
        </row>
        <row r="515">
          <cell r="A515">
            <v>514</v>
          </cell>
          <cell r="B515" t="str">
            <v>Lima Ratus Empat Belas</v>
          </cell>
        </row>
        <row r="516">
          <cell r="A516">
            <v>515</v>
          </cell>
          <cell r="B516" t="str">
            <v>Lima Ratus Lima Belas</v>
          </cell>
        </row>
        <row r="517">
          <cell r="A517">
            <v>516</v>
          </cell>
          <cell r="B517" t="str">
            <v>Lima Ratus Enam Belas</v>
          </cell>
        </row>
        <row r="518">
          <cell r="A518">
            <v>517</v>
          </cell>
          <cell r="B518" t="str">
            <v>Lima Ratus Tujuh Belas</v>
          </cell>
        </row>
        <row r="519">
          <cell r="A519">
            <v>518</v>
          </cell>
          <cell r="B519" t="str">
            <v>Lima Ratus Delapan Belas</v>
          </cell>
        </row>
        <row r="520">
          <cell r="A520">
            <v>519</v>
          </cell>
          <cell r="B520" t="str">
            <v>Lima Ratus Sembilan Belas</v>
          </cell>
        </row>
        <row r="521">
          <cell r="A521">
            <v>520</v>
          </cell>
          <cell r="B521" t="str">
            <v>Lima Ratus Dua Puluh</v>
          </cell>
        </row>
        <row r="522">
          <cell r="A522">
            <v>521</v>
          </cell>
          <cell r="B522" t="str">
            <v>Lima Ratus Dua Puluh Satu</v>
          </cell>
        </row>
        <row r="523">
          <cell r="A523">
            <v>522</v>
          </cell>
          <cell r="B523" t="str">
            <v>Lima Ratus Dua Puluh Dua</v>
          </cell>
        </row>
        <row r="524">
          <cell r="A524">
            <v>523</v>
          </cell>
          <cell r="B524" t="str">
            <v>Lima Ratus Dua Puluh Tiga</v>
          </cell>
        </row>
        <row r="525">
          <cell r="A525">
            <v>524</v>
          </cell>
          <cell r="B525" t="str">
            <v>Lima Ratus Dua Puluh Empat</v>
          </cell>
        </row>
        <row r="526">
          <cell r="A526">
            <v>525</v>
          </cell>
          <cell r="B526" t="str">
            <v>Lima Ratus Dua Puluh Lima</v>
          </cell>
        </row>
        <row r="527">
          <cell r="A527">
            <v>526</v>
          </cell>
          <cell r="B527" t="str">
            <v>Lima Ratus Dua Puluh Enam</v>
          </cell>
        </row>
        <row r="528">
          <cell r="A528">
            <v>527</v>
          </cell>
          <cell r="B528" t="str">
            <v>Lima Ratus Dua Puluh Tujuh</v>
          </cell>
        </row>
        <row r="529">
          <cell r="A529">
            <v>528</v>
          </cell>
          <cell r="B529" t="str">
            <v>Lima Ratus Dua Puluh Delapan</v>
          </cell>
        </row>
        <row r="530">
          <cell r="A530">
            <v>529</v>
          </cell>
          <cell r="B530" t="str">
            <v>Lima Ratus Dua Puluh Sembilan</v>
          </cell>
        </row>
        <row r="531">
          <cell r="A531">
            <v>530</v>
          </cell>
          <cell r="B531" t="str">
            <v>Lima Ratus Tiga Puluh</v>
          </cell>
        </row>
        <row r="532">
          <cell r="A532">
            <v>531</v>
          </cell>
          <cell r="B532" t="str">
            <v>Lima Ratus Tiga Puluh Satu</v>
          </cell>
        </row>
        <row r="533">
          <cell r="A533">
            <v>532</v>
          </cell>
          <cell r="B533" t="str">
            <v>Lima Ratus Tiga Puluh Dua</v>
          </cell>
        </row>
        <row r="534">
          <cell r="A534">
            <v>533</v>
          </cell>
          <cell r="B534" t="str">
            <v>Lima Ratus Tiga Puluh Tiga</v>
          </cell>
        </row>
        <row r="535">
          <cell r="A535">
            <v>534</v>
          </cell>
          <cell r="B535" t="str">
            <v>Lima Ratus Tiga Puluh Empat</v>
          </cell>
        </row>
        <row r="536">
          <cell r="A536">
            <v>535</v>
          </cell>
          <cell r="B536" t="str">
            <v>Lima Ratus Tiga Puluh Lima</v>
          </cell>
        </row>
        <row r="537">
          <cell r="A537">
            <v>536</v>
          </cell>
          <cell r="B537" t="str">
            <v>Lima Ratus Tiga Puluh Enam</v>
          </cell>
        </row>
        <row r="538">
          <cell r="A538">
            <v>537</v>
          </cell>
          <cell r="B538" t="str">
            <v>Lima Ratus Tiga Puluh Tujuh</v>
          </cell>
        </row>
        <row r="539">
          <cell r="A539">
            <v>538</v>
          </cell>
          <cell r="B539" t="str">
            <v>Lima Ratus Tiga Puluh Delapan</v>
          </cell>
        </row>
        <row r="540">
          <cell r="A540">
            <v>539</v>
          </cell>
          <cell r="B540" t="str">
            <v>Lima Ratus Tiga Puluh Sembilan</v>
          </cell>
        </row>
        <row r="541">
          <cell r="A541">
            <v>540</v>
          </cell>
          <cell r="B541" t="str">
            <v>Lima Ratus Empat Puluh</v>
          </cell>
        </row>
        <row r="542">
          <cell r="A542">
            <v>541</v>
          </cell>
          <cell r="B542" t="str">
            <v>Lima Ratus Empat Puluh Satu</v>
          </cell>
        </row>
        <row r="543">
          <cell r="A543">
            <v>542</v>
          </cell>
          <cell r="B543" t="str">
            <v>Lima Ratus Empat Puluh Dua</v>
          </cell>
        </row>
        <row r="544">
          <cell r="A544">
            <v>543</v>
          </cell>
          <cell r="B544" t="str">
            <v>Lima Ratus Empat Puluh Tiga</v>
          </cell>
        </row>
        <row r="545">
          <cell r="A545">
            <v>544</v>
          </cell>
          <cell r="B545" t="str">
            <v>Lima Ratus Empat Puluh Empat</v>
          </cell>
        </row>
        <row r="546">
          <cell r="A546">
            <v>545</v>
          </cell>
          <cell r="B546" t="str">
            <v>Lima Ratus Empat Puluh Lima</v>
          </cell>
        </row>
        <row r="547">
          <cell r="A547">
            <v>546</v>
          </cell>
          <cell r="B547" t="str">
            <v>Lima Ratus Empat Puluh Enam</v>
          </cell>
        </row>
        <row r="548">
          <cell r="A548">
            <v>547</v>
          </cell>
          <cell r="B548" t="str">
            <v>Lima Ratus Empat Puluh Tujuh</v>
          </cell>
        </row>
        <row r="549">
          <cell r="A549">
            <v>548</v>
          </cell>
          <cell r="B549" t="str">
            <v>Lima Ratus Empat Puluh Delapan</v>
          </cell>
        </row>
        <row r="550">
          <cell r="A550">
            <v>549</v>
          </cell>
          <cell r="B550" t="str">
            <v>Lima Ratus Empat Puluh Sembilan</v>
          </cell>
        </row>
        <row r="551">
          <cell r="A551">
            <v>550</v>
          </cell>
          <cell r="B551" t="str">
            <v>Lima Ratus Lima Puluh</v>
          </cell>
        </row>
        <row r="552">
          <cell r="A552">
            <v>551</v>
          </cell>
          <cell r="B552" t="str">
            <v>Lima Ratus Lima Puluh Satu</v>
          </cell>
        </row>
        <row r="553">
          <cell r="A553">
            <v>552</v>
          </cell>
          <cell r="B553" t="str">
            <v>Lima Ratus Lima Puluh Dua</v>
          </cell>
        </row>
        <row r="554">
          <cell r="A554">
            <v>553</v>
          </cell>
          <cell r="B554" t="str">
            <v>Lima Ratus Lima Puluh Tiga</v>
          </cell>
        </row>
        <row r="555">
          <cell r="A555">
            <v>554</v>
          </cell>
          <cell r="B555" t="str">
            <v>Lima Ratus Lima Puluh Empat</v>
          </cell>
        </row>
        <row r="556">
          <cell r="A556">
            <v>555</v>
          </cell>
          <cell r="B556" t="str">
            <v>Lima Ratus Lima Puluh Lima</v>
          </cell>
        </row>
        <row r="557">
          <cell r="A557">
            <v>556</v>
          </cell>
          <cell r="B557" t="str">
            <v>Lima Ratus Lima Puluh Enam</v>
          </cell>
        </row>
        <row r="558">
          <cell r="A558">
            <v>557</v>
          </cell>
          <cell r="B558" t="str">
            <v>Lima Ratus Lima Puluh Tujuh</v>
          </cell>
        </row>
        <row r="559">
          <cell r="A559">
            <v>558</v>
          </cell>
          <cell r="B559" t="str">
            <v>Lima Ratus Lima Puluh Delapan</v>
          </cell>
        </row>
        <row r="560">
          <cell r="A560">
            <v>559</v>
          </cell>
          <cell r="B560" t="str">
            <v>Lima Ratus Lima Puluh Sembilan</v>
          </cell>
        </row>
        <row r="561">
          <cell r="A561">
            <v>560</v>
          </cell>
          <cell r="B561" t="str">
            <v>Lima Ratus Enam Puluh</v>
          </cell>
        </row>
        <row r="562">
          <cell r="A562">
            <v>561</v>
          </cell>
          <cell r="B562" t="str">
            <v>Lima Ratus Enam Puluh Satu</v>
          </cell>
        </row>
        <row r="563">
          <cell r="A563">
            <v>562</v>
          </cell>
          <cell r="B563" t="str">
            <v>Lima Ratus Enam Puluh Dua</v>
          </cell>
        </row>
        <row r="564">
          <cell r="A564">
            <v>563</v>
          </cell>
          <cell r="B564" t="str">
            <v>Lima Ratus Enam Puluh Tiga</v>
          </cell>
        </row>
        <row r="565">
          <cell r="A565">
            <v>564</v>
          </cell>
          <cell r="B565" t="str">
            <v>Lima Ratus Enam Puluh Empat</v>
          </cell>
        </row>
        <row r="566">
          <cell r="A566">
            <v>565</v>
          </cell>
          <cell r="B566" t="str">
            <v>Lima Ratus Enam Puluh Lima</v>
          </cell>
        </row>
        <row r="567">
          <cell r="A567">
            <v>566</v>
          </cell>
          <cell r="B567" t="str">
            <v>Lima Ratus Enam Puluh Enam</v>
          </cell>
        </row>
        <row r="568">
          <cell r="A568">
            <v>567</v>
          </cell>
          <cell r="B568" t="str">
            <v>Lima Ratus Enam Puluh Tujuh</v>
          </cell>
        </row>
        <row r="569">
          <cell r="A569">
            <v>568</v>
          </cell>
          <cell r="B569" t="str">
            <v>Lima Ratus Enam Puluh Delapan</v>
          </cell>
        </row>
        <row r="570">
          <cell r="A570">
            <v>569</v>
          </cell>
          <cell r="B570" t="str">
            <v>Lima Ratus Enam Puluh Sembilan</v>
          </cell>
        </row>
        <row r="571">
          <cell r="A571">
            <v>570</v>
          </cell>
          <cell r="B571" t="str">
            <v>Lima Ratus Tujuh Puluh</v>
          </cell>
        </row>
        <row r="572">
          <cell r="A572">
            <v>571</v>
          </cell>
          <cell r="B572" t="str">
            <v>Lima Ratus Tujuh Puluh Satu</v>
          </cell>
        </row>
        <row r="573">
          <cell r="A573">
            <v>572</v>
          </cell>
          <cell r="B573" t="str">
            <v>Lima Ratus Tujuh Puluh Dua</v>
          </cell>
        </row>
        <row r="574">
          <cell r="A574">
            <v>573</v>
          </cell>
          <cell r="B574" t="str">
            <v>Lima Ratus Tujuh Puluh Tiga</v>
          </cell>
        </row>
        <row r="575">
          <cell r="A575">
            <v>574</v>
          </cell>
          <cell r="B575" t="str">
            <v>Lima Ratus Tujuh Puluh Empat</v>
          </cell>
        </row>
        <row r="576">
          <cell r="A576">
            <v>575</v>
          </cell>
          <cell r="B576" t="str">
            <v>Lima Ratus Tujuh Puluh Lima</v>
          </cell>
        </row>
        <row r="577">
          <cell r="A577">
            <v>576</v>
          </cell>
          <cell r="B577" t="str">
            <v>Lima Ratus Tujuh Puluh Enam</v>
          </cell>
        </row>
        <row r="578">
          <cell r="A578">
            <v>577</v>
          </cell>
          <cell r="B578" t="str">
            <v>Lima Ratus Tujuh Puluh Tujuh</v>
          </cell>
        </row>
        <row r="579">
          <cell r="A579">
            <v>578</v>
          </cell>
          <cell r="B579" t="str">
            <v>Lima Ratus Tujuh Puluh Delapan</v>
          </cell>
        </row>
        <row r="580">
          <cell r="A580">
            <v>579</v>
          </cell>
          <cell r="B580" t="str">
            <v>Lima Ratus Tujuh Puluh Sembilan</v>
          </cell>
        </row>
        <row r="581">
          <cell r="A581">
            <v>580</v>
          </cell>
          <cell r="B581" t="str">
            <v>Lima Ratus Delapan Puluh</v>
          </cell>
        </row>
        <row r="582">
          <cell r="A582">
            <v>581</v>
          </cell>
          <cell r="B582" t="str">
            <v>Lima Ratus Delapan Puluh Satu</v>
          </cell>
        </row>
        <row r="583">
          <cell r="A583">
            <v>582</v>
          </cell>
          <cell r="B583" t="str">
            <v>Lima Ratus Delapan Puluh Dua</v>
          </cell>
        </row>
        <row r="584">
          <cell r="A584">
            <v>583</v>
          </cell>
          <cell r="B584" t="str">
            <v>Lima Ratus Delapan Puluh Tiga</v>
          </cell>
        </row>
        <row r="585">
          <cell r="A585">
            <v>584</v>
          </cell>
          <cell r="B585" t="str">
            <v>Lima Ratus Delapan Puluh Empat</v>
          </cell>
        </row>
        <row r="586">
          <cell r="A586">
            <v>585</v>
          </cell>
          <cell r="B586" t="str">
            <v>Lima Ratus Delapan Puluh Lima</v>
          </cell>
        </row>
        <row r="587">
          <cell r="A587">
            <v>586</v>
          </cell>
          <cell r="B587" t="str">
            <v>Lima Ratus Delapan Puluh Enam</v>
          </cell>
        </row>
        <row r="588">
          <cell r="A588">
            <v>587</v>
          </cell>
          <cell r="B588" t="str">
            <v>Lima Ratus Delapan Puluh Tujuh</v>
          </cell>
        </row>
        <row r="589">
          <cell r="A589">
            <v>588</v>
          </cell>
          <cell r="B589" t="str">
            <v>Lima Ratus Delapan Puluh Delapan</v>
          </cell>
        </row>
        <row r="590">
          <cell r="A590">
            <v>589</v>
          </cell>
          <cell r="B590" t="str">
            <v>Lima Ratus Delapan Puluh Sembilan</v>
          </cell>
        </row>
        <row r="591">
          <cell r="A591">
            <v>590</v>
          </cell>
          <cell r="B591" t="str">
            <v>Lima Ratus Sembilan Puluh</v>
          </cell>
        </row>
        <row r="592">
          <cell r="A592">
            <v>591</v>
          </cell>
          <cell r="B592" t="str">
            <v>Lima Ratus Sembilan Puluh Satu</v>
          </cell>
        </row>
        <row r="593">
          <cell r="A593">
            <v>592</v>
          </cell>
          <cell r="B593" t="str">
            <v>Lima Ratus Sembilan Puluh Dua</v>
          </cell>
        </row>
        <row r="594">
          <cell r="A594">
            <v>593</v>
          </cell>
          <cell r="B594" t="str">
            <v>Lima Ratus Sembilan Puluh Tiga</v>
          </cell>
        </row>
        <row r="595">
          <cell r="A595">
            <v>594</v>
          </cell>
          <cell r="B595" t="str">
            <v>Lima Ratus Sembilan Puluh Empat</v>
          </cell>
        </row>
        <row r="596">
          <cell r="A596">
            <v>595</v>
          </cell>
          <cell r="B596" t="str">
            <v>Lima Ratus Sembilan Puluh Lima</v>
          </cell>
        </row>
        <row r="597">
          <cell r="A597">
            <v>596</v>
          </cell>
          <cell r="B597" t="str">
            <v>Lima Ratus Sembilan Puluh Enam</v>
          </cell>
        </row>
        <row r="598">
          <cell r="A598">
            <v>597</v>
          </cell>
          <cell r="B598" t="str">
            <v>Lima Ratus Sembilan Puluh Tujuh</v>
          </cell>
        </row>
        <row r="599">
          <cell r="A599">
            <v>598</v>
          </cell>
          <cell r="B599" t="str">
            <v>Lima Ratus Sembilan Puluh Delapan</v>
          </cell>
        </row>
        <row r="600">
          <cell r="A600">
            <v>599</v>
          </cell>
          <cell r="B600" t="str">
            <v>Lima Ratus Sembilan Puluh Sembilan</v>
          </cell>
        </row>
        <row r="601">
          <cell r="A601">
            <v>600</v>
          </cell>
          <cell r="B601" t="str">
            <v>Enam Ratus</v>
          </cell>
        </row>
        <row r="602">
          <cell r="A602">
            <v>601</v>
          </cell>
          <cell r="B602" t="str">
            <v>Enam Ratus Satu</v>
          </cell>
        </row>
        <row r="603">
          <cell r="A603">
            <v>602</v>
          </cell>
          <cell r="B603" t="str">
            <v>Enam Ratus Dua</v>
          </cell>
        </row>
        <row r="604">
          <cell r="A604">
            <v>603</v>
          </cell>
          <cell r="B604" t="str">
            <v>Enam Ratus Tiga</v>
          </cell>
        </row>
        <row r="605">
          <cell r="A605">
            <v>604</v>
          </cell>
          <cell r="B605" t="str">
            <v>Enam Ratus Empat</v>
          </cell>
        </row>
        <row r="606">
          <cell r="A606">
            <v>605</v>
          </cell>
          <cell r="B606" t="str">
            <v>Enam Ratus Lima</v>
          </cell>
        </row>
        <row r="607">
          <cell r="A607">
            <v>606</v>
          </cell>
          <cell r="B607" t="str">
            <v>Enam Ratus Enam</v>
          </cell>
        </row>
        <row r="608">
          <cell r="A608">
            <v>607</v>
          </cell>
          <cell r="B608" t="str">
            <v>Enam Ratus Tujuh</v>
          </cell>
        </row>
        <row r="609">
          <cell r="A609">
            <v>608</v>
          </cell>
          <cell r="B609" t="str">
            <v>Enam Ratus Delapan</v>
          </cell>
        </row>
        <row r="610">
          <cell r="A610">
            <v>609</v>
          </cell>
          <cell r="B610" t="str">
            <v>Enam Ratus Sembilan</v>
          </cell>
        </row>
        <row r="611">
          <cell r="A611">
            <v>610</v>
          </cell>
          <cell r="B611" t="str">
            <v>Enam Ratus Sepuluh</v>
          </cell>
        </row>
        <row r="612">
          <cell r="A612">
            <v>611</v>
          </cell>
          <cell r="B612" t="str">
            <v>Enam Ratus Sebelas</v>
          </cell>
        </row>
        <row r="613">
          <cell r="A613">
            <v>612</v>
          </cell>
          <cell r="B613" t="str">
            <v>Enam Ratus Dua Belas</v>
          </cell>
        </row>
        <row r="614">
          <cell r="A614">
            <v>613</v>
          </cell>
          <cell r="B614" t="str">
            <v>Enam Ratus Tiga Belas</v>
          </cell>
        </row>
        <row r="615">
          <cell r="A615">
            <v>614</v>
          </cell>
          <cell r="B615" t="str">
            <v>Enam Ratus Empat Belas</v>
          </cell>
        </row>
        <row r="616">
          <cell r="A616">
            <v>615</v>
          </cell>
          <cell r="B616" t="str">
            <v>Enam Ratus Lima Belas</v>
          </cell>
        </row>
        <row r="617">
          <cell r="A617">
            <v>616</v>
          </cell>
          <cell r="B617" t="str">
            <v>Enam Ratus Enam Belas</v>
          </cell>
        </row>
        <row r="618">
          <cell r="A618">
            <v>617</v>
          </cell>
          <cell r="B618" t="str">
            <v>Enam Ratus Tujuh Belas</v>
          </cell>
        </row>
        <row r="619">
          <cell r="A619">
            <v>618</v>
          </cell>
          <cell r="B619" t="str">
            <v>Enam Ratus Delapan Belas</v>
          </cell>
        </row>
        <row r="620">
          <cell r="A620">
            <v>619</v>
          </cell>
          <cell r="B620" t="str">
            <v>Enam Ratus Sembilan Belas</v>
          </cell>
        </row>
        <row r="621">
          <cell r="A621">
            <v>620</v>
          </cell>
          <cell r="B621" t="str">
            <v>Enam Ratus Dua Puluh</v>
          </cell>
        </row>
        <row r="622">
          <cell r="A622">
            <v>621</v>
          </cell>
          <cell r="B622" t="str">
            <v>Enam Ratus Dua Puluh Satu</v>
          </cell>
        </row>
        <row r="623">
          <cell r="A623">
            <v>622</v>
          </cell>
          <cell r="B623" t="str">
            <v>Enam Ratus Dua Puluh Dua</v>
          </cell>
        </row>
        <row r="624">
          <cell r="A624">
            <v>623</v>
          </cell>
          <cell r="B624" t="str">
            <v>Enam Ratus Dua Puluh Tiga</v>
          </cell>
        </row>
        <row r="625">
          <cell r="A625">
            <v>624</v>
          </cell>
          <cell r="B625" t="str">
            <v>Enam Ratus Dua Puluh Empat</v>
          </cell>
        </row>
        <row r="626">
          <cell r="A626">
            <v>625</v>
          </cell>
          <cell r="B626" t="str">
            <v>Enam Ratus Dua Puluh Lima</v>
          </cell>
        </row>
        <row r="627">
          <cell r="A627">
            <v>626</v>
          </cell>
          <cell r="B627" t="str">
            <v>Enam Ratus Dua Puluh Enam</v>
          </cell>
        </row>
        <row r="628">
          <cell r="A628">
            <v>627</v>
          </cell>
          <cell r="B628" t="str">
            <v>Enam Ratus Dua Puluh Tujuh</v>
          </cell>
        </row>
        <row r="629">
          <cell r="A629">
            <v>628</v>
          </cell>
          <cell r="B629" t="str">
            <v>Enam Ratus Dua Puluh Delapan</v>
          </cell>
        </row>
        <row r="630">
          <cell r="A630">
            <v>629</v>
          </cell>
          <cell r="B630" t="str">
            <v>Enam Ratus Dua Puluh Sembilan</v>
          </cell>
        </row>
        <row r="631">
          <cell r="A631">
            <v>630</v>
          </cell>
          <cell r="B631" t="str">
            <v>Enam Ratus Tiga Puluh</v>
          </cell>
        </row>
        <row r="632">
          <cell r="A632">
            <v>631</v>
          </cell>
          <cell r="B632" t="str">
            <v>Enam Ratus Tiga Puluh Satu</v>
          </cell>
        </row>
        <row r="633">
          <cell r="A633">
            <v>632</v>
          </cell>
          <cell r="B633" t="str">
            <v>Enam Ratus Tiga Puluh Dua</v>
          </cell>
        </row>
        <row r="634">
          <cell r="A634">
            <v>633</v>
          </cell>
          <cell r="B634" t="str">
            <v>Enam Ratus Tiga Puluh Tiga</v>
          </cell>
        </row>
        <row r="635">
          <cell r="A635">
            <v>634</v>
          </cell>
          <cell r="B635" t="str">
            <v>Enam Ratus Tiga Puluh Empat</v>
          </cell>
        </row>
        <row r="636">
          <cell r="A636">
            <v>635</v>
          </cell>
          <cell r="B636" t="str">
            <v>Enam Ratus Tiga Puluh Lima</v>
          </cell>
        </row>
        <row r="637">
          <cell r="A637">
            <v>636</v>
          </cell>
          <cell r="B637" t="str">
            <v>Enam Ratus Tiga Puluh Enam</v>
          </cell>
        </row>
        <row r="638">
          <cell r="A638">
            <v>637</v>
          </cell>
          <cell r="B638" t="str">
            <v>Enam Ratus Tiga Puluh Tujuh</v>
          </cell>
        </row>
        <row r="639">
          <cell r="A639">
            <v>638</v>
          </cell>
          <cell r="B639" t="str">
            <v>Enam Ratus Tiga Puluh Delapan</v>
          </cell>
        </row>
        <row r="640">
          <cell r="A640">
            <v>639</v>
          </cell>
          <cell r="B640" t="str">
            <v>Enam Ratus Tiga Puluh Sembilan</v>
          </cell>
        </row>
        <row r="641">
          <cell r="A641">
            <v>640</v>
          </cell>
          <cell r="B641" t="str">
            <v>Enam Ratus Empat Puluh</v>
          </cell>
        </row>
        <row r="642">
          <cell r="A642">
            <v>641</v>
          </cell>
          <cell r="B642" t="str">
            <v>Enam Ratus Empat Puluh Satu</v>
          </cell>
        </row>
        <row r="643">
          <cell r="A643">
            <v>642</v>
          </cell>
          <cell r="B643" t="str">
            <v>Enam Ratus Empat Puluh Dua</v>
          </cell>
        </row>
        <row r="644">
          <cell r="A644">
            <v>643</v>
          </cell>
          <cell r="B644" t="str">
            <v>Enam Ratus Empat Puluh Tiga</v>
          </cell>
        </row>
        <row r="645">
          <cell r="A645">
            <v>644</v>
          </cell>
          <cell r="B645" t="str">
            <v>Enam Ratus Empat Puluh Empat</v>
          </cell>
        </row>
        <row r="646">
          <cell r="A646">
            <v>645</v>
          </cell>
          <cell r="B646" t="str">
            <v>Enam Ratus Empat Puluh Lima</v>
          </cell>
        </row>
        <row r="647">
          <cell r="A647">
            <v>646</v>
          </cell>
          <cell r="B647" t="str">
            <v>Enam Ratus Empat Puluh Enam</v>
          </cell>
        </row>
        <row r="648">
          <cell r="A648">
            <v>647</v>
          </cell>
          <cell r="B648" t="str">
            <v>Enam Ratus Empat Puluh Tujuh</v>
          </cell>
        </row>
        <row r="649">
          <cell r="A649">
            <v>648</v>
          </cell>
          <cell r="B649" t="str">
            <v>Enam Ratus Empat Puluh Delapan</v>
          </cell>
        </row>
        <row r="650">
          <cell r="A650">
            <v>649</v>
          </cell>
          <cell r="B650" t="str">
            <v>Enam Ratus Empat Puluh Sembilan</v>
          </cell>
        </row>
        <row r="651">
          <cell r="A651">
            <v>650</v>
          </cell>
          <cell r="B651" t="str">
            <v>Enam Ratus Lima Puluh</v>
          </cell>
        </row>
        <row r="652">
          <cell r="A652">
            <v>651</v>
          </cell>
          <cell r="B652" t="str">
            <v>Enam Ratus Lima Puluh Satu</v>
          </cell>
        </row>
        <row r="653">
          <cell r="A653">
            <v>652</v>
          </cell>
          <cell r="B653" t="str">
            <v>Enam Ratus Lima Puluh Dua</v>
          </cell>
        </row>
        <row r="654">
          <cell r="A654">
            <v>653</v>
          </cell>
          <cell r="B654" t="str">
            <v>Enam Ratus Lima Puluh Tiga</v>
          </cell>
        </row>
        <row r="655">
          <cell r="A655">
            <v>654</v>
          </cell>
          <cell r="B655" t="str">
            <v>Enam Ratus Lima Puluh Empat</v>
          </cell>
        </row>
        <row r="656">
          <cell r="A656">
            <v>655</v>
          </cell>
          <cell r="B656" t="str">
            <v>Enam Ratus Lima Puluh Lima</v>
          </cell>
        </row>
        <row r="657">
          <cell r="A657">
            <v>656</v>
          </cell>
          <cell r="B657" t="str">
            <v>Enam Ratus Lima Puluh Enam</v>
          </cell>
        </row>
        <row r="658">
          <cell r="A658">
            <v>657</v>
          </cell>
          <cell r="B658" t="str">
            <v>Enam Ratus Lima Puluh Tujuh</v>
          </cell>
        </row>
        <row r="659">
          <cell r="A659">
            <v>658</v>
          </cell>
          <cell r="B659" t="str">
            <v>Enam Ratus Lima Puluh Delapan</v>
          </cell>
        </row>
        <row r="660">
          <cell r="A660">
            <v>659</v>
          </cell>
          <cell r="B660" t="str">
            <v>Enam Ratus Lima Puluh Sembilan</v>
          </cell>
        </row>
        <row r="661">
          <cell r="A661">
            <v>660</v>
          </cell>
          <cell r="B661" t="str">
            <v>Enam Ratus Enam Puluh</v>
          </cell>
        </row>
        <row r="662">
          <cell r="A662">
            <v>661</v>
          </cell>
          <cell r="B662" t="str">
            <v>Enam Ratus Enam Puluh Satu</v>
          </cell>
        </row>
        <row r="663">
          <cell r="A663">
            <v>662</v>
          </cell>
          <cell r="B663" t="str">
            <v>Enam Ratus Enam Puluh Dua</v>
          </cell>
        </row>
        <row r="664">
          <cell r="A664">
            <v>663</v>
          </cell>
          <cell r="B664" t="str">
            <v>Enam Ratus Enam Puluh Tiga</v>
          </cell>
        </row>
        <row r="665">
          <cell r="A665">
            <v>664</v>
          </cell>
          <cell r="B665" t="str">
            <v>Enam Ratus Enam Puluh Empat</v>
          </cell>
        </row>
        <row r="666">
          <cell r="A666">
            <v>665</v>
          </cell>
          <cell r="B666" t="str">
            <v>Enam Ratus Enam Puluh Lima</v>
          </cell>
        </row>
        <row r="667">
          <cell r="A667">
            <v>666</v>
          </cell>
          <cell r="B667" t="str">
            <v>Enam Ratus Enam Puluh Enam</v>
          </cell>
        </row>
        <row r="668">
          <cell r="A668">
            <v>667</v>
          </cell>
          <cell r="B668" t="str">
            <v>Enam Ratus Enam Puluh Tujuh</v>
          </cell>
        </row>
        <row r="669">
          <cell r="A669">
            <v>668</v>
          </cell>
          <cell r="B669" t="str">
            <v>Enam Ratus Enam Puluh Delapan</v>
          </cell>
        </row>
        <row r="670">
          <cell r="A670">
            <v>669</v>
          </cell>
          <cell r="B670" t="str">
            <v>Enam Ratus Enam Puluh Sembilan</v>
          </cell>
        </row>
        <row r="671">
          <cell r="A671">
            <v>670</v>
          </cell>
          <cell r="B671" t="str">
            <v>Enam Ratus Tujuh Puluh</v>
          </cell>
        </row>
        <row r="672">
          <cell r="A672">
            <v>671</v>
          </cell>
          <cell r="B672" t="str">
            <v>Enam Ratus Tujuh Puluh Satu</v>
          </cell>
        </row>
        <row r="673">
          <cell r="A673">
            <v>672</v>
          </cell>
          <cell r="B673" t="str">
            <v>Enam Ratus Tujuh Puluh Dua</v>
          </cell>
        </row>
        <row r="674">
          <cell r="A674">
            <v>673</v>
          </cell>
          <cell r="B674" t="str">
            <v>Enam Ratus Tujuh Puluh Tiga</v>
          </cell>
        </row>
        <row r="675">
          <cell r="A675">
            <v>674</v>
          </cell>
          <cell r="B675" t="str">
            <v>Enam Ratus Tujuh Puluh Empat</v>
          </cell>
        </row>
        <row r="676">
          <cell r="A676">
            <v>675</v>
          </cell>
          <cell r="B676" t="str">
            <v>Enam Ratus Tujuh Puluh Lima</v>
          </cell>
        </row>
        <row r="677">
          <cell r="A677">
            <v>676</v>
          </cell>
          <cell r="B677" t="str">
            <v>Enam Ratus Tujuh Puluh Enam</v>
          </cell>
        </row>
        <row r="678">
          <cell r="A678">
            <v>677</v>
          </cell>
          <cell r="B678" t="str">
            <v>Enam Ratus Tujuh Puluh Tujuh</v>
          </cell>
        </row>
        <row r="679">
          <cell r="A679">
            <v>678</v>
          </cell>
          <cell r="B679" t="str">
            <v>Enam Ratus Tujuh Puluh Delapan</v>
          </cell>
        </row>
        <row r="680">
          <cell r="A680">
            <v>679</v>
          </cell>
          <cell r="B680" t="str">
            <v>Enam Ratus Tujuh Puluh Sembilan</v>
          </cell>
        </row>
        <row r="681">
          <cell r="A681">
            <v>680</v>
          </cell>
          <cell r="B681" t="str">
            <v>Enam Ratus Delapan Puluh</v>
          </cell>
        </row>
        <row r="682">
          <cell r="A682">
            <v>681</v>
          </cell>
          <cell r="B682" t="str">
            <v>Enam Ratus Delapan Puluh Satu</v>
          </cell>
        </row>
        <row r="683">
          <cell r="A683">
            <v>682</v>
          </cell>
          <cell r="B683" t="str">
            <v>Enam Ratus Delapan Puluh Dua</v>
          </cell>
        </row>
        <row r="684">
          <cell r="A684">
            <v>683</v>
          </cell>
          <cell r="B684" t="str">
            <v>Enam Ratus Delapan Puluh Tiga</v>
          </cell>
        </row>
        <row r="685">
          <cell r="A685">
            <v>684</v>
          </cell>
          <cell r="B685" t="str">
            <v>Enam Ratus Delapan Puluh Empat</v>
          </cell>
        </row>
        <row r="686">
          <cell r="A686">
            <v>685</v>
          </cell>
          <cell r="B686" t="str">
            <v>Enam Ratus Delapan Puluh Lima</v>
          </cell>
        </row>
        <row r="687">
          <cell r="A687">
            <v>686</v>
          </cell>
          <cell r="B687" t="str">
            <v>Enam Ratus Delapan Puluh Enam</v>
          </cell>
        </row>
        <row r="688">
          <cell r="A688">
            <v>687</v>
          </cell>
          <cell r="B688" t="str">
            <v>Enam Ratus Delapan Puluh Tujuh</v>
          </cell>
        </row>
        <row r="689">
          <cell r="A689">
            <v>688</v>
          </cell>
          <cell r="B689" t="str">
            <v>Enam Ratus Delapan Puluh Delapan</v>
          </cell>
        </row>
        <row r="690">
          <cell r="A690">
            <v>689</v>
          </cell>
          <cell r="B690" t="str">
            <v>Enam Ratus Delapan Puluh Sembilan</v>
          </cell>
        </row>
        <row r="691">
          <cell r="A691">
            <v>690</v>
          </cell>
          <cell r="B691" t="str">
            <v>Enam Ratus Sembilan Puluh</v>
          </cell>
        </row>
        <row r="692">
          <cell r="A692">
            <v>691</v>
          </cell>
          <cell r="B692" t="str">
            <v>Enam Ratus Sembilan Puluh Satu</v>
          </cell>
        </row>
        <row r="693">
          <cell r="A693">
            <v>692</v>
          </cell>
          <cell r="B693" t="str">
            <v>Enam Ratus Sembilan Puluh Dua</v>
          </cell>
        </row>
        <row r="694">
          <cell r="A694">
            <v>693</v>
          </cell>
          <cell r="B694" t="str">
            <v>Enam Ratus Sembilan Puluh Tiga</v>
          </cell>
        </row>
        <row r="695">
          <cell r="A695">
            <v>694</v>
          </cell>
          <cell r="B695" t="str">
            <v>Enam Ratus Sembilan Puluh Empat</v>
          </cell>
        </row>
        <row r="696">
          <cell r="A696">
            <v>695</v>
          </cell>
          <cell r="B696" t="str">
            <v>Enam Ratus Sembilan Puluh Lima</v>
          </cell>
        </row>
        <row r="697">
          <cell r="A697">
            <v>696</v>
          </cell>
          <cell r="B697" t="str">
            <v>Enam Ratus Sembilan Puluh Enam</v>
          </cell>
        </row>
        <row r="698">
          <cell r="A698">
            <v>697</v>
          </cell>
          <cell r="B698" t="str">
            <v>Enam Ratus Sembilan Puluh Tujuh</v>
          </cell>
        </row>
        <row r="699">
          <cell r="A699">
            <v>698</v>
          </cell>
          <cell r="B699" t="str">
            <v>Enam Ratus Sembilan Puluh Delapan</v>
          </cell>
        </row>
        <row r="700">
          <cell r="A700">
            <v>699</v>
          </cell>
          <cell r="B700" t="str">
            <v>Enam Ratus Sembilan Puluh Sembilan</v>
          </cell>
        </row>
        <row r="701">
          <cell r="A701">
            <v>700</v>
          </cell>
          <cell r="B701" t="str">
            <v>Tujuh Ratus</v>
          </cell>
        </row>
        <row r="702">
          <cell r="A702">
            <v>701</v>
          </cell>
          <cell r="B702" t="str">
            <v>Tujuh Ratus Satu</v>
          </cell>
        </row>
        <row r="703">
          <cell r="A703">
            <v>702</v>
          </cell>
          <cell r="B703" t="str">
            <v>Tujuh Ratus Dua</v>
          </cell>
        </row>
        <row r="704">
          <cell r="A704">
            <v>703</v>
          </cell>
          <cell r="B704" t="str">
            <v>Tujuh Ratus Tiga</v>
          </cell>
        </row>
        <row r="705">
          <cell r="A705">
            <v>704</v>
          </cell>
          <cell r="B705" t="str">
            <v>Tujuh Ratus Empat</v>
          </cell>
        </row>
        <row r="706">
          <cell r="A706">
            <v>705</v>
          </cell>
          <cell r="B706" t="str">
            <v>Tujuh Ratus Lima</v>
          </cell>
        </row>
        <row r="707">
          <cell r="A707">
            <v>706</v>
          </cell>
          <cell r="B707" t="str">
            <v>Tujuh Ratus Enam</v>
          </cell>
        </row>
        <row r="708">
          <cell r="A708">
            <v>707</v>
          </cell>
          <cell r="B708" t="str">
            <v>Tujuh Ratus Tujuh</v>
          </cell>
        </row>
        <row r="709">
          <cell r="A709">
            <v>708</v>
          </cell>
          <cell r="B709" t="str">
            <v>Tujuh Ratus Delapan</v>
          </cell>
        </row>
        <row r="710">
          <cell r="A710">
            <v>709</v>
          </cell>
          <cell r="B710" t="str">
            <v>Tujuh Ratus Sembilan</v>
          </cell>
        </row>
        <row r="711">
          <cell r="A711">
            <v>710</v>
          </cell>
          <cell r="B711" t="str">
            <v>Tujuh Ratus Sepuluh</v>
          </cell>
        </row>
        <row r="712">
          <cell r="A712">
            <v>711</v>
          </cell>
          <cell r="B712" t="str">
            <v>Tujuh Ratus Sebelas</v>
          </cell>
        </row>
        <row r="713">
          <cell r="A713">
            <v>712</v>
          </cell>
          <cell r="B713" t="str">
            <v>Tujuh Ratus Dua Belas</v>
          </cell>
        </row>
        <row r="714">
          <cell r="A714">
            <v>713</v>
          </cell>
          <cell r="B714" t="str">
            <v>Tujuh Ratus Tiga Belas</v>
          </cell>
        </row>
        <row r="715">
          <cell r="A715">
            <v>714</v>
          </cell>
          <cell r="B715" t="str">
            <v>Tujuh Ratus Empat Belas</v>
          </cell>
        </row>
        <row r="716">
          <cell r="A716">
            <v>715</v>
          </cell>
          <cell r="B716" t="str">
            <v>Tujuh Ratus Lima Belas</v>
          </cell>
        </row>
        <row r="717">
          <cell r="A717">
            <v>716</v>
          </cell>
          <cell r="B717" t="str">
            <v>Tujuh Ratus Enam Belas</v>
          </cell>
        </row>
        <row r="718">
          <cell r="A718">
            <v>717</v>
          </cell>
          <cell r="B718" t="str">
            <v>Tujuh Ratus Tujuh Belas</v>
          </cell>
        </row>
        <row r="719">
          <cell r="A719">
            <v>718</v>
          </cell>
          <cell r="B719" t="str">
            <v>Tujuh Ratus Delapan Belas</v>
          </cell>
        </row>
        <row r="720">
          <cell r="A720">
            <v>719</v>
          </cell>
          <cell r="B720" t="str">
            <v>Tujuh Ratus Sembilan Belas</v>
          </cell>
        </row>
        <row r="721">
          <cell r="A721">
            <v>720</v>
          </cell>
          <cell r="B721" t="str">
            <v>Tujuh Ratus Dua Puluh</v>
          </cell>
        </row>
        <row r="722">
          <cell r="A722">
            <v>721</v>
          </cell>
          <cell r="B722" t="str">
            <v>Tujuh Ratus Dua Puluh Satu</v>
          </cell>
        </row>
        <row r="723">
          <cell r="A723">
            <v>722</v>
          </cell>
          <cell r="B723" t="str">
            <v>Tujuh Ratus Dua Puluh Dua</v>
          </cell>
        </row>
        <row r="724">
          <cell r="A724">
            <v>723</v>
          </cell>
          <cell r="B724" t="str">
            <v>Tujuh Ratus Dua Puluh Tiga</v>
          </cell>
        </row>
        <row r="725">
          <cell r="A725">
            <v>724</v>
          </cell>
          <cell r="B725" t="str">
            <v>Tujuh Ratus Dua Puluh Empat</v>
          </cell>
        </row>
        <row r="726">
          <cell r="A726">
            <v>725</v>
          </cell>
          <cell r="B726" t="str">
            <v>Tujuh Ratus Dua Puluh Lima</v>
          </cell>
        </row>
        <row r="727">
          <cell r="A727">
            <v>726</v>
          </cell>
          <cell r="B727" t="str">
            <v>Tujuh Ratus Dua Puluh Enam</v>
          </cell>
        </row>
        <row r="728">
          <cell r="A728">
            <v>727</v>
          </cell>
          <cell r="B728" t="str">
            <v>Tujuh Ratus Dua Puluh Tujuh</v>
          </cell>
        </row>
        <row r="729">
          <cell r="A729">
            <v>728</v>
          </cell>
          <cell r="B729" t="str">
            <v>Tujuh Ratus Dua Puluh Delapan</v>
          </cell>
        </row>
        <row r="730">
          <cell r="A730">
            <v>729</v>
          </cell>
          <cell r="B730" t="str">
            <v>Tujuh Ratus Dua Puluh Sembilan</v>
          </cell>
        </row>
        <row r="731">
          <cell r="A731">
            <v>730</v>
          </cell>
          <cell r="B731" t="str">
            <v>Tujuh Ratus Tiga Puluh</v>
          </cell>
        </row>
        <row r="732">
          <cell r="A732">
            <v>731</v>
          </cell>
          <cell r="B732" t="str">
            <v>Tujuh Ratus Tiga Puluh Satu</v>
          </cell>
        </row>
        <row r="733">
          <cell r="A733">
            <v>732</v>
          </cell>
          <cell r="B733" t="str">
            <v>Tujuh Ratus Tiga Puluh Dua</v>
          </cell>
        </row>
        <row r="734">
          <cell r="A734">
            <v>733</v>
          </cell>
          <cell r="B734" t="str">
            <v>Tujuh Ratus Tiga Puluh Tiga</v>
          </cell>
        </row>
        <row r="735">
          <cell r="A735">
            <v>734</v>
          </cell>
          <cell r="B735" t="str">
            <v>Tujuh Ratus Tiga Puluh Empat</v>
          </cell>
        </row>
        <row r="736">
          <cell r="A736">
            <v>735</v>
          </cell>
          <cell r="B736" t="str">
            <v>Tujuh Ratus Tiga Puluh Lima</v>
          </cell>
        </row>
        <row r="737">
          <cell r="A737">
            <v>736</v>
          </cell>
          <cell r="B737" t="str">
            <v>Tujuh Ratus Tiga Puluh Enam</v>
          </cell>
        </row>
        <row r="738">
          <cell r="A738">
            <v>737</v>
          </cell>
          <cell r="B738" t="str">
            <v>Tujuh Ratus Tiga Puluh Tujuh</v>
          </cell>
        </row>
        <row r="739">
          <cell r="A739">
            <v>738</v>
          </cell>
          <cell r="B739" t="str">
            <v>Tujuh Ratus Tiga Puluh Delapan</v>
          </cell>
        </row>
        <row r="740">
          <cell r="A740">
            <v>739</v>
          </cell>
          <cell r="B740" t="str">
            <v>Tujuh Ratus Tiga Puluh Sembilan</v>
          </cell>
        </row>
        <row r="741">
          <cell r="A741">
            <v>740</v>
          </cell>
          <cell r="B741" t="str">
            <v>Tujuh Ratus Empat Puluh</v>
          </cell>
        </row>
        <row r="742">
          <cell r="A742">
            <v>741</v>
          </cell>
          <cell r="B742" t="str">
            <v>Tujuh Ratus Empat Puluh Satu</v>
          </cell>
        </row>
        <row r="743">
          <cell r="A743">
            <v>742</v>
          </cell>
          <cell r="B743" t="str">
            <v>Tujuh Ratus Empat Puluh Dua</v>
          </cell>
        </row>
        <row r="744">
          <cell r="A744">
            <v>743</v>
          </cell>
          <cell r="B744" t="str">
            <v>Tujuh Ratus Empat Puluh Tiga</v>
          </cell>
        </row>
        <row r="745">
          <cell r="A745">
            <v>744</v>
          </cell>
          <cell r="B745" t="str">
            <v>Tujuh Ratus Empat Puluh Empat</v>
          </cell>
        </row>
        <row r="746">
          <cell r="A746">
            <v>745</v>
          </cell>
          <cell r="B746" t="str">
            <v>Tujuh Ratus Empat Puluh Lima</v>
          </cell>
        </row>
        <row r="747">
          <cell r="A747">
            <v>746</v>
          </cell>
          <cell r="B747" t="str">
            <v>Tujuh Ratus Empat Puluh Enam</v>
          </cell>
        </row>
        <row r="748">
          <cell r="A748">
            <v>747</v>
          </cell>
          <cell r="B748" t="str">
            <v>Tujuh Ratus Empat Puluh Tujuh</v>
          </cell>
        </row>
        <row r="749">
          <cell r="A749">
            <v>748</v>
          </cell>
          <cell r="B749" t="str">
            <v>Tujuh Ratus Empat Puluh Delapan</v>
          </cell>
        </row>
        <row r="750">
          <cell r="A750">
            <v>749</v>
          </cell>
          <cell r="B750" t="str">
            <v>Tujuh Ratus Empat Puluh Sembilan</v>
          </cell>
        </row>
        <row r="751">
          <cell r="A751">
            <v>750</v>
          </cell>
          <cell r="B751" t="str">
            <v>Tujuh Ratus Lima Puluh</v>
          </cell>
        </row>
        <row r="752">
          <cell r="A752">
            <v>751</v>
          </cell>
          <cell r="B752" t="str">
            <v>Tujuh Ratus Lima Puluh Satu</v>
          </cell>
        </row>
        <row r="753">
          <cell r="A753">
            <v>752</v>
          </cell>
          <cell r="B753" t="str">
            <v>Tujuh Ratus Lima Puluh Dua</v>
          </cell>
        </row>
        <row r="754">
          <cell r="A754">
            <v>753</v>
          </cell>
          <cell r="B754" t="str">
            <v>Tujuh Ratus Lima Puluh Tiga</v>
          </cell>
        </row>
        <row r="755">
          <cell r="A755">
            <v>754</v>
          </cell>
          <cell r="B755" t="str">
            <v>Tujuh Ratus Lima Puluh Empat</v>
          </cell>
        </row>
        <row r="756">
          <cell r="A756">
            <v>755</v>
          </cell>
          <cell r="B756" t="str">
            <v>Tujuh Ratus Lima Puluh Lima</v>
          </cell>
        </row>
        <row r="757">
          <cell r="A757">
            <v>756</v>
          </cell>
          <cell r="B757" t="str">
            <v>Tujuh Ratus Lima Puluh Enam</v>
          </cell>
        </row>
        <row r="758">
          <cell r="A758">
            <v>757</v>
          </cell>
          <cell r="B758" t="str">
            <v>Tujuh Ratus Lima Puluh Tujuh</v>
          </cell>
        </row>
        <row r="759">
          <cell r="A759">
            <v>758</v>
          </cell>
          <cell r="B759" t="str">
            <v>Tujuh Ratus Lima Puluh Delapan</v>
          </cell>
        </row>
        <row r="760">
          <cell r="A760">
            <v>759</v>
          </cell>
          <cell r="B760" t="str">
            <v>Tujuh Ratus Lima Puluh Sembilan</v>
          </cell>
        </row>
        <row r="761">
          <cell r="A761">
            <v>760</v>
          </cell>
          <cell r="B761" t="str">
            <v>Tujuh Ratus Enam Puluh</v>
          </cell>
        </row>
        <row r="762">
          <cell r="A762">
            <v>761</v>
          </cell>
          <cell r="B762" t="str">
            <v>Tujuh Ratus Enam Puluh Satu</v>
          </cell>
        </row>
        <row r="763">
          <cell r="A763">
            <v>762</v>
          </cell>
          <cell r="B763" t="str">
            <v>Tujuh Ratus Enam Puluh Dua</v>
          </cell>
        </row>
        <row r="764">
          <cell r="A764">
            <v>763</v>
          </cell>
          <cell r="B764" t="str">
            <v>Tujuh Ratus Enam Puluh Tiga</v>
          </cell>
        </row>
        <row r="765">
          <cell r="A765">
            <v>764</v>
          </cell>
          <cell r="B765" t="str">
            <v>Tujuh Ratus Enam Puluh Empat</v>
          </cell>
        </row>
        <row r="766">
          <cell r="A766">
            <v>765</v>
          </cell>
          <cell r="B766" t="str">
            <v>Tujuh Ratus Enam Puluh Lima</v>
          </cell>
        </row>
        <row r="767">
          <cell r="A767">
            <v>766</v>
          </cell>
          <cell r="B767" t="str">
            <v>Tujuh Ratus Enam Puluh Enam</v>
          </cell>
        </row>
        <row r="768">
          <cell r="A768">
            <v>767</v>
          </cell>
          <cell r="B768" t="str">
            <v>Tujuh Ratus Enam Puluh Tujuh</v>
          </cell>
        </row>
        <row r="769">
          <cell r="A769">
            <v>768</v>
          </cell>
          <cell r="B769" t="str">
            <v>Tujuh Ratus Enam Puluh Delapan</v>
          </cell>
        </row>
        <row r="770">
          <cell r="A770">
            <v>769</v>
          </cell>
          <cell r="B770" t="str">
            <v>Tujuh Ratus Enam Puluh Sembilan</v>
          </cell>
        </row>
        <row r="771">
          <cell r="A771">
            <v>770</v>
          </cell>
          <cell r="B771" t="str">
            <v>Tujuh Ratus Tujuh Puluh</v>
          </cell>
        </row>
        <row r="772">
          <cell r="A772">
            <v>771</v>
          </cell>
          <cell r="B772" t="str">
            <v>Tujuh Ratus Tujuh Puluh Satu</v>
          </cell>
        </row>
        <row r="773">
          <cell r="A773">
            <v>772</v>
          </cell>
          <cell r="B773" t="str">
            <v>Tujuh Ratus Tujuh Puluh Dua</v>
          </cell>
        </row>
        <row r="774">
          <cell r="A774">
            <v>773</v>
          </cell>
          <cell r="B774" t="str">
            <v>Tujuh Ratus Tujuh Puluh Tiga</v>
          </cell>
        </row>
        <row r="775">
          <cell r="A775">
            <v>774</v>
          </cell>
          <cell r="B775" t="str">
            <v>Tujuh Ratus Tujuh Puluh Empat</v>
          </cell>
        </row>
        <row r="776">
          <cell r="A776">
            <v>775</v>
          </cell>
          <cell r="B776" t="str">
            <v>Tujuh Ratus Tujuh Puluh Lima</v>
          </cell>
        </row>
        <row r="777">
          <cell r="A777">
            <v>776</v>
          </cell>
          <cell r="B777" t="str">
            <v>Tujuh Ratus Tujuh Puluh Enam</v>
          </cell>
        </row>
        <row r="778">
          <cell r="A778">
            <v>777</v>
          </cell>
          <cell r="B778" t="str">
            <v>Tujuh Ratus Tujuh Puluh Tujuh</v>
          </cell>
        </row>
        <row r="779">
          <cell r="A779">
            <v>778</v>
          </cell>
          <cell r="B779" t="str">
            <v>Tujuh Ratus Tujuh Puluh Delapan</v>
          </cell>
        </row>
        <row r="780">
          <cell r="A780">
            <v>779</v>
          </cell>
          <cell r="B780" t="str">
            <v>Tujuh Ratus Tujuh Puluh Sembilan</v>
          </cell>
        </row>
        <row r="781">
          <cell r="A781">
            <v>780</v>
          </cell>
          <cell r="B781" t="str">
            <v>Tujuh Ratus Delapan Puluh</v>
          </cell>
        </row>
        <row r="782">
          <cell r="A782">
            <v>781</v>
          </cell>
          <cell r="B782" t="str">
            <v>Tujuh Ratus Delapan Puluh Satu</v>
          </cell>
        </row>
        <row r="783">
          <cell r="A783">
            <v>782</v>
          </cell>
          <cell r="B783" t="str">
            <v>Tujuh Ratus Delapan Puluh Dua</v>
          </cell>
        </row>
        <row r="784">
          <cell r="A784">
            <v>783</v>
          </cell>
          <cell r="B784" t="str">
            <v>Tujuh Ratus Delapan Puluh Tiga</v>
          </cell>
        </row>
        <row r="785">
          <cell r="A785">
            <v>784</v>
          </cell>
          <cell r="B785" t="str">
            <v>Tujuh Ratus Delapan Puluh Empat</v>
          </cell>
        </row>
        <row r="786">
          <cell r="A786">
            <v>785</v>
          </cell>
          <cell r="B786" t="str">
            <v>Tujuh Ratus Delapan Puluh Lima</v>
          </cell>
        </row>
        <row r="787">
          <cell r="A787">
            <v>786</v>
          </cell>
          <cell r="B787" t="str">
            <v>Tujuh Ratus Delapan Puluh Enam</v>
          </cell>
        </row>
        <row r="788">
          <cell r="A788">
            <v>787</v>
          </cell>
          <cell r="B788" t="str">
            <v>Tujuh Ratus Delapan Puluh Tujuh</v>
          </cell>
        </row>
        <row r="789">
          <cell r="A789">
            <v>788</v>
          </cell>
          <cell r="B789" t="str">
            <v>Tujuh Ratus Delapan Puluh Delapan</v>
          </cell>
        </row>
        <row r="790">
          <cell r="A790">
            <v>789</v>
          </cell>
          <cell r="B790" t="str">
            <v>Tujuh Ratus Delapan Puluh Sembilan</v>
          </cell>
        </row>
        <row r="791">
          <cell r="A791">
            <v>790</v>
          </cell>
          <cell r="B791" t="str">
            <v>Tujuh Ratus Sembilan Puluh</v>
          </cell>
        </row>
        <row r="792">
          <cell r="A792">
            <v>791</v>
          </cell>
          <cell r="B792" t="str">
            <v>Tujuh Ratus Sembilan Puluh Satu</v>
          </cell>
        </row>
        <row r="793">
          <cell r="A793">
            <v>792</v>
          </cell>
          <cell r="B793" t="str">
            <v>Tujuh Ratus Sembilan Puluh Dua</v>
          </cell>
        </row>
        <row r="794">
          <cell r="A794">
            <v>793</v>
          </cell>
          <cell r="B794" t="str">
            <v>Tujuh Ratus Sembilan Puluh Tiga</v>
          </cell>
        </row>
        <row r="795">
          <cell r="A795">
            <v>794</v>
          </cell>
          <cell r="B795" t="str">
            <v>Tujuh Ratus Sembilan Puluh Empat</v>
          </cell>
        </row>
        <row r="796">
          <cell r="A796">
            <v>795</v>
          </cell>
          <cell r="B796" t="str">
            <v>Tujuh Ratus Sembilan Puluh Lima</v>
          </cell>
        </row>
        <row r="797">
          <cell r="A797">
            <v>796</v>
          </cell>
          <cell r="B797" t="str">
            <v>Tujuh Ratus Sembilan Puluh Enam</v>
          </cell>
        </row>
        <row r="798">
          <cell r="A798">
            <v>797</v>
          </cell>
          <cell r="B798" t="str">
            <v>Tujuh Ratus Sembilan Puluh Tujuh</v>
          </cell>
        </row>
        <row r="799">
          <cell r="A799">
            <v>798</v>
          </cell>
          <cell r="B799" t="str">
            <v>Tujuh Ratus Sembilan Puluh Delapan</v>
          </cell>
        </row>
        <row r="800">
          <cell r="A800">
            <v>799</v>
          </cell>
          <cell r="B800" t="str">
            <v>Tujuh Ratus Sembilan Puluh Sembilan</v>
          </cell>
        </row>
        <row r="801">
          <cell r="A801">
            <v>800</v>
          </cell>
          <cell r="B801" t="str">
            <v>Delapan Ratus</v>
          </cell>
        </row>
        <row r="802">
          <cell r="A802">
            <v>801</v>
          </cell>
          <cell r="B802" t="str">
            <v>Delapan Ratus Satu</v>
          </cell>
        </row>
        <row r="803">
          <cell r="A803">
            <v>802</v>
          </cell>
          <cell r="B803" t="str">
            <v>Delapan Ratus Dua</v>
          </cell>
        </row>
        <row r="804">
          <cell r="A804">
            <v>803</v>
          </cell>
          <cell r="B804" t="str">
            <v>Delapan Ratus Tiga</v>
          </cell>
        </row>
        <row r="805">
          <cell r="A805">
            <v>804</v>
          </cell>
          <cell r="B805" t="str">
            <v>Delapan Ratus Empat</v>
          </cell>
        </row>
        <row r="806">
          <cell r="A806">
            <v>805</v>
          </cell>
          <cell r="B806" t="str">
            <v>Delapan Ratus Lima</v>
          </cell>
        </row>
        <row r="807">
          <cell r="A807">
            <v>806</v>
          </cell>
          <cell r="B807" t="str">
            <v>Delapan Ratus Enam</v>
          </cell>
        </row>
        <row r="808">
          <cell r="A808">
            <v>807</v>
          </cell>
          <cell r="B808" t="str">
            <v>Delapan Ratus Tujuh</v>
          </cell>
        </row>
        <row r="809">
          <cell r="A809">
            <v>808</v>
          </cell>
          <cell r="B809" t="str">
            <v>Delapan Ratus Delapan</v>
          </cell>
        </row>
        <row r="810">
          <cell r="A810">
            <v>809</v>
          </cell>
          <cell r="B810" t="str">
            <v>Delapan Ratus Sembilan</v>
          </cell>
        </row>
        <row r="811">
          <cell r="A811">
            <v>810</v>
          </cell>
          <cell r="B811" t="str">
            <v>Delapan Ratus Sepuluh</v>
          </cell>
        </row>
        <row r="812">
          <cell r="A812">
            <v>811</v>
          </cell>
          <cell r="B812" t="str">
            <v>Delapan Ratus Sebelas</v>
          </cell>
        </row>
        <row r="813">
          <cell r="A813">
            <v>812</v>
          </cell>
          <cell r="B813" t="str">
            <v>Delapan Ratus Dua Belas</v>
          </cell>
        </row>
        <row r="814">
          <cell r="A814">
            <v>813</v>
          </cell>
          <cell r="B814" t="str">
            <v>Delapan Ratus Tiga Belas</v>
          </cell>
        </row>
        <row r="815">
          <cell r="A815">
            <v>814</v>
          </cell>
          <cell r="B815" t="str">
            <v>Delapan Ratus Empat Belas</v>
          </cell>
        </row>
        <row r="816">
          <cell r="A816">
            <v>815</v>
          </cell>
          <cell r="B816" t="str">
            <v>Delapan Ratus Lima Belas</v>
          </cell>
        </row>
        <row r="817">
          <cell r="A817">
            <v>816</v>
          </cell>
          <cell r="B817" t="str">
            <v>Delapan Ratus Enam Belas</v>
          </cell>
        </row>
        <row r="818">
          <cell r="A818">
            <v>817</v>
          </cell>
          <cell r="B818" t="str">
            <v>Delapan Ratus Tujuh Belas</v>
          </cell>
        </row>
        <row r="819">
          <cell r="A819">
            <v>818</v>
          </cell>
          <cell r="B819" t="str">
            <v>Delapan Ratus Delapan Belas</v>
          </cell>
        </row>
        <row r="820">
          <cell r="A820">
            <v>819</v>
          </cell>
          <cell r="B820" t="str">
            <v>Delapan Ratus Sembilan Belas</v>
          </cell>
        </row>
        <row r="821">
          <cell r="A821">
            <v>820</v>
          </cell>
          <cell r="B821" t="str">
            <v>Delapan Ratus Dua Puluh</v>
          </cell>
        </row>
        <row r="822">
          <cell r="A822">
            <v>821</v>
          </cell>
          <cell r="B822" t="str">
            <v>Delapan Ratus Dua Puluh Satu</v>
          </cell>
        </row>
        <row r="823">
          <cell r="A823">
            <v>822</v>
          </cell>
          <cell r="B823" t="str">
            <v>Delapan Ratus Dua Puluh Dua</v>
          </cell>
        </row>
        <row r="824">
          <cell r="A824">
            <v>823</v>
          </cell>
          <cell r="B824" t="str">
            <v>Delapan Ratus Dua Puluh Tiga</v>
          </cell>
        </row>
        <row r="825">
          <cell r="A825">
            <v>824</v>
          </cell>
          <cell r="B825" t="str">
            <v>Delapan Ratus Dua Puluh Empat</v>
          </cell>
        </row>
        <row r="826">
          <cell r="A826">
            <v>825</v>
          </cell>
          <cell r="B826" t="str">
            <v>Delapan Ratus Dua Puluh Lima</v>
          </cell>
        </row>
        <row r="827">
          <cell r="A827">
            <v>826</v>
          </cell>
          <cell r="B827" t="str">
            <v>Delapan Ratus Dua Puluh Enam</v>
          </cell>
        </row>
        <row r="828">
          <cell r="A828">
            <v>827</v>
          </cell>
          <cell r="B828" t="str">
            <v>Delapan Ratus Dua Puluh Tujuh</v>
          </cell>
        </row>
        <row r="829">
          <cell r="A829">
            <v>828</v>
          </cell>
          <cell r="B829" t="str">
            <v>Delapan Ratus Dua Puluh Delapan</v>
          </cell>
        </row>
        <row r="830">
          <cell r="A830">
            <v>829</v>
          </cell>
          <cell r="B830" t="str">
            <v>Delapan Ratus Dua Puluh Sembilan</v>
          </cell>
        </row>
        <row r="831">
          <cell r="A831">
            <v>830</v>
          </cell>
          <cell r="B831" t="str">
            <v>Delapan Ratus Tiga Puluh</v>
          </cell>
        </row>
        <row r="832">
          <cell r="A832">
            <v>831</v>
          </cell>
          <cell r="B832" t="str">
            <v>Delapan Ratus Tiga Puluh Satu</v>
          </cell>
        </row>
        <row r="833">
          <cell r="A833">
            <v>832</v>
          </cell>
          <cell r="B833" t="str">
            <v>Delapan Ratus Tiga Puluh Dua</v>
          </cell>
        </row>
        <row r="834">
          <cell r="A834">
            <v>833</v>
          </cell>
          <cell r="B834" t="str">
            <v>Delapan Ratus Tiga Puluh Tiga</v>
          </cell>
        </row>
        <row r="835">
          <cell r="A835">
            <v>834</v>
          </cell>
          <cell r="B835" t="str">
            <v>Delapan Ratus Tiga Puluh Empat</v>
          </cell>
        </row>
        <row r="836">
          <cell r="A836">
            <v>835</v>
          </cell>
          <cell r="B836" t="str">
            <v>Delapan Ratus Tiga Puluh Lima</v>
          </cell>
        </row>
        <row r="837">
          <cell r="A837">
            <v>836</v>
          </cell>
          <cell r="B837" t="str">
            <v>Delapan Ratus Tiga Puluh Enam</v>
          </cell>
        </row>
        <row r="838">
          <cell r="A838">
            <v>837</v>
          </cell>
          <cell r="B838" t="str">
            <v>Delapan Ratus Tiga Puluh Tujuh</v>
          </cell>
        </row>
        <row r="839">
          <cell r="A839">
            <v>838</v>
          </cell>
          <cell r="B839" t="str">
            <v>Delapan Ratus Tiga Puluh Delapan</v>
          </cell>
        </row>
        <row r="840">
          <cell r="A840">
            <v>839</v>
          </cell>
          <cell r="B840" t="str">
            <v>Delapan Ratus Tiga Puluh Sembilan</v>
          </cell>
        </row>
        <row r="841">
          <cell r="A841">
            <v>840</v>
          </cell>
          <cell r="B841" t="str">
            <v>Delapan Ratus Empat Puluh</v>
          </cell>
        </row>
        <row r="842">
          <cell r="A842">
            <v>841</v>
          </cell>
          <cell r="B842" t="str">
            <v>Delapan Ratus Empat Puluh Satu</v>
          </cell>
        </row>
        <row r="843">
          <cell r="A843">
            <v>842</v>
          </cell>
          <cell r="B843" t="str">
            <v>Delapan Ratus Empat Puluh Dua</v>
          </cell>
        </row>
        <row r="844">
          <cell r="A844">
            <v>843</v>
          </cell>
          <cell r="B844" t="str">
            <v>Delapan Ratus Empat Puluh Tiga</v>
          </cell>
        </row>
        <row r="845">
          <cell r="A845">
            <v>844</v>
          </cell>
          <cell r="B845" t="str">
            <v>Delapan Ratus Empat Puluh Empat</v>
          </cell>
        </row>
        <row r="846">
          <cell r="A846">
            <v>845</v>
          </cell>
          <cell r="B846" t="str">
            <v>Delapan Ratus Empat Puluh Lima</v>
          </cell>
        </row>
        <row r="847">
          <cell r="A847">
            <v>846</v>
          </cell>
          <cell r="B847" t="str">
            <v>Delapan Ratus Empat Puluh Enam</v>
          </cell>
        </row>
        <row r="848">
          <cell r="A848">
            <v>847</v>
          </cell>
          <cell r="B848" t="str">
            <v>Delapan Ratus Empat Puluh Tujuh</v>
          </cell>
        </row>
        <row r="849">
          <cell r="A849">
            <v>848</v>
          </cell>
          <cell r="B849" t="str">
            <v>Delapan Ratus Empat Puluh Delapan</v>
          </cell>
        </row>
        <row r="850">
          <cell r="A850">
            <v>849</v>
          </cell>
          <cell r="B850" t="str">
            <v>Delapan Ratus Empat Puluh Sembilan</v>
          </cell>
        </row>
        <row r="851">
          <cell r="A851">
            <v>850</v>
          </cell>
          <cell r="B851" t="str">
            <v>Delapan Ratus Lima Puluh</v>
          </cell>
        </row>
        <row r="852">
          <cell r="A852">
            <v>851</v>
          </cell>
          <cell r="B852" t="str">
            <v>Delapan Ratus Lima Puluh Satu</v>
          </cell>
        </row>
        <row r="853">
          <cell r="A853">
            <v>852</v>
          </cell>
          <cell r="B853" t="str">
            <v>Delapan Ratus Lima Puluh Dua</v>
          </cell>
        </row>
        <row r="854">
          <cell r="A854">
            <v>853</v>
          </cell>
          <cell r="B854" t="str">
            <v>Delapan Ratus Lima Puluh Tiga</v>
          </cell>
        </row>
        <row r="855">
          <cell r="A855">
            <v>854</v>
          </cell>
          <cell r="B855" t="str">
            <v>Delapan Ratus Lima Puluh Empat</v>
          </cell>
        </row>
        <row r="856">
          <cell r="A856">
            <v>855</v>
          </cell>
          <cell r="B856" t="str">
            <v>Delapan Ratus Lima Puluh Lima</v>
          </cell>
        </row>
        <row r="857">
          <cell r="A857">
            <v>856</v>
          </cell>
          <cell r="B857" t="str">
            <v>Delapan Ratus Lima Puluh Enam</v>
          </cell>
        </row>
        <row r="858">
          <cell r="A858">
            <v>857</v>
          </cell>
          <cell r="B858" t="str">
            <v>Delapan Ratus Lima Puluh Tujuh</v>
          </cell>
        </row>
        <row r="859">
          <cell r="A859">
            <v>858</v>
          </cell>
          <cell r="B859" t="str">
            <v>Delapan Ratus Lima Puluh Delapan</v>
          </cell>
        </row>
        <row r="860">
          <cell r="A860">
            <v>859</v>
          </cell>
          <cell r="B860" t="str">
            <v>Delapan Ratus Lima Puluh Sembilan</v>
          </cell>
        </row>
        <row r="861">
          <cell r="A861">
            <v>860</v>
          </cell>
          <cell r="B861" t="str">
            <v>Delapan Ratus Enam Puluh</v>
          </cell>
        </row>
        <row r="862">
          <cell r="A862">
            <v>861</v>
          </cell>
          <cell r="B862" t="str">
            <v>Delapan Ratus Enam Puluh Satu</v>
          </cell>
        </row>
        <row r="863">
          <cell r="A863">
            <v>862</v>
          </cell>
          <cell r="B863" t="str">
            <v>Delapan Ratus Enam Puluh Dua</v>
          </cell>
        </row>
        <row r="864">
          <cell r="A864">
            <v>863</v>
          </cell>
          <cell r="B864" t="str">
            <v>Delapan Ratus Enam Puluh Tiga</v>
          </cell>
        </row>
        <row r="865">
          <cell r="A865">
            <v>864</v>
          </cell>
          <cell r="B865" t="str">
            <v>Delapan Ratus Enam Puluh Empat</v>
          </cell>
        </row>
        <row r="866">
          <cell r="A866">
            <v>865</v>
          </cell>
          <cell r="B866" t="str">
            <v>Delapan Ratus Enam Puluh Lima</v>
          </cell>
        </row>
        <row r="867">
          <cell r="A867">
            <v>866</v>
          </cell>
          <cell r="B867" t="str">
            <v>Delapan Ratus Enam Puluh Enam</v>
          </cell>
        </row>
        <row r="868">
          <cell r="A868">
            <v>867</v>
          </cell>
          <cell r="B868" t="str">
            <v>Delapan Ratus Enam Puluh Tujuh</v>
          </cell>
        </row>
        <row r="869">
          <cell r="A869">
            <v>868</v>
          </cell>
          <cell r="B869" t="str">
            <v>Delapan Ratus Enam Puluh Delapan</v>
          </cell>
        </row>
        <row r="870">
          <cell r="A870">
            <v>869</v>
          </cell>
          <cell r="B870" t="str">
            <v>Delapan Ratus Enam Puluh Sembilan</v>
          </cell>
        </row>
        <row r="871">
          <cell r="A871">
            <v>870</v>
          </cell>
          <cell r="B871" t="str">
            <v>Delapan Ratus Tujuh Puluh</v>
          </cell>
        </row>
        <row r="872">
          <cell r="A872">
            <v>871</v>
          </cell>
          <cell r="B872" t="str">
            <v>Delapan Ratus Tujuh Puluh Satu</v>
          </cell>
        </row>
        <row r="873">
          <cell r="A873">
            <v>872</v>
          </cell>
          <cell r="B873" t="str">
            <v>Delapan Ratus Tujuh Puluh Dua</v>
          </cell>
        </row>
        <row r="874">
          <cell r="A874">
            <v>873</v>
          </cell>
          <cell r="B874" t="str">
            <v>Delapan Ratus Tujuh Puluh Tiga</v>
          </cell>
        </row>
        <row r="875">
          <cell r="A875">
            <v>874</v>
          </cell>
          <cell r="B875" t="str">
            <v>Delapan Ratus Tujuh Puluh Empat</v>
          </cell>
        </row>
        <row r="876">
          <cell r="A876">
            <v>875</v>
          </cell>
          <cell r="B876" t="str">
            <v>Delapan Ratus Tujuh Puluh Lima</v>
          </cell>
        </row>
        <row r="877">
          <cell r="A877">
            <v>876</v>
          </cell>
          <cell r="B877" t="str">
            <v>Delapan Ratus Tujuh Puluh Enam</v>
          </cell>
        </row>
        <row r="878">
          <cell r="A878">
            <v>877</v>
          </cell>
          <cell r="B878" t="str">
            <v>Delapan Ratus Tujuh Puluh Tujuh</v>
          </cell>
        </row>
        <row r="879">
          <cell r="A879">
            <v>878</v>
          </cell>
          <cell r="B879" t="str">
            <v>Delapan Ratus Tujuh Puluh Delapan</v>
          </cell>
        </row>
        <row r="880">
          <cell r="A880">
            <v>879</v>
          </cell>
          <cell r="B880" t="str">
            <v>Delapan Ratus Tujuh Puluh Sembilan</v>
          </cell>
        </row>
        <row r="881">
          <cell r="A881">
            <v>880</v>
          </cell>
          <cell r="B881" t="str">
            <v>Delapan Ratus Delapan Puluh</v>
          </cell>
        </row>
        <row r="882">
          <cell r="A882">
            <v>881</v>
          </cell>
          <cell r="B882" t="str">
            <v>Delapan Ratus Delapan Puluh Satu</v>
          </cell>
        </row>
        <row r="883">
          <cell r="A883">
            <v>882</v>
          </cell>
          <cell r="B883" t="str">
            <v>Delapan Ratus Delapan Puluh Dua</v>
          </cell>
        </row>
        <row r="884">
          <cell r="A884">
            <v>883</v>
          </cell>
          <cell r="B884" t="str">
            <v>Delapan Ratus Delapan Puluh Tiga</v>
          </cell>
        </row>
        <row r="885">
          <cell r="A885">
            <v>884</v>
          </cell>
          <cell r="B885" t="str">
            <v>Delapan Ratus Delapan Puluh Empat</v>
          </cell>
        </row>
        <row r="886">
          <cell r="A886">
            <v>885</v>
          </cell>
          <cell r="B886" t="str">
            <v>Delapan Ratus Delapan Puluh Lima</v>
          </cell>
        </row>
        <row r="887">
          <cell r="A887">
            <v>886</v>
          </cell>
          <cell r="B887" t="str">
            <v>Delapan Ratus Delapan Puluh Enam</v>
          </cell>
        </row>
        <row r="888">
          <cell r="A888">
            <v>887</v>
          </cell>
          <cell r="B888" t="str">
            <v>Delapan Ratus Delapan Puluh Tujuh</v>
          </cell>
        </row>
        <row r="889">
          <cell r="A889">
            <v>888</v>
          </cell>
          <cell r="B889" t="str">
            <v>Delapan Ratus Delapan Puluh Delapan</v>
          </cell>
        </row>
        <row r="890">
          <cell r="A890">
            <v>889</v>
          </cell>
          <cell r="B890" t="str">
            <v>Delapan Ratus Delapan Puluh Sembilan</v>
          </cell>
        </row>
        <row r="891">
          <cell r="A891">
            <v>890</v>
          </cell>
          <cell r="B891" t="str">
            <v>Delapan Ratus Sembilan Puluh</v>
          </cell>
        </row>
        <row r="892">
          <cell r="A892">
            <v>891</v>
          </cell>
          <cell r="B892" t="str">
            <v>Delapan Ratus Sembilan Puluh Satu</v>
          </cell>
        </row>
        <row r="893">
          <cell r="A893">
            <v>892</v>
          </cell>
          <cell r="B893" t="str">
            <v>Delapan Ratus Sembilan Puluh Dua</v>
          </cell>
        </row>
        <row r="894">
          <cell r="A894">
            <v>893</v>
          </cell>
          <cell r="B894" t="str">
            <v>Delapan Ratus Sembilan Puluh Tiga</v>
          </cell>
        </row>
        <row r="895">
          <cell r="A895">
            <v>894</v>
          </cell>
          <cell r="B895" t="str">
            <v>Delapan Ratus Sembilan Puluh Empat</v>
          </cell>
        </row>
        <row r="896">
          <cell r="A896">
            <v>895</v>
          </cell>
          <cell r="B896" t="str">
            <v>Delapan Ratus Sembilan Puluh Lima</v>
          </cell>
        </row>
        <row r="897">
          <cell r="A897">
            <v>896</v>
          </cell>
          <cell r="B897" t="str">
            <v>Delapan Ratus Sembilan Puluh Enam</v>
          </cell>
        </row>
        <row r="898">
          <cell r="A898">
            <v>897</v>
          </cell>
          <cell r="B898" t="str">
            <v>Delapan Ratus Sembilan Puluh Tujuh</v>
          </cell>
        </row>
        <row r="899">
          <cell r="A899">
            <v>898</v>
          </cell>
          <cell r="B899" t="str">
            <v>Delapan Ratus Sembilan Puluh Delapan</v>
          </cell>
        </row>
        <row r="900">
          <cell r="A900">
            <v>899</v>
          </cell>
          <cell r="B900" t="str">
            <v>Delapan Ratus Sembilan Puluh Sembilan</v>
          </cell>
        </row>
        <row r="901">
          <cell r="A901">
            <v>900</v>
          </cell>
          <cell r="B901" t="str">
            <v>Sembilan Ratus</v>
          </cell>
        </row>
        <row r="902">
          <cell r="A902">
            <v>901</v>
          </cell>
          <cell r="B902" t="str">
            <v>Sembilan Ratus Satu</v>
          </cell>
        </row>
        <row r="903">
          <cell r="A903">
            <v>902</v>
          </cell>
          <cell r="B903" t="str">
            <v>Sembilan Ratus Dua</v>
          </cell>
        </row>
        <row r="904">
          <cell r="A904">
            <v>903</v>
          </cell>
          <cell r="B904" t="str">
            <v>Sembilan Ratus Tiga</v>
          </cell>
        </row>
        <row r="905">
          <cell r="A905">
            <v>904</v>
          </cell>
          <cell r="B905" t="str">
            <v>Sembilan Ratus Empat</v>
          </cell>
        </row>
        <row r="906">
          <cell r="A906">
            <v>905</v>
          </cell>
          <cell r="B906" t="str">
            <v>Sembilan Ratus Lima</v>
          </cell>
        </row>
        <row r="907">
          <cell r="A907">
            <v>906</v>
          </cell>
          <cell r="B907" t="str">
            <v>Sembilan Ratus Enam</v>
          </cell>
        </row>
        <row r="908">
          <cell r="A908">
            <v>907</v>
          </cell>
          <cell r="B908" t="str">
            <v>Sembilan Ratus Tujuh</v>
          </cell>
        </row>
        <row r="909">
          <cell r="A909">
            <v>908</v>
          </cell>
          <cell r="B909" t="str">
            <v>Sembilan Ratus Delapan</v>
          </cell>
        </row>
        <row r="910">
          <cell r="A910">
            <v>909</v>
          </cell>
          <cell r="B910" t="str">
            <v>Sembilan Ratus Sembilan</v>
          </cell>
        </row>
        <row r="911">
          <cell r="A911">
            <v>910</v>
          </cell>
          <cell r="B911" t="str">
            <v>Sembilan Ratus Sepuluh</v>
          </cell>
        </row>
        <row r="912">
          <cell r="A912">
            <v>911</v>
          </cell>
          <cell r="B912" t="str">
            <v>Sembilan Ratus Sebelas</v>
          </cell>
        </row>
        <row r="913">
          <cell r="A913">
            <v>912</v>
          </cell>
          <cell r="B913" t="str">
            <v>Sembilan Ratus Dua Belas</v>
          </cell>
        </row>
        <row r="914">
          <cell r="A914">
            <v>913</v>
          </cell>
          <cell r="B914" t="str">
            <v>Sembilan Ratus Tiga Belas</v>
          </cell>
        </row>
        <row r="915">
          <cell r="A915">
            <v>914</v>
          </cell>
          <cell r="B915" t="str">
            <v>Sembilan Ratus Empat Belas</v>
          </cell>
        </row>
        <row r="916">
          <cell r="A916">
            <v>915</v>
          </cell>
          <cell r="B916" t="str">
            <v>Sembilan Ratus Lima Belas</v>
          </cell>
        </row>
        <row r="917">
          <cell r="A917">
            <v>916</v>
          </cell>
          <cell r="B917" t="str">
            <v>Sembilan Ratus Enam Belas</v>
          </cell>
        </row>
        <row r="918">
          <cell r="A918">
            <v>917</v>
          </cell>
          <cell r="B918" t="str">
            <v>Sembilan Ratus Tujuh Belas</v>
          </cell>
        </row>
        <row r="919">
          <cell r="A919">
            <v>918</v>
          </cell>
          <cell r="B919" t="str">
            <v>Sembilan Ratus Delapan Belas</v>
          </cell>
        </row>
        <row r="920">
          <cell r="A920">
            <v>919</v>
          </cell>
          <cell r="B920" t="str">
            <v>Sembilan Ratus Sembilan Belas</v>
          </cell>
        </row>
        <row r="921">
          <cell r="A921">
            <v>920</v>
          </cell>
          <cell r="B921" t="str">
            <v>Sembilan Ratus Dua Puluh</v>
          </cell>
        </row>
        <row r="922">
          <cell r="A922">
            <v>921</v>
          </cell>
          <cell r="B922" t="str">
            <v>Sembilan Ratus Dua Puluh Satu</v>
          </cell>
        </row>
        <row r="923">
          <cell r="A923">
            <v>922</v>
          </cell>
          <cell r="B923" t="str">
            <v>Sembilan Ratus Dua Puluh Dua</v>
          </cell>
        </row>
        <row r="924">
          <cell r="A924">
            <v>923</v>
          </cell>
          <cell r="B924" t="str">
            <v>Sembilan Ratus Dua Puluh Tiga</v>
          </cell>
        </row>
        <row r="925">
          <cell r="A925">
            <v>924</v>
          </cell>
          <cell r="B925" t="str">
            <v>Sembilan Ratus Dua Puluh Empat</v>
          </cell>
        </row>
        <row r="926">
          <cell r="A926">
            <v>925</v>
          </cell>
          <cell r="B926" t="str">
            <v>Sembilan Ratus Dua Puluh Lima</v>
          </cell>
        </row>
        <row r="927">
          <cell r="A927">
            <v>926</v>
          </cell>
          <cell r="B927" t="str">
            <v>Sembilan Ratus Dua Puluh Enam</v>
          </cell>
        </row>
        <row r="928">
          <cell r="A928">
            <v>927</v>
          </cell>
          <cell r="B928" t="str">
            <v>Sembilan Ratus Dua Puluh Tujuh</v>
          </cell>
        </row>
        <row r="929">
          <cell r="A929">
            <v>928</v>
          </cell>
          <cell r="B929" t="str">
            <v>Sembilan Ratus Dua Puluh Delapan</v>
          </cell>
        </row>
        <row r="930">
          <cell r="A930">
            <v>929</v>
          </cell>
          <cell r="B930" t="str">
            <v>Sembilan Ratus Dua Puluh Sembilan</v>
          </cell>
        </row>
        <row r="931">
          <cell r="A931">
            <v>930</v>
          </cell>
          <cell r="B931" t="str">
            <v>Sembilan Ratus Tiga Puluh</v>
          </cell>
        </row>
        <row r="932">
          <cell r="A932">
            <v>931</v>
          </cell>
          <cell r="B932" t="str">
            <v>Sembilan Ratus Tiga Puluh Satu</v>
          </cell>
        </row>
        <row r="933">
          <cell r="A933">
            <v>932</v>
          </cell>
          <cell r="B933" t="str">
            <v>Sembilan Ratus Tiga Puluh Dua</v>
          </cell>
        </row>
        <row r="934">
          <cell r="A934">
            <v>933</v>
          </cell>
          <cell r="B934" t="str">
            <v>Sembilan Ratus Tiga Puluh Tiga</v>
          </cell>
        </row>
        <row r="935">
          <cell r="A935">
            <v>934</v>
          </cell>
          <cell r="B935" t="str">
            <v>Sembilan Ratus Tiga Puluh Empat</v>
          </cell>
        </row>
        <row r="936">
          <cell r="A936">
            <v>935</v>
          </cell>
          <cell r="B936" t="str">
            <v>Sembilan Ratus Tiga Puluh Lima</v>
          </cell>
        </row>
        <row r="937">
          <cell r="A937">
            <v>936</v>
          </cell>
          <cell r="B937" t="str">
            <v>Sembilan Ratus Tiga Puluh Enam</v>
          </cell>
        </row>
        <row r="938">
          <cell r="A938">
            <v>937</v>
          </cell>
          <cell r="B938" t="str">
            <v>Sembilan Ratus Tiga Puluh Tujuh</v>
          </cell>
        </row>
        <row r="939">
          <cell r="A939">
            <v>938</v>
          </cell>
          <cell r="B939" t="str">
            <v>Sembilan Ratus Tiga Puluh Delapan</v>
          </cell>
        </row>
        <row r="940">
          <cell r="A940">
            <v>939</v>
          </cell>
          <cell r="B940" t="str">
            <v>Sembilan Ratus Tiga Puluh Sembilan</v>
          </cell>
        </row>
        <row r="941">
          <cell r="A941">
            <v>940</v>
          </cell>
          <cell r="B941" t="str">
            <v>Sembilan Ratus Empat Puluh</v>
          </cell>
        </row>
        <row r="942">
          <cell r="A942">
            <v>941</v>
          </cell>
          <cell r="B942" t="str">
            <v>Sembilan Ratus Empat Puluh Satu</v>
          </cell>
        </row>
        <row r="943">
          <cell r="A943">
            <v>942</v>
          </cell>
          <cell r="B943" t="str">
            <v>Sembilan Ratus Empat Puluh Dua</v>
          </cell>
        </row>
        <row r="944">
          <cell r="A944">
            <v>943</v>
          </cell>
          <cell r="B944" t="str">
            <v>Sembilan Ratus Empat Puluh Tiga</v>
          </cell>
        </row>
        <row r="945">
          <cell r="A945">
            <v>944</v>
          </cell>
          <cell r="B945" t="str">
            <v>Sembilan Ratus Empat Puluh Empat</v>
          </cell>
        </row>
        <row r="946">
          <cell r="A946">
            <v>945</v>
          </cell>
          <cell r="B946" t="str">
            <v>Sembilan Ratus Empat Puluh Lima</v>
          </cell>
        </row>
        <row r="947">
          <cell r="A947">
            <v>946</v>
          </cell>
          <cell r="B947" t="str">
            <v>Sembilan Ratus Empat Puluh Enam</v>
          </cell>
        </row>
        <row r="948">
          <cell r="A948">
            <v>947</v>
          </cell>
          <cell r="B948" t="str">
            <v>Sembilan Ratus Empat Puluh Tujuh</v>
          </cell>
        </row>
        <row r="949">
          <cell r="A949">
            <v>948</v>
          </cell>
          <cell r="B949" t="str">
            <v>Sembilan Ratus Empat Puluh Delapan</v>
          </cell>
        </row>
        <row r="950">
          <cell r="A950">
            <v>949</v>
          </cell>
          <cell r="B950" t="str">
            <v>Sembilan Ratus Empat Puluh Sembilan</v>
          </cell>
        </row>
        <row r="951">
          <cell r="A951">
            <v>950</v>
          </cell>
          <cell r="B951" t="str">
            <v>Sembilan Ratus Lima Puluh</v>
          </cell>
        </row>
        <row r="952">
          <cell r="A952">
            <v>951</v>
          </cell>
          <cell r="B952" t="str">
            <v>Sembilan Ratus Lima Puluh Satu</v>
          </cell>
        </row>
        <row r="953">
          <cell r="A953">
            <v>952</v>
          </cell>
          <cell r="B953" t="str">
            <v>Sembilan Ratus Lima Puluh Dua</v>
          </cell>
        </row>
        <row r="954">
          <cell r="A954">
            <v>953</v>
          </cell>
          <cell r="B954" t="str">
            <v>Sembilan Ratus Lima Puluh Tiga</v>
          </cell>
        </row>
        <row r="955">
          <cell r="A955">
            <v>954</v>
          </cell>
          <cell r="B955" t="str">
            <v>Sembilan Ratus Lima Puluh Empat</v>
          </cell>
        </row>
        <row r="956">
          <cell r="A956">
            <v>955</v>
          </cell>
          <cell r="B956" t="str">
            <v>Sembilan Ratus Lima Puluh Lima</v>
          </cell>
        </row>
        <row r="957">
          <cell r="A957">
            <v>956</v>
          </cell>
          <cell r="B957" t="str">
            <v>Sembilan Ratus Lima Puluh Enam</v>
          </cell>
        </row>
        <row r="958">
          <cell r="A958">
            <v>957</v>
          </cell>
          <cell r="B958" t="str">
            <v>Sembilan Ratus Lima Puluh Tujuh</v>
          </cell>
        </row>
        <row r="959">
          <cell r="A959">
            <v>958</v>
          </cell>
          <cell r="B959" t="str">
            <v>Sembilan Ratus Lima Puluh Delapan</v>
          </cell>
        </row>
        <row r="960">
          <cell r="A960">
            <v>959</v>
          </cell>
          <cell r="B960" t="str">
            <v>Sembilan Ratus Lima Puluh Sembilan</v>
          </cell>
        </row>
        <row r="961">
          <cell r="A961">
            <v>960</v>
          </cell>
          <cell r="B961" t="str">
            <v>Sembilan Ratus Enam Puluh</v>
          </cell>
        </row>
        <row r="962">
          <cell r="A962">
            <v>961</v>
          </cell>
          <cell r="B962" t="str">
            <v>Sembilan Ratus Enam Puluh Satu</v>
          </cell>
        </row>
        <row r="963">
          <cell r="A963">
            <v>962</v>
          </cell>
          <cell r="B963" t="str">
            <v>Sembilan Ratus Enam Puluh Dua</v>
          </cell>
        </row>
        <row r="964">
          <cell r="A964">
            <v>963</v>
          </cell>
          <cell r="B964" t="str">
            <v>Sembilan Ratus Enam Puluh Tiga</v>
          </cell>
        </row>
        <row r="965">
          <cell r="A965">
            <v>964</v>
          </cell>
          <cell r="B965" t="str">
            <v>Sembilan Ratus Enam Puluh Empat</v>
          </cell>
        </row>
        <row r="966">
          <cell r="A966">
            <v>965</v>
          </cell>
          <cell r="B966" t="str">
            <v>Sembilan Ratus Enam Puluh Lima</v>
          </cell>
        </row>
        <row r="967">
          <cell r="A967">
            <v>966</v>
          </cell>
          <cell r="B967" t="str">
            <v>Sembilan Ratus Enam Puluh Enam</v>
          </cell>
        </row>
        <row r="968">
          <cell r="A968">
            <v>967</v>
          </cell>
          <cell r="B968" t="str">
            <v>Sembilan Ratus Enam Puluh Tujuh</v>
          </cell>
        </row>
        <row r="969">
          <cell r="A969">
            <v>968</v>
          </cell>
          <cell r="B969" t="str">
            <v>Sembilan Ratus Enam Puluh Delapan</v>
          </cell>
        </row>
        <row r="970">
          <cell r="A970">
            <v>969</v>
          </cell>
          <cell r="B970" t="str">
            <v>Sembilan Ratus Enam Puluh Sembilan</v>
          </cell>
        </row>
        <row r="971">
          <cell r="A971">
            <v>970</v>
          </cell>
          <cell r="B971" t="str">
            <v>Sembilan Ratus Tujuh Puluh</v>
          </cell>
        </row>
        <row r="972">
          <cell r="A972">
            <v>971</v>
          </cell>
          <cell r="B972" t="str">
            <v>Sembilan Ratus Tujuh Puluh Satu</v>
          </cell>
        </row>
        <row r="973">
          <cell r="A973">
            <v>972</v>
          </cell>
          <cell r="B973" t="str">
            <v>Sembilan Ratus Tujuh Puluh Dua</v>
          </cell>
        </row>
        <row r="974">
          <cell r="A974">
            <v>973</v>
          </cell>
          <cell r="B974" t="str">
            <v>Sembilan Ratus Tujuh Puluh Tiga</v>
          </cell>
        </row>
        <row r="975">
          <cell r="A975">
            <v>974</v>
          </cell>
          <cell r="B975" t="str">
            <v>Sembilan Ratus Tujuh Puluh Empat</v>
          </cell>
        </row>
        <row r="976">
          <cell r="A976">
            <v>975</v>
          </cell>
          <cell r="B976" t="str">
            <v>Sembilan Ratus Tujuh Puluh Lima</v>
          </cell>
        </row>
        <row r="977">
          <cell r="A977">
            <v>976</v>
          </cell>
          <cell r="B977" t="str">
            <v>Sembilan Ratus Tujuh Puluh Enam</v>
          </cell>
        </row>
        <row r="978">
          <cell r="A978">
            <v>977</v>
          </cell>
          <cell r="B978" t="str">
            <v>Sembilan Ratus Tujuh Puluh Tujuh</v>
          </cell>
        </row>
        <row r="979">
          <cell r="A979">
            <v>978</v>
          </cell>
          <cell r="B979" t="str">
            <v>Sembilan Ratus Tujuh Puluh Delapan</v>
          </cell>
        </row>
        <row r="980">
          <cell r="A980">
            <v>979</v>
          </cell>
          <cell r="B980" t="str">
            <v>Sembilan Ratus Tujuh Puluh Sembilan</v>
          </cell>
        </row>
        <row r="981">
          <cell r="A981">
            <v>980</v>
          </cell>
          <cell r="B981" t="str">
            <v>Sembilan Ratus Delapan Puluh</v>
          </cell>
        </row>
        <row r="982">
          <cell r="A982">
            <v>981</v>
          </cell>
          <cell r="B982" t="str">
            <v>Sembilan Ratus Delapan Puluh Satu</v>
          </cell>
        </row>
        <row r="983">
          <cell r="A983">
            <v>982</v>
          </cell>
          <cell r="B983" t="str">
            <v>Sembilan Ratus Delapan Puluh Dua</v>
          </cell>
        </row>
        <row r="984">
          <cell r="A984">
            <v>983</v>
          </cell>
          <cell r="B984" t="str">
            <v>Sembilan Ratus Delapan Puluh Tiga</v>
          </cell>
        </row>
        <row r="985">
          <cell r="A985">
            <v>984</v>
          </cell>
          <cell r="B985" t="str">
            <v>Sembilan Ratus Delapan Puluh Empat</v>
          </cell>
        </row>
        <row r="986">
          <cell r="A986">
            <v>985</v>
          </cell>
          <cell r="B986" t="str">
            <v>Sembilan Ratus Delapan Puluh Lima</v>
          </cell>
        </row>
        <row r="987">
          <cell r="A987">
            <v>986</v>
          </cell>
          <cell r="B987" t="str">
            <v>Sembilan Ratus Delapan Puluh Enam</v>
          </cell>
        </row>
        <row r="988">
          <cell r="A988">
            <v>987</v>
          </cell>
          <cell r="B988" t="str">
            <v>Sembilan Ratus Delapan Puluh Tujuh</v>
          </cell>
        </row>
        <row r="989">
          <cell r="A989">
            <v>988</v>
          </cell>
          <cell r="B989" t="str">
            <v>Sembilan Ratus Delapan Puluh Delapan</v>
          </cell>
        </row>
        <row r="990">
          <cell r="A990">
            <v>989</v>
          </cell>
          <cell r="B990" t="str">
            <v>Sembilan Ratus Delapan Puluh Sembilan</v>
          </cell>
        </row>
        <row r="991">
          <cell r="A991">
            <v>990</v>
          </cell>
          <cell r="B991" t="str">
            <v>Sembilan Ratus Sembilan Puluh</v>
          </cell>
        </row>
        <row r="992">
          <cell r="A992">
            <v>991</v>
          </cell>
          <cell r="B992" t="str">
            <v>Sembilan Ratus Sembilan Puluh Satu</v>
          </cell>
        </row>
        <row r="993">
          <cell r="A993">
            <v>992</v>
          </cell>
          <cell r="B993" t="str">
            <v>Sembilan Ratus Sembilan Puluh Dua</v>
          </cell>
        </row>
        <row r="994">
          <cell r="A994">
            <v>993</v>
          </cell>
          <cell r="B994" t="str">
            <v>Sembilan Ratus Sembilan Puluh Tiga</v>
          </cell>
        </row>
        <row r="995">
          <cell r="A995">
            <v>994</v>
          </cell>
          <cell r="B995" t="str">
            <v>Sembilan Ratus Sembilan Puluh Empat</v>
          </cell>
        </row>
        <row r="996">
          <cell r="A996">
            <v>995</v>
          </cell>
          <cell r="B996" t="str">
            <v>Sembilan Ratus Sembilan Puluh Lima</v>
          </cell>
        </row>
        <row r="997">
          <cell r="A997">
            <v>996</v>
          </cell>
          <cell r="B997" t="str">
            <v>Sembilan Ratus Sembilan Puluh Enam</v>
          </cell>
        </row>
        <row r="998">
          <cell r="A998">
            <v>997</v>
          </cell>
          <cell r="B998" t="str">
            <v>Sembilan Ratus Sembilan Puluh Tujuh</v>
          </cell>
        </row>
        <row r="999">
          <cell r="A999">
            <v>998</v>
          </cell>
          <cell r="B999" t="str">
            <v>Sembilan Ratus Sembilan Puluh Delapan</v>
          </cell>
        </row>
        <row r="1000">
          <cell r="A1000">
            <v>999</v>
          </cell>
          <cell r="B1000" t="str">
            <v>Sembilan Ratus Sembilan Puluh Sembilan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>
        <row r="15">
          <cell r="AM15">
            <v>10010</v>
          </cell>
        </row>
        <row r="16">
          <cell r="AM16">
            <v>10011</v>
          </cell>
        </row>
        <row r="17">
          <cell r="AM17">
            <v>10012</v>
          </cell>
        </row>
        <row r="18">
          <cell r="AM18">
            <v>10013</v>
          </cell>
        </row>
        <row r="19">
          <cell r="AM19">
            <v>10014</v>
          </cell>
        </row>
        <row r="20">
          <cell r="AM20">
            <v>10015</v>
          </cell>
        </row>
        <row r="21">
          <cell r="AM21">
            <v>10016</v>
          </cell>
        </row>
        <row r="22">
          <cell r="AM22">
            <v>10017</v>
          </cell>
        </row>
        <row r="23">
          <cell r="AM23">
            <v>10020</v>
          </cell>
          <cell r="AQ23">
            <v>35.696639999999995</v>
          </cell>
          <cell r="AU23">
            <v>546</v>
          </cell>
          <cell r="AV23">
            <v>5215255.5</v>
          </cell>
        </row>
        <row r="24">
          <cell r="AM24">
            <v>10021</v>
          </cell>
          <cell r="AN24" t="str">
            <v>Mandor ( L03 )</v>
          </cell>
          <cell r="AO24" t="str">
            <v>hour</v>
          </cell>
          <cell r="AP24">
            <v>1</v>
          </cell>
          <cell r="AQ24">
            <v>35.696639999999995</v>
          </cell>
          <cell r="AR24">
            <v>9551.75</v>
          </cell>
          <cell r="AS24">
            <v>2.8000000000000001E-2</v>
          </cell>
          <cell r="AT24">
            <v>6000</v>
          </cell>
          <cell r="AU24">
            <v>168</v>
          </cell>
          <cell r="AV24">
            <v>1604694</v>
          </cell>
        </row>
        <row r="25">
          <cell r="AM25">
            <v>10022</v>
          </cell>
          <cell r="AN25" t="str">
            <v>Pekerja  ( L01)</v>
          </cell>
          <cell r="AO25" t="str">
            <v>hour</v>
          </cell>
          <cell r="AP25">
            <v>3</v>
          </cell>
          <cell r="AQ25">
            <v>35.696639999999995</v>
          </cell>
          <cell r="AR25">
            <v>9551.75</v>
          </cell>
          <cell r="AS25">
            <v>8.4000000000000005E-2</v>
          </cell>
          <cell r="AT25">
            <v>4500</v>
          </cell>
          <cell r="AU25">
            <v>378</v>
          </cell>
          <cell r="AV25">
            <v>3610561.5</v>
          </cell>
        </row>
        <row r="26">
          <cell r="AM26">
            <v>10023</v>
          </cell>
        </row>
        <row r="27">
          <cell r="AM27">
            <v>10024</v>
          </cell>
          <cell r="AU27">
            <v>0</v>
          </cell>
        </row>
        <row r="28">
          <cell r="AM28">
            <v>10025</v>
          </cell>
          <cell r="AU28">
            <v>0</v>
          </cell>
        </row>
        <row r="29">
          <cell r="AM29">
            <v>10026</v>
          </cell>
          <cell r="AU29">
            <v>0</v>
          </cell>
        </row>
        <row r="30">
          <cell r="AM30">
            <v>10027</v>
          </cell>
          <cell r="AU30">
            <v>0</v>
          </cell>
        </row>
        <row r="31">
          <cell r="AM31">
            <v>10030</v>
          </cell>
          <cell r="AQ31">
            <v>0.75</v>
          </cell>
          <cell r="AU31">
            <v>34664</v>
          </cell>
          <cell r="AV31">
            <v>3345076</v>
          </cell>
        </row>
        <row r="32">
          <cell r="AM32">
            <v>10031</v>
          </cell>
          <cell r="AN32" t="str">
            <v>Mandor ( L03 )</v>
          </cell>
          <cell r="AO32" t="str">
            <v>hour</v>
          </cell>
          <cell r="AP32">
            <v>0.5</v>
          </cell>
          <cell r="AQ32">
            <v>0.75</v>
          </cell>
          <cell r="AR32">
            <v>96.5</v>
          </cell>
          <cell r="AS32">
            <v>0.66659999999999997</v>
          </cell>
          <cell r="AT32">
            <v>6000</v>
          </cell>
          <cell r="AU32">
            <v>3999</v>
          </cell>
          <cell r="AV32">
            <v>385903.5</v>
          </cell>
        </row>
        <row r="33">
          <cell r="AM33">
            <v>10032</v>
          </cell>
          <cell r="AN33" t="str">
            <v>Tukang ( L02 )</v>
          </cell>
          <cell r="AO33" t="str">
            <v>hour</v>
          </cell>
          <cell r="AP33">
            <v>1</v>
          </cell>
          <cell r="AQ33">
            <v>0.75</v>
          </cell>
          <cell r="AR33">
            <v>96.5</v>
          </cell>
          <cell r="AS33">
            <v>1.3332999999999999</v>
          </cell>
          <cell r="AT33">
            <v>5000</v>
          </cell>
          <cell r="AU33">
            <v>6666</v>
          </cell>
          <cell r="AV33">
            <v>643269</v>
          </cell>
        </row>
        <row r="34">
          <cell r="AM34">
            <v>10033</v>
          </cell>
          <cell r="AN34" t="str">
            <v>Pekerja  ( L01)</v>
          </cell>
          <cell r="AO34" t="str">
            <v>hour</v>
          </cell>
          <cell r="AP34">
            <v>4</v>
          </cell>
          <cell r="AQ34">
            <v>0.75</v>
          </cell>
          <cell r="AR34">
            <v>96.5</v>
          </cell>
          <cell r="AS34">
            <v>5.3333000000000004</v>
          </cell>
          <cell r="AT34">
            <v>4500</v>
          </cell>
          <cell r="AU34">
            <v>23999</v>
          </cell>
          <cell r="AV34">
            <v>2315903.5</v>
          </cell>
        </row>
        <row r="35">
          <cell r="AM35">
            <v>10034</v>
          </cell>
          <cell r="AU35">
            <v>0</v>
          </cell>
        </row>
        <row r="36">
          <cell r="AM36">
            <v>10035</v>
          </cell>
          <cell r="AU36">
            <v>0</v>
          </cell>
        </row>
        <row r="37">
          <cell r="AM37">
            <v>10036</v>
          </cell>
          <cell r="AU37">
            <v>0</v>
          </cell>
        </row>
        <row r="38">
          <cell r="AM38">
            <v>10037</v>
          </cell>
          <cell r="AU38">
            <v>0</v>
          </cell>
        </row>
        <row r="39">
          <cell r="AM39">
            <v>10040</v>
          </cell>
          <cell r="AQ39">
            <v>2</v>
          </cell>
          <cell r="AU39">
            <v>26000</v>
          </cell>
          <cell r="AV39">
            <v>1456000</v>
          </cell>
        </row>
        <row r="40">
          <cell r="AM40">
            <v>10041</v>
          </cell>
          <cell r="AN40" t="str">
            <v>Mandor ( L03 )</v>
          </cell>
          <cell r="AO40" t="str">
            <v>hour</v>
          </cell>
          <cell r="AP40">
            <v>1</v>
          </cell>
          <cell r="AQ40">
            <v>2</v>
          </cell>
          <cell r="AR40">
            <v>56</v>
          </cell>
          <cell r="AS40">
            <v>0.5</v>
          </cell>
          <cell r="AT40">
            <v>6000</v>
          </cell>
          <cell r="AU40">
            <v>3000</v>
          </cell>
          <cell r="AV40">
            <v>168000</v>
          </cell>
        </row>
        <row r="41">
          <cell r="AM41">
            <v>10042</v>
          </cell>
          <cell r="AN41" t="str">
            <v>Tukang ( L02 )</v>
          </cell>
          <cell r="AO41" t="str">
            <v>hour</v>
          </cell>
          <cell r="AP41">
            <v>2</v>
          </cell>
          <cell r="AQ41">
            <v>2</v>
          </cell>
          <cell r="AR41">
            <v>56</v>
          </cell>
          <cell r="AS41">
            <v>1</v>
          </cell>
          <cell r="AT41">
            <v>5000</v>
          </cell>
          <cell r="AU41">
            <v>5000</v>
          </cell>
          <cell r="AV41">
            <v>280000</v>
          </cell>
        </row>
        <row r="42">
          <cell r="AM42">
            <v>10043</v>
          </cell>
          <cell r="AN42" t="str">
            <v>Pekerja  ( L01)</v>
          </cell>
          <cell r="AO42" t="str">
            <v>hour</v>
          </cell>
          <cell r="AP42">
            <v>8</v>
          </cell>
          <cell r="AQ42">
            <v>2</v>
          </cell>
          <cell r="AR42">
            <v>56</v>
          </cell>
          <cell r="AS42">
            <v>4</v>
          </cell>
          <cell r="AT42">
            <v>4500</v>
          </cell>
          <cell r="AU42">
            <v>18000</v>
          </cell>
          <cell r="AV42">
            <v>1008000</v>
          </cell>
        </row>
        <row r="43">
          <cell r="AM43">
            <v>10044</v>
          </cell>
          <cell r="AU43">
            <v>0</v>
          </cell>
        </row>
        <row r="44">
          <cell r="AM44">
            <v>10045</v>
          </cell>
          <cell r="AU44">
            <v>0</v>
          </cell>
        </row>
        <row r="45">
          <cell r="AM45">
            <v>10046</v>
          </cell>
          <cell r="AU45">
            <v>0</v>
          </cell>
        </row>
        <row r="46">
          <cell r="AM46">
            <v>10047</v>
          </cell>
          <cell r="AU46">
            <v>0</v>
          </cell>
        </row>
        <row r="47">
          <cell r="AM47">
            <v>10050</v>
          </cell>
          <cell r="AQ47">
            <v>2</v>
          </cell>
          <cell r="AU47">
            <v>26000</v>
          </cell>
          <cell r="AV47">
            <v>312000</v>
          </cell>
        </row>
        <row r="48">
          <cell r="AM48">
            <v>10051</v>
          </cell>
          <cell r="AN48" t="str">
            <v>Mandor ( L03 )</v>
          </cell>
          <cell r="AO48" t="str">
            <v>hour</v>
          </cell>
          <cell r="AP48">
            <v>1</v>
          </cell>
          <cell r="AQ48">
            <v>2</v>
          </cell>
          <cell r="AR48">
            <v>12</v>
          </cell>
          <cell r="AS48">
            <v>0.5</v>
          </cell>
          <cell r="AT48">
            <v>6000</v>
          </cell>
          <cell r="AU48">
            <v>3000</v>
          </cell>
          <cell r="AV48">
            <v>36000</v>
          </cell>
        </row>
        <row r="49">
          <cell r="AM49">
            <v>10052</v>
          </cell>
          <cell r="AN49" t="str">
            <v>Tukang ( L02 )</v>
          </cell>
          <cell r="AO49" t="str">
            <v>hour</v>
          </cell>
          <cell r="AP49">
            <v>2</v>
          </cell>
          <cell r="AQ49">
            <v>2</v>
          </cell>
          <cell r="AR49">
            <v>12</v>
          </cell>
          <cell r="AS49">
            <v>1</v>
          </cell>
          <cell r="AT49">
            <v>5000</v>
          </cell>
          <cell r="AU49">
            <v>5000</v>
          </cell>
          <cell r="AV49">
            <v>60000</v>
          </cell>
        </row>
        <row r="50">
          <cell r="AM50">
            <v>10053</v>
          </cell>
          <cell r="AN50" t="str">
            <v>Pekerja  ( L01)</v>
          </cell>
          <cell r="AO50" t="str">
            <v>hour</v>
          </cell>
          <cell r="AP50">
            <v>8</v>
          </cell>
          <cell r="AQ50">
            <v>2</v>
          </cell>
          <cell r="AR50">
            <v>12</v>
          </cell>
          <cell r="AS50">
            <v>4</v>
          </cell>
          <cell r="AT50">
            <v>4500</v>
          </cell>
          <cell r="AU50">
            <v>18000</v>
          </cell>
          <cell r="AV50">
            <v>216000</v>
          </cell>
        </row>
        <row r="51">
          <cell r="AM51">
            <v>10054</v>
          </cell>
          <cell r="AU51">
            <v>0</v>
          </cell>
        </row>
        <row r="52">
          <cell r="AM52">
            <v>10055</v>
          </cell>
          <cell r="AU52">
            <v>0</v>
          </cell>
        </row>
        <row r="53">
          <cell r="AM53">
            <v>10056</v>
          </cell>
          <cell r="AU53">
            <v>0</v>
          </cell>
        </row>
        <row r="54">
          <cell r="AM54">
            <v>10057</v>
          </cell>
          <cell r="AU54">
            <v>0</v>
          </cell>
        </row>
        <row r="55">
          <cell r="AM55">
            <v>10060</v>
          </cell>
          <cell r="AQ55">
            <v>40.158720000000002</v>
          </cell>
          <cell r="AU55">
            <v>485</v>
          </cell>
          <cell r="AV55">
            <v>1571400</v>
          </cell>
        </row>
        <row r="56">
          <cell r="AM56">
            <v>10061</v>
          </cell>
          <cell r="AN56" t="str">
            <v>Mandor ( L03 )</v>
          </cell>
          <cell r="AO56" t="str">
            <v>hour</v>
          </cell>
          <cell r="AP56">
            <v>1</v>
          </cell>
          <cell r="AQ56">
            <v>40.158720000000002</v>
          </cell>
          <cell r="AR56">
            <v>3240</v>
          </cell>
          <cell r="AS56">
            <v>2.4899999999999999E-2</v>
          </cell>
          <cell r="AT56">
            <v>6000</v>
          </cell>
          <cell r="AU56">
            <v>149</v>
          </cell>
          <cell r="AV56">
            <v>482760</v>
          </cell>
        </row>
        <row r="57">
          <cell r="AM57">
            <v>10062</v>
          </cell>
          <cell r="AN57" t="str">
            <v>Pekerja  ( L01)</v>
          </cell>
          <cell r="AO57" t="str">
            <v>hour</v>
          </cell>
          <cell r="AP57">
            <v>3</v>
          </cell>
          <cell r="AQ57">
            <v>40.158720000000002</v>
          </cell>
          <cell r="AR57">
            <v>3240</v>
          </cell>
          <cell r="AS57">
            <v>7.4700000000000003E-2</v>
          </cell>
          <cell r="AT57">
            <v>4500</v>
          </cell>
          <cell r="AU57">
            <v>336</v>
          </cell>
          <cell r="AV57">
            <v>1088640</v>
          </cell>
        </row>
        <row r="58">
          <cell r="AM58">
            <v>10063</v>
          </cell>
        </row>
        <row r="59">
          <cell r="AM59">
            <v>10064</v>
          </cell>
          <cell r="AU59">
            <v>0</v>
          </cell>
        </row>
        <row r="60">
          <cell r="AM60">
            <v>10065</v>
          </cell>
          <cell r="AU60">
            <v>0</v>
          </cell>
        </row>
        <row r="61">
          <cell r="AM61">
            <v>10066</v>
          </cell>
          <cell r="AU61">
            <v>0</v>
          </cell>
        </row>
        <row r="62">
          <cell r="AM62">
            <v>10067</v>
          </cell>
          <cell r="AU62">
            <v>0</v>
          </cell>
        </row>
        <row r="63">
          <cell r="AM63">
            <v>10070</v>
          </cell>
          <cell r="AQ63">
            <v>1.1451158176254095</v>
          </cell>
          <cell r="AU63">
            <v>24887</v>
          </cell>
          <cell r="AV63">
            <v>2588248</v>
          </cell>
        </row>
        <row r="64">
          <cell r="AM64">
            <v>10071</v>
          </cell>
          <cell r="AN64" t="str">
            <v>Mandor ( L03 )</v>
          </cell>
          <cell r="AO64" t="str">
            <v>hour</v>
          </cell>
          <cell r="AP64">
            <v>1</v>
          </cell>
          <cell r="AQ64">
            <v>1.1451158176254095</v>
          </cell>
          <cell r="AR64">
            <v>104</v>
          </cell>
          <cell r="AS64">
            <v>0.87319999999999998</v>
          </cell>
          <cell r="AT64">
            <v>6000</v>
          </cell>
          <cell r="AU64">
            <v>5239</v>
          </cell>
          <cell r="AV64">
            <v>544856</v>
          </cell>
        </row>
        <row r="65">
          <cell r="AM65">
            <v>10072</v>
          </cell>
          <cell r="AN65" t="str">
            <v>Pekerja  ( L01)</v>
          </cell>
          <cell r="AO65" t="str">
            <v>hour</v>
          </cell>
          <cell r="AP65">
            <v>5</v>
          </cell>
          <cell r="AQ65">
            <v>1.1451158176254095</v>
          </cell>
          <cell r="AR65">
            <v>104</v>
          </cell>
          <cell r="AS65">
            <v>4.3662999999999998</v>
          </cell>
          <cell r="AT65">
            <v>4500</v>
          </cell>
          <cell r="AU65">
            <v>19648</v>
          </cell>
          <cell r="AV65">
            <v>2043392</v>
          </cell>
        </row>
        <row r="66">
          <cell r="AM66">
            <v>10073</v>
          </cell>
        </row>
        <row r="67">
          <cell r="AM67">
            <v>10074</v>
          </cell>
          <cell r="AU67">
            <v>0</v>
          </cell>
        </row>
        <row r="68">
          <cell r="AM68">
            <v>10075</v>
          </cell>
          <cell r="AU68">
            <v>0</v>
          </cell>
        </row>
        <row r="69">
          <cell r="AM69">
            <v>10076</v>
          </cell>
          <cell r="AU69">
            <v>0</v>
          </cell>
        </row>
        <row r="70">
          <cell r="AM70">
            <v>10077</v>
          </cell>
          <cell r="AU70">
            <v>0</v>
          </cell>
        </row>
        <row r="71">
          <cell r="AM71">
            <v>10080</v>
          </cell>
          <cell r="AQ71">
            <v>94.068183870967729</v>
          </cell>
          <cell r="AU71">
            <v>254</v>
          </cell>
          <cell r="AV71">
            <v>25400</v>
          </cell>
        </row>
        <row r="72">
          <cell r="AM72">
            <v>10081</v>
          </cell>
          <cell r="AN72" t="str">
            <v>Mandor ( L03 )</v>
          </cell>
          <cell r="AO72" t="str">
            <v>hour</v>
          </cell>
          <cell r="AP72">
            <v>1</v>
          </cell>
          <cell r="AQ72">
            <v>94.068183870967729</v>
          </cell>
          <cell r="AR72">
            <v>100</v>
          </cell>
          <cell r="AS72">
            <v>1.06E-2</v>
          </cell>
          <cell r="AT72">
            <v>6000</v>
          </cell>
          <cell r="AU72">
            <v>63</v>
          </cell>
          <cell r="AV72">
            <v>6300</v>
          </cell>
        </row>
        <row r="73">
          <cell r="AM73">
            <v>10082</v>
          </cell>
          <cell r="AN73" t="str">
            <v>Pekerja  ( L01)</v>
          </cell>
          <cell r="AO73" t="str">
            <v>hour</v>
          </cell>
          <cell r="AP73">
            <v>4</v>
          </cell>
          <cell r="AQ73">
            <v>94.068183870967729</v>
          </cell>
          <cell r="AR73">
            <v>100</v>
          </cell>
          <cell r="AS73">
            <v>4.2500000000000003E-2</v>
          </cell>
          <cell r="AT73">
            <v>4500</v>
          </cell>
          <cell r="AU73">
            <v>191</v>
          </cell>
          <cell r="AV73">
            <v>19100</v>
          </cell>
        </row>
        <row r="74">
          <cell r="AM74">
            <v>10083</v>
          </cell>
        </row>
        <row r="75">
          <cell r="AM75">
            <v>10084</v>
          </cell>
          <cell r="AU75">
            <v>0</v>
          </cell>
        </row>
        <row r="76">
          <cell r="AM76">
            <v>10085</v>
          </cell>
          <cell r="AU76">
            <v>0</v>
          </cell>
        </row>
        <row r="77">
          <cell r="AM77">
            <v>10086</v>
          </cell>
          <cell r="AU77">
            <v>0</v>
          </cell>
        </row>
        <row r="78">
          <cell r="AM78">
            <v>10087</v>
          </cell>
          <cell r="AU78">
            <v>0</v>
          </cell>
        </row>
        <row r="79">
          <cell r="AM79">
            <v>10090</v>
          </cell>
          <cell r="AQ79">
            <v>94.068183870967729</v>
          </cell>
          <cell r="AU79">
            <v>254</v>
          </cell>
          <cell r="AV79">
            <v>3295497.5999999996</v>
          </cell>
        </row>
        <row r="80">
          <cell r="AM80">
            <v>10091</v>
          </cell>
          <cell r="AN80" t="str">
            <v>Mandor ( L03 )</v>
          </cell>
          <cell r="AO80" t="str">
            <v>hour</v>
          </cell>
          <cell r="AP80">
            <v>1</v>
          </cell>
          <cell r="AQ80">
            <v>94.068183870967729</v>
          </cell>
          <cell r="AR80">
            <v>12974.4</v>
          </cell>
          <cell r="AS80">
            <v>1.06E-2</v>
          </cell>
          <cell r="AT80">
            <v>6000</v>
          </cell>
          <cell r="AU80">
            <v>63</v>
          </cell>
          <cell r="AV80">
            <v>817387.2</v>
          </cell>
        </row>
        <row r="81">
          <cell r="AM81">
            <v>10092</v>
          </cell>
          <cell r="AN81" t="str">
            <v>Pekerja  ( L01)</v>
          </cell>
          <cell r="AO81" t="str">
            <v>hour</v>
          </cell>
          <cell r="AP81">
            <v>4</v>
          </cell>
          <cell r="AQ81">
            <v>94.068183870967729</v>
          </cell>
          <cell r="AR81">
            <v>12974.4</v>
          </cell>
          <cell r="AS81">
            <v>4.2500000000000003E-2</v>
          </cell>
          <cell r="AT81">
            <v>4500</v>
          </cell>
          <cell r="AU81">
            <v>191</v>
          </cell>
          <cell r="AV81">
            <v>2478110.4</v>
          </cell>
        </row>
        <row r="82">
          <cell r="AM82">
            <v>10093</v>
          </cell>
        </row>
        <row r="83">
          <cell r="AM83">
            <v>10094</v>
          </cell>
          <cell r="AU83">
            <v>0</v>
          </cell>
        </row>
        <row r="84">
          <cell r="AM84">
            <v>10095</v>
          </cell>
          <cell r="AU84">
            <v>0</v>
          </cell>
        </row>
        <row r="85">
          <cell r="AM85">
            <v>10096</v>
          </cell>
          <cell r="AU85">
            <v>0</v>
          </cell>
        </row>
        <row r="86">
          <cell r="AM86">
            <v>10097</v>
          </cell>
          <cell r="AU86">
            <v>0</v>
          </cell>
        </row>
        <row r="87">
          <cell r="AM87">
            <v>10100</v>
          </cell>
          <cell r="AQ87">
            <v>87.27272727272728</v>
          </cell>
          <cell r="AU87">
            <v>274</v>
          </cell>
          <cell r="AV87">
            <v>56760360.400000006</v>
          </cell>
        </row>
        <row r="88">
          <cell r="AM88">
            <v>10101</v>
          </cell>
          <cell r="AN88" t="str">
            <v>Mandor ( L03 )</v>
          </cell>
          <cell r="AO88" t="str">
            <v>hour</v>
          </cell>
          <cell r="AP88">
            <v>1</v>
          </cell>
          <cell r="AQ88">
            <v>87.27272727272728</v>
          </cell>
          <cell r="AR88">
            <v>207154.6</v>
          </cell>
          <cell r="AS88">
            <v>1.14E-2</v>
          </cell>
          <cell r="AT88">
            <v>6000</v>
          </cell>
          <cell r="AU88">
            <v>68</v>
          </cell>
          <cell r="AV88">
            <v>14086512.800000001</v>
          </cell>
        </row>
        <row r="89">
          <cell r="AM89">
            <v>10102</v>
          </cell>
          <cell r="AN89" t="str">
            <v>Pekerja  ( L01)</v>
          </cell>
          <cell r="AO89" t="str">
            <v>hour</v>
          </cell>
          <cell r="AP89">
            <v>4</v>
          </cell>
          <cell r="AQ89">
            <v>87.27272727272728</v>
          </cell>
          <cell r="AR89">
            <v>207154.6</v>
          </cell>
          <cell r="AS89">
            <v>4.58E-2</v>
          </cell>
          <cell r="AT89">
            <v>4500</v>
          </cell>
          <cell r="AU89">
            <v>206</v>
          </cell>
          <cell r="AV89">
            <v>42673847.600000001</v>
          </cell>
        </row>
        <row r="90">
          <cell r="AM90">
            <v>10103</v>
          </cell>
        </row>
        <row r="91">
          <cell r="AM91">
            <v>10104</v>
          </cell>
          <cell r="AU91">
            <v>0</v>
          </cell>
        </row>
        <row r="92">
          <cell r="AM92">
            <v>10105</v>
          </cell>
          <cell r="AU92">
            <v>0</v>
          </cell>
        </row>
        <row r="93">
          <cell r="AM93">
            <v>10106</v>
          </cell>
          <cell r="AU93">
            <v>0</v>
          </cell>
        </row>
        <row r="94">
          <cell r="AM94">
            <v>10107</v>
          </cell>
          <cell r="AU94">
            <v>0</v>
          </cell>
        </row>
        <row r="95">
          <cell r="AM95">
            <v>10110</v>
          </cell>
          <cell r="AQ95">
            <v>87.390967741935484</v>
          </cell>
          <cell r="AU95">
            <v>428</v>
          </cell>
          <cell r="AV95">
            <v>5358902.4000000004</v>
          </cell>
        </row>
        <row r="96">
          <cell r="AM96">
            <v>10111</v>
          </cell>
          <cell r="AN96" t="str">
            <v>Mandor ( L03 )</v>
          </cell>
          <cell r="AO96" t="str">
            <v>hour</v>
          </cell>
          <cell r="AP96">
            <v>1</v>
          </cell>
          <cell r="AQ96">
            <v>87.390967741935484</v>
          </cell>
          <cell r="AR96">
            <v>12520.8</v>
          </cell>
          <cell r="AS96">
            <v>1.14E-2</v>
          </cell>
          <cell r="AT96">
            <v>6000</v>
          </cell>
          <cell r="AU96">
            <v>68</v>
          </cell>
          <cell r="AV96">
            <v>851414.39999999991</v>
          </cell>
        </row>
        <row r="97">
          <cell r="AM97">
            <v>10112</v>
          </cell>
          <cell r="AN97" t="str">
            <v>Pekerja  ( L01)</v>
          </cell>
          <cell r="AO97" t="str">
            <v>hour</v>
          </cell>
          <cell r="AP97">
            <v>7</v>
          </cell>
          <cell r="AQ97">
            <v>87.390967741935484</v>
          </cell>
          <cell r="AR97">
            <v>12520.8</v>
          </cell>
          <cell r="AS97">
            <v>0.08</v>
          </cell>
          <cell r="AT97">
            <v>4500</v>
          </cell>
          <cell r="AU97">
            <v>360</v>
          </cell>
          <cell r="AV97">
            <v>4507488</v>
          </cell>
        </row>
        <row r="98">
          <cell r="AM98">
            <v>10113</v>
          </cell>
        </row>
        <row r="99">
          <cell r="AM99">
            <v>10114</v>
          </cell>
          <cell r="AU99">
            <v>0</v>
          </cell>
        </row>
        <row r="100">
          <cell r="AM100">
            <v>10115</v>
          </cell>
          <cell r="AU100">
            <v>0</v>
          </cell>
        </row>
        <row r="101">
          <cell r="AM101">
            <v>10116</v>
          </cell>
          <cell r="AU101">
            <v>0</v>
          </cell>
        </row>
        <row r="102">
          <cell r="AM102">
            <v>10117</v>
          </cell>
          <cell r="AU102">
            <v>0</v>
          </cell>
        </row>
        <row r="103">
          <cell r="AM103">
            <v>10120</v>
          </cell>
          <cell r="AQ103">
            <v>87.390967741935484</v>
          </cell>
          <cell r="AU103">
            <v>428</v>
          </cell>
          <cell r="AV103">
            <v>13807536.800000001</v>
          </cell>
        </row>
        <row r="104">
          <cell r="AM104">
            <v>10121</v>
          </cell>
          <cell r="AN104" t="str">
            <v>Mandor ( L03 )</v>
          </cell>
          <cell r="AO104" t="str">
            <v>hour</v>
          </cell>
          <cell r="AP104">
            <v>1</v>
          </cell>
          <cell r="AQ104">
            <v>87.390967741935484</v>
          </cell>
          <cell r="AR104">
            <v>32260.6</v>
          </cell>
          <cell r="AS104">
            <v>1.14E-2</v>
          </cell>
          <cell r="AT104">
            <v>6000</v>
          </cell>
          <cell r="AU104">
            <v>68</v>
          </cell>
          <cell r="AV104">
            <v>2193720.7999999998</v>
          </cell>
        </row>
        <row r="105">
          <cell r="AM105">
            <v>10122</v>
          </cell>
          <cell r="AN105" t="str">
            <v>Pekerja  ( L01)</v>
          </cell>
          <cell r="AO105" t="str">
            <v>hour</v>
          </cell>
          <cell r="AP105">
            <v>7</v>
          </cell>
          <cell r="AQ105">
            <v>87.390967741935484</v>
          </cell>
          <cell r="AR105">
            <v>32260.6</v>
          </cell>
          <cell r="AS105">
            <v>0.08</v>
          </cell>
          <cell r="AT105">
            <v>4500</v>
          </cell>
          <cell r="AU105">
            <v>360</v>
          </cell>
          <cell r="AV105">
            <v>11613816</v>
          </cell>
        </row>
        <row r="106">
          <cell r="AM106">
            <v>10123</v>
          </cell>
        </row>
        <row r="107">
          <cell r="AM107">
            <v>10124</v>
          </cell>
          <cell r="AU107">
            <v>0</v>
          </cell>
        </row>
        <row r="108">
          <cell r="AM108">
            <v>10125</v>
          </cell>
          <cell r="AU108">
            <v>0</v>
          </cell>
        </row>
        <row r="109">
          <cell r="AM109">
            <v>10126</v>
          </cell>
          <cell r="AU109">
            <v>0</v>
          </cell>
        </row>
        <row r="110">
          <cell r="AM110">
            <v>10127</v>
          </cell>
          <cell r="AU110">
            <v>0</v>
          </cell>
        </row>
        <row r="111">
          <cell r="AM111">
            <v>10130</v>
          </cell>
          <cell r="AQ111">
            <v>87.390967741935484</v>
          </cell>
          <cell r="AU111">
            <v>428</v>
          </cell>
          <cell r="AV111">
            <v>2465280</v>
          </cell>
        </row>
        <row r="112">
          <cell r="AM112">
            <v>10131</v>
          </cell>
          <cell r="AN112" t="str">
            <v>Mandor ( L03 )</v>
          </cell>
          <cell r="AO112" t="str">
            <v>hour</v>
          </cell>
          <cell r="AP112">
            <v>1</v>
          </cell>
          <cell r="AQ112">
            <v>87.390967741935484</v>
          </cell>
          <cell r="AR112">
            <v>5760</v>
          </cell>
          <cell r="AS112">
            <v>1.14E-2</v>
          </cell>
          <cell r="AT112">
            <v>6000</v>
          </cell>
          <cell r="AU112">
            <v>68</v>
          </cell>
          <cell r="AV112">
            <v>391680</v>
          </cell>
        </row>
        <row r="113">
          <cell r="AM113">
            <v>10132</v>
          </cell>
          <cell r="AN113" t="str">
            <v>Pekerja  ( L01)</v>
          </cell>
          <cell r="AO113" t="str">
            <v>hour</v>
          </cell>
          <cell r="AP113">
            <v>7</v>
          </cell>
          <cell r="AQ113">
            <v>87.390967741935484</v>
          </cell>
          <cell r="AR113">
            <v>5760</v>
          </cell>
          <cell r="AS113">
            <v>0.08</v>
          </cell>
          <cell r="AT113">
            <v>4500</v>
          </cell>
          <cell r="AU113">
            <v>360</v>
          </cell>
          <cell r="AV113">
            <v>2073600</v>
          </cell>
        </row>
        <row r="114">
          <cell r="AM114">
            <v>10133</v>
          </cell>
        </row>
        <row r="115">
          <cell r="AM115">
            <v>10134</v>
          </cell>
          <cell r="AU115">
            <v>0</v>
          </cell>
        </row>
        <row r="116">
          <cell r="AM116">
            <v>10135</v>
          </cell>
          <cell r="AU116">
            <v>0</v>
          </cell>
        </row>
        <row r="117">
          <cell r="AM117">
            <v>10136</v>
          </cell>
          <cell r="AU117">
            <v>0</v>
          </cell>
        </row>
        <row r="118">
          <cell r="AM118">
            <v>10137</v>
          </cell>
          <cell r="AU118">
            <v>0</v>
          </cell>
        </row>
        <row r="119">
          <cell r="AM119">
            <v>10140</v>
          </cell>
          <cell r="AQ119">
            <v>256.00000000000006</v>
          </cell>
          <cell r="AU119">
            <v>93</v>
          </cell>
          <cell r="AV119">
            <v>16475377.800000001</v>
          </cell>
        </row>
        <row r="120">
          <cell r="AM120">
            <v>10141</v>
          </cell>
          <cell r="AN120" t="str">
            <v>Mandor ( L03 )</v>
          </cell>
          <cell r="AO120" t="str">
            <v>hour</v>
          </cell>
          <cell r="AP120">
            <v>1</v>
          </cell>
          <cell r="AQ120">
            <v>256.00000000000006</v>
          </cell>
          <cell r="AR120">
            <v>177154.6</v>
          </cell>
          <cell r="AS120">
            <v>3.8999999999999998E-3</v>
          </cell>
          <cell r="AT120">
            <v>6000</v>
          </cell>
          <cell r="AU120">
            <v>23</v>
          </cell>
          <cell r="AV120">
            <v>4074555.8000000003</v>
          </cell>
        </row>
        <row r="121">
          <cell r="AM121">
            <v>10142</v>
          </cell>
          <cell r="AN121" t="str">
            <v>Pekerja  ( L01)</v>
          </cell>
          <cell r="AO121" t="str">
            <v>hour</v>
          </cell>
          <cell r="AP121">
            <v>4</v>
          </cell>
          <cell r="AQ121">
            <v>256.00000000000006</v>
          </cell>
          <cell r="AR121">
            <v>177154.6</v>
          </cell>
          <cell r="AS121">
            <v>1.5599999999999999E-2</v>
          </cell>
          <cell r="AT121">
            <v>4500</v>
          </cell>
          <cell r="AU121">
            <v>70</v>
          </cell>
          <cell r="AV121">
            <v>12400822</v>
          </cell>
        </row>
        <row r="122">
          <cell r="AM122">
            <v>10143</v>
          </cell>
        </row>
        <row r="123">
          <cell r="AM123">
            <v>10144</v>
          </cell>
          <cell r="AU123">
            <v>0</v>
          </cell>
        </row>
        <row r="124">
          <cell r="AM124">
            <v>10145</v>
          </cell>
          <cell r="AU124">
            <v>0</v>
          </cell>
        </row>
        <row r="125">
          <cell r="AM125">
            <v>10146</v>
          </cell>
          <cell r="AU125">
            <v>0</v>
          </cell>
        </row>
        <row r="126">
          <cell r="AM126">
            <v>10147</v>
          </cell>
          <cell r="AU126">
            <v>0</v>
          </cell>
        </row>
        <row r="127">
          <cell r="AM127">
            <v>10150</v>
          </cell>
          <cell r="AQ127">
            <v>256.00000000000006</v>
          </cell>
          <cell r="AU127">
            <v>93</v>
          </cell>
          <cell r="AV127">
            <v>9375432.3000000007</v>
          </cell>
        </row>
        <row r="128">
          <cell r="AM128">
            <v>10151</v>
          </cell>
          <cell r="AN128" t="str">
            <v>Mandor ( L03 )</v>
          </cell>
          <cell r="AO128" t="str">
            <v>hour</v>
          </cell>
          <cell r="AP128">
            <v>1</v>
          </cell>
          <cell r="AQ128">
            <v>256.00000000000006</v>
          </cell>
          <cell r="AR128">
            <v>100811.1</v>
          </cell>
          <cell r="AS128">
            <v>3.8999999999999998E-3</v>
          </cell>
          <cell r="AT128">
            <v>6000</v>
          </cell>
          <cell r="AU128">
            <v>23</v>
          </cell>
          <cell r="AV128">
            <v>2318655.3000000003</v>
          </cell>
        </row>
        <row r="129">
          <cell r="AM129">
            <v>10152</v>
          </cell>
          <cell r="AN129" t="str">
            <v>Pekerja  ( L01)</v>
          </cell>
          <cell r="AO129" t="str">
            <v>hour</v>
          </cell>
          <cell r="AP129">
            <v>4</v>
          </cell>
          <cell r="AQ129">
            <v>256.00000000000006</v>
          </cell>
          <cell r="AR129">
            <v>100811.1</v>
          </cell>
          <cell r="AS129">
            <v>1.5599999999999999E-2</v>
          </cell>
          <cell r="AT129">
            <v>4500</v>
          </cell>
          <cell r="AU129">
            <v>70</v>
          </cell>
          <cell r="AV129">
            <v>7056777</v>
          </cell>
        </row>
        <row r="130">
          <cell r="AM130">
            <v>10153</v>
          </cell>
        </row>
        <row r="131">
          <cell r="AM131">
            <v>10154</v>
          </cell>
          <cell r="AU131">
            <v>0</v>
          </cell>
        </row>
        <row r="132">
          <cell r="AM132">
            <v>10155</v>
          </cell>
          <cell r="AU132">
            <v>0</v>
          </cell>
        </row>
        <row r="133">
          <cell r="AM133">
            <v>10156</v>
          </cell>
          <cell r="AU133">
            <v>0</v>
          </cell>
        </row>
        <row r="134">
          <cell r="AM134">
            <v>10157</v>
          </cell>
          <cell r="AU134">
            <v>0</v>
          </cell>
        </row>
        <row r="135">
          <cell r="AM135">
            <v>10160</v>
          </cell>
          <cell r="AQ135">
            <v>444.44444444444446</v>
          </cell>
          <cell r="AU135">
            <v>148</v>
          </cell>
          <cell r="AV135">
            <v>33909168</v>
          </cell>
        </row>
        <row r="136">
          <cell r="AM136">
            <v>10161</v>
          </cell>
          <cell r="AN136" t="str">
            <v>Mandor ( L03 )</v>
          </cell>
          <cell r="AO136" t="str">
            <v>hour</v>
          </cell>
          <cell r="AP136">
            <v>2</v>
          </cell>
          <cell r="AQ136">
            <v>444.44444444444446</v>
          </cell>
          <cell r="AR136">
            <v>229116</v>
          </cell>
          <cell r="AS136">
            <v>4.4999999999999997E-3</v>
          </cell>
          <cell r="AT136">
            <v>6000</v>
          </cell>
          <cell r="AU136">
            <v>27</v>
          </cell>
          <cell r="AV136">
            <v>6186132</v>
          </cell>
        </row>
        <row r="137">
          <cell r="AM137">
            <v>10162</v>
          </cell>
          <cell r="AN137" t="str">
            <v>Pekerja  ( L01)</v>
          </cell>
          <cell r="AO137" t="str">
            <v>hour</v>
          </cell>
          <cell r="AP137">
            <v>12</v>
          </cell>
          <cell r="AQ137">
            <v>444.44444444444446</v>
          </cell>
          <cell r="AR137">
            <v>229116</v>
          </cell>
          <cell r="AS137">
            <v>2.7E-2</v>
          </cell>
          <cell r="AT137">
            <v>4500</v>
          </cell>
          <cell r="AU137">
            <v>121</v>
          </cell>
          <cell r="AV137">
            <v>27723036</v>
          </cell>
        </row>
        <row r="138">
          <cell r="AM138">
            <v>10163</v>
          </cell>
        </row>
        <row r="139">
          <cell r="AM139">
            <v>10164</v>
          </cell>
          <cell r="AU139">
            <v>0</v>
          </cell>
        </row>
        <row r="140">
          <cell r="AM140">
            <v>10165</v>
          </cell>
          <cell r="AU140">
            <v>0</v>
          </cell>
        </row>
        <row r="141">
          <cell r="AM141">
            <v>10166</v>
          </cell>
          <cell r="AU141">
            <v>0</v>
          </cell>
        </row>
        <row r="142">
          <cell r="AM142">
            <v>10167</v>
          </cell>
          <cell r="AU142">
            <v>0</v>
          </cell>
        </row>
        <row r="143">
          <cell r="AM143">
            <v>10170</v>
          </cell>
          <cell r="AQ143">
            <v>17.777777777777779</v>
          </cell>
          <cell r="AU143">
            <v>3712</v>
          </cell>
          <cell r="AV143">
            <v>42807415.039999999</v>
          </cell>
        </row>
        <row r="144">
          <cell r="AM144">
            <v>10171</v>
          </cell>
          <cell r="AN144" t="str">
            <v>Mandor ( L03 )</v>
          </cell>
          <cell r="AO144" t="str">
            <v>hour</v>
          </cell>
          <cell r="AP144">
            <v>2</v>
          </cell>
          <cell r="AQ144">
            <v>17.777777777777779</v>
          </cell>
          <cell r="AR144">
            <v>11532.17</v>
          </cell>
          <cell r="AS144">
            <v>0.1125</v>
          </cell>
          <cell r="AT144">
            <v>6000</v>
          </cell>
          <cell r="AU144">
            <v>675</v>
          </cell>
          <cell r="AV144">
            <v>7784214.75</v>
          </cell>
        </row>
        <row r="145">
          <cell r="AM145">
            <v>10172</v>
          </cell>
          <cell r="AN145" t="str">
            <v>Pekerja  ( L01)</v>
          </cell>
          <cell r="AO145" t="str">
            <v>hour</v>
          </cell>
          <cell r="AP145">
            <v>12</v>
          </cell>
          <cell r="AQ145">
            <v>17.777777777777779</v>
          </cell>
          <cell r="AR145">
            <v>11532.17</v>
          </cell>
          <cell r="AS145">
            <v>0.67500000000000004</v>
          </cell>
          <cell r="AT145">
            <v>4500</v>
          </cell>
          <cell r="AU145">
            <v>3037</v>
          </cell>
          <cell r="AV145">
            <v>35023200.289999999</v>
          </cell>
        </row>
        <row r="146">
          <cell r="AM146">
            <v>10173</v>
          </cell>
        </row>
        <row r="147">
          <cell r="AM147">
            <v>10174</v>
          </cell>
          <cell r="AU147">
            <v>0</v>
          </cell>
        </row>
        <row r="148">
          <cell r="AM148">
            <v>10175</v>
          </cell>
          <cell r="AU148">
            <v>0</v>
          </cell>
        </row>
        <row r="149">
          <cell r="AM149">
            <v>10176</v>
          </cell>
          <cell r="AU149">
            <v>0</v>
          </cell>
        </row>
        <row r="150">
          <cell r="AM150">
            <v>10177</v>
          </cell>
          <cell r="AU150">
            <v>0</v>
          </cell>
        </row>
        <row r="151">
          <cell r="AM151">
            <v>10180</v>
          </cell>
          <cell r="AQ151">
            <v>17.777777777777779</v>
          </cell>
          <cell r="AU151">
            <v>3712</v>
          </cell>
          <cell r="AV151">
            <v>38632936.960000001</v>
          </cell>
        </row>
        <row r="152">
          <cell r="AM152">
            <v>10181</v>
          </cell>
          <cell r="AN152" t="str">
            <v>Mandor ( L03 )</v>
          </cell>
          <cell r="AO152" t="str">
            <v>hour</v>
          </cell>
          <cell r="AP152">
            <v>2</v>
          </cell>
          <cell r="AQ152">
            <v>17.777777777777779</v>
          </cell>
          <cell r="AR152">
            <v>10407.58</v>
          </cell>
          <cell r="AS152">
            <v>0.1125</v>
          </cell>
          <cell r="AT152">
            <v>6000</v>
          </cell>
          <cell r="AU152">
            <v>675</v>
          </cell>
          <cell r="AV152">
            <v>7025116.5</v>
          </cell>
        </row>
        <row r="153">
          <cell r="AM153">
            <v>10182</v>
          </cell>
          <cell r="AN153" t="str">
            <v>Pekerja  ( L01)</v>
          </cell>
          <cell r="AO153" t="str">
            <v>hour</v>
          </cell>
          <cell r="AP153">
            <v>12</v>
          </cell>
          <cell r="AQ153">
            <v>17.777777777777779</v>
          </cell>
          <cell r="AR153">
            <v>10407.58</v>
          </cell>
          <cell r="AS153">
            <v>0.67500000000000004</v>
          </cell>
          <cell r="AT153">
            <v>4500</v>
          </cell>
          <cell r="AU153">
            <v>3037</v>
          </cell>
          <cell r="AV153">
            <v>31607820.460000001</v>
          </cell>
        </row>
        <row r="154">
          <cell r="AM154">
            <v>10183</v>
          </cell>
        </row>
        <row r="155">
          <cell r="AM155">
            <v>10184</v>
          </cell>
          <cell r="AU155">
            <v>0</v>
          </cell>
        </row>
        <row r="156">
          <cell r="AM156">
            <v>10185</v>
          </cell>
          <cell r="AU156">
            <v>0</v>
          </cell>
        </row>
        <row r="157">
          <cell r="AM157">
            <v>10186</v>
          </cell>
          <cell r="AU157">
            <v>0</v>
          </cell>
        </row>
        <row r="158">
          <cell r="AM158">
            <v>10187</v>
          </cell>
          <cell r="AU158">
            <v>0</v>
          </cell>
        </row>
        <row r="159">
          <cell r="AM159">
            <v>10190</v>
          </cell>
          <cell r="AQ159">
            <v>2</v>
          </cell>
          <cell r="AU159">
            <v>40000</v>
          </cell>
          <cell r="AV159">
            <v>4056000</v>
          </cell>
        </row>
        <row r="160">
          <cell r="AM160">
            <v>10191</v>
          </cell>
          <cell r="AN160" t="str">
            <v>Mandor ( L03 )</v>
          </cell>
          <cell r="AO160" t="str">
            <v>hour</v>
          </cell>
          <cell r="AP160">
            <v>1</v>
          </cell>
          <cell r="AQ160">
            <v>2</v>
          </cell>
          <cell r="AR160">
            <v>101.4</v>
          </cell>
          <cell r="AS160">
            <v>0.5</v>
          </cell>
          <cell r="AT160">
            <v>6000</v>
          </cell>
          <cell r="AU160">
            <v>3000</v>
          </cell>
          <cell r="AV160">
            <v>304200</v>
          </cell>
        </row>
        <row r="161">
          <cell r="AM161">
            <v>10192</v>
          </cell>
          <cell r="AN161" t="str">
            <v>Tukang ( L02 )</v>
          </cell>
          <cell r="AO161" t="str">
            <v>hour</v>
          </cell>
          <cell r="AP161">
            <v>4</v>
          </cell>
          <cell r="AQ161">
            <v>2</v>
          </cell>
          <cell r="AR161">
            <v>101.4</v>
          </cell>
          <cell r="AS161">
            <v>2</v>
          </cell>
          <cell r="AT161">
            <v>5000</v>
          </cell>
          <cell r="AU161">
            <v>10000</v>
          </cell>
          <cell r="AV161">
            <v>1014000</v>
          </cell>
        </row>
        <row r="162">
          <cell r="AM162">
            <v>10193</v>
          </cell>
          <cell r="AN162" t="str">
            <v>Pekerja  ( L01)</v>
          </cell>
          <cell r="AO162" t="str">
            <v>hour</v>
          </cell>
          <cell r="AP162">
            <v>12</v>
          </cell>
          <cell r="AQ162">
            <v>2</v>
          </cell>
          <cell r="AR162">
            <v>101.4</v>
          </cell>
          <cell r="AS162">
            <v>6</v>
          </cell>
          <cell r="AT162">
            <v>4500</v>
          </cell>
          <cell r="AU162">
            <v>27000</v>
          </cell>
          <cell r="AV162">
            <v>2737800</v>
          </cell>
        </row>
        <row r="163">
          <cell r="AM163">
            <v>10194</v>
          </cell>
          <cell r="AU163">
            <v>0</v>
          </cell>
        </row>
        <row r="164">
          <cell r="AM164">
            <v>10195</v>
          </cell>
          <cell r="AU164">
            <v>0</v>
          </cell>
        </row>
        <row r="165">
          <cell r="AM165">
            <v>10196</v>
          </cell>
          <cell r="AU165">
            <v>0</v>
          </cell>
        </row>
        <row r="166">
          <cell r="AM166">
            <v>10197</v>
          </cell>
          <cell r="AU166">
            <v>0</v>
          </cell>
        </row>
        <row r="167">
          <cell r="AM167">
            <v>10200</v>
          </cell>
          <cell r="AQ167">
            <v>2</v>
          </cell>
          <cell r="AU167">
            <v>40000</v>
          </cell>
          <cell r="AV167">
            <v>101600</v>
          </cell>
        </row>
        <row r="168">
          <cell r="AM168">
            <v>10201</v>
          </cell>
          <cell r="AN168" t="str">
            <v>Mandor ( L03 )</v>
          </cell>
          <cell r="AO168" t="str">
            <v>hour</v>
          </cell>
          <cell r="AP168">
            <v>1</v>
          </cell>
          <cell r="AQ168">
            <v>2</v>
          </cell>
          <cell r="AR168">
            <v>2.54</v>
          </cell>
          <cell r="AS168">
            <v>0.5</v>
          </cell>
          <cell r="AT168">
            <v>6000</v>
          </cell>
          <cell r="AU168">
            <v>3000</v>
          </cell>
          <cell r="AV168">
            <v>7620</v>
          </cell>
        </row>
        <row r="169">
          <cell r="AM169">
            <v>10202</v>
          </cell>
          <cell r="AN169" t="str">
            <v>Tukang ( L02 )</v>
          </cell>
          <cell r="AO169" t="str">
            <v>hour</v>
          </cell>
          <cell r="AP169">
            <v>4</v>
          </cell>
          <cell r="AQ169">
            <v>2</v>
          </cell>
          <cell r="AR169">
            <v>2.54</v>
          </cell>
          <cell r="AS169">
            <v>2</v>
          </cell>
          <cell r="AT169">
            <v>5000</v>
          </cell>
          <cell r="AU169">
            <v>10000</v>
          </cell>
          <cell r="AV169">
            <v>25400</v>
          </cell>
        </row>
        <row r="170">
          <cell r="AM170">
            <v>10203</v>
          </cell>
          <cell r="AN170" t="str">
            <v>Pekerja  ( L01)</v>
          </cell>
          <cell r="AO170" t="str">
            <v>hour</v>
          </cell>
          <cell r="AP170">
            <v>12</v>
          </cell>
          <cell r="AQ170">
            <v>2</v>
          </cell>
          <cell r="AR170">
            <v>2.54</v>
          </cell>
          <cell r="AS170">
            <v>6</v>
          </cell>
          <cell r="AT170">
            <v>4500</v>
          </cell>
          <cell r="AU170">
            <v>27000</v>
          </cell>
          <cell r="AV170">
            <v>68580</v>
          </cell>
        </row>
        <row r="171">
          <cell r="AM171">
            <v>10204</v>
          </cell>
          <cell r="AU171">
            <v>0</v>
          </cell>
        </row>
        <row r="172">
          <cell r="AM172">
            <v>10205</v>
          </cell>
          <cell r="AU172">
            <v>0</v>
          </cell>
        </row>
        <row r="173">
          <cell r="AM173">
            <v>10206</v>
          </cell>
          <cell r="AU173">
            <v>0</v>
          </cell>
        </row>
        <row r="174">
          <cell r="AM174">
            <v>10207</v>
          </cell>
          <cell r="AU174">
            <v>0</v>
          </cell>
        </row>
        <row r="175">
          <cell r="AM175">
            <v>10210</v>
          </cell>
          <cell r="AQ175">
            <v>150</v>
          </cell>
          <cell r="AU175">
            <v>142</v>
          </cell>
          <cell r="AV175">
            <v>1423550</v>
          </cell>
        </row>
        <row r="176">
          <cell r="AM176">
            <v>10211</v>
          </cell>
          <cell r="AN176" t="str">
            <v>Mandor ( L03 )</v>
          </cell>
          <cell r="AO176" t="str">
            <v>hour</v>
          </cell>
          <cell r="AP176">
            <v>0.5</v>
          </cell>
          <cell r="AQ176">
            <v>150</v>
          </cell>
          <cell r="AR176">
            <v>10025</v>
          </cell>
          <cell r="AS176">
            <v>3.3E-3</v>
          </cell>
          <cell r="AT176">
            <v>6000</v>
          </cell>
          <cell r="AU176">
            <v>19</v>
          </cell>
          <cell r="AV176">
            <v>190475</v>
          </cell>
        </row>
        <row r="177">
          <cell r="AM177">
            <v>10212</v>
          </cell>
          <cell r="AN177" t="str">
            <v>Tukang ( L02 )</v>
          </cell>
          <cell r="AO177" t="str">
            <v>hour</v>
          </cell>
          <cell r="AP177">
            <v>1</v>
          </cell>
          <cell r="AQ177">
            <v>150</v>
          </cell>
          <cell r="AR177">
            <v>10025</v>
          </cell>
          <cell r="AS177">
            <v>6.6E-3</v>
          </cell>
          <cell r="AT177">
            <v>5000</v>
          </cell>
          <cell r="AU177">
            <v>33</v>
          </cell>
          <cell r="AV177">
            <v>330825</v>
          </cell>
        </row>
        <row r="178">
          <cell r="AM178">
            <v>10213</v>
          </cell>
          <cell r="AN178" t="str">
            <v>Pekerja  ( L01)</v>
          </cell>
          <cell r="AO178" t="str">
            <v>hour</v>
          </cell>
          <cell r="AP178">
            <v>3</v>
          </cell>
          <cell r="AQ178">
            <v>150</v>
          </cell>
          <cell r="AR178">
            <v>10025</v>
          </cell>
          <cell r="AS178">
            <v>0.02</v>
          </cell>
          <cell r="AT178">
            <v>4500</v>
          </cell>
          <cell r="AU178">
            <v>90</v>
          </cell>
          <cell r="AV178">
            <v>902250</v>
          </cell>
        </row>
        <row r="179">
          <cell r="AM179">
            <v>10214</v>
          </cell>
          <cell r="AU179">
            <v>0</v>
          </cell>
        </row>
        <row r="180">
          <cell r="AM180">
            <v>10215</v>
          </cell>
          <cell r="AU180">
            <v>0</v>
          </cell>
        </row>
        <row r="181">
          <cell r="AM181">
            <v>10216</v>
          </cell>
          <cell r="AU181">
            <v>0</v>
          </cell>
        </row>
        <row r="182">
          <cell r="AM182">
            <v>10217</v>
          </cell>
          <cell r="AU182">
            <v>0</v>
          </cell>
        </row>
        <row r="183">
          <cell r="AM183">
            <v>10220</v>
          </cell>
          <cell r="AQ183">
            <v>0.76800000000000024</v>
          </cell>
          <cell r="AU183">
            <v>22134</v>
          </cell>
          <cell r="AV183">
            <v>21775429.200000003</v>
          </cell>
        </row>
        <row r="184">
          <cell r="AM184">
            <v>10221</v>
          </cell>
          <cell r="AN184" t="str">
            <v>Mandor ( L03 )</v>
          </cell>
          <cell r="AO184" t="str">
            <v>hour</v>
          </cell>
          <cell r="AP184">
            <v>0.5</v>
          </cell>
          <cell r="AQ184">
            <v>0.76800000000000024</v>
          </cell>
          <cell r="AR184">
            <v>983.8</v>
          </cell>
          <cell r="AS184">
            <v>0.65100000000000002</v>
          </cell>
          <cell r="AT184">
            <v>6000</v>
          </cell>
          <cell r="AU184">
            <v>3906</v>
          </cell>
          <cell r="AV184">
            <v>3842722.8</v>
          </cell>
        </row>
        <row r="185">
          <cell r="AM185">
            <v>10222</v>
          </cell>
          <cell r="AN185" t="str">
            <v>Tukang ( L02 )</v>
          </cell>
          <cell r="AO185" t="str">
            <v>hour</v>
          </cell>
          <cell r="AP185">
            <v>1</v>
          </cell>
          <cell r="AQ185">
            <v>0.76800000000000024</v>
          </cell>
          <cell r="AR185">
            <v>983.8</v>
          </cell>
          <cell r="AS185">
            <v>1.302</v>
          </cell>
          <cell r="AT185">
            <v>5000</v>
          </cell>
          <cell r="AU185">
            <v>6510</v>
          </cell>
          <cell r="AV185">
            <v>6404538</v>
          </cell>
        </row>
        <row r="186">
          <cell r="AM186">
            <v>10223</v>
          </cell>
          <cell r="AN186" t="str">
            <v>Pekerja  ( L01)</v>
          </cell>
          <cell r="AO186" t="str">
            <v>hour</v>
          </cell>
          <cell r="AP186">
            <v>2</v>
          </cell>
          <cell r="AQ186">
            <v>0.76800000000000024</v>
          </cell>
          <cell r="AR186">
            <v>983.8</v>
          </cell>
          <cell r="AS186">
            <v>2.6040999999999999</v>
          </cell>
          <cell r="AT186">
            <v>4500</v>
          </cell>
          <cell r="AU186">
            <v>11718</v>
          </cell>
          <cell r="AV186">
            <v>11528168.4</v>
          </cell>
        </row>
        <row r="187">
          <cell r="AM187">
            <v>10224</v>
          </cell>
          <cell r="AU187">
            <v>0</v>
          </cell>
        </row>
        <row r="188">
          <cell r="AM188">
            <v>10225</v>
          </cell>
          <cell r="AU188">
            <v>0</v>
          </cell>
        </row>
        <row r="189">
          <cell r="AM189">
            <v>10226</v>
          </cell>
          <cell r="AU189">
            <v>0</v>
          </cell>
        </row>
        <row r="190">
          <cell r="AM190">
            <v>10227</v>
          </cell>
          <cell r="AU190">
            <v>0</v>
          </cell>
        </row>
        <row r="191">
          <cell r="AM191">
            <v>10230</v>
          </cell>
          <cell r="AQ191">
            <v>7.5</v>
          </cell>
          <cell r="AU191">
            <v>10665</v>
          </cell>
          <cell r="AV191">
            <v>298620000</v>
          </cell>
        </row>
        <row r="192">
          <cell r="AM192">
            <v>10231</v>
          </cell>
          <cell r="AN192" t="str">
            <v>Mandor ( L03 )</v>
          </cell>
          <cell r="AO192" t="str">
            <v>hour</v>
          </cell>
          <cell r="AP192">
            <v>1</v>
          </cell>
          <cell r="AQ192">
            <v>7.5</v>
          </cell>
          <cell r="AR192">
            <v>28000</v>
          </cell>
          <cell r="AS192">
            <v>0.1333</v>
          </cell>
          <cell r="AT192">
            <v>6000</v>
          </cell>
          <cell r="AU192">
            <v>799</v>
          </cell>
          <cell r="AV192">
            <v>22372000</v>
          </cell>
        </row>
        <row r="193">
          <cell r="AM193">
            <v>10232</v>
          </cell>
          <cell r="AN193" t="str">
            <v>Tukang ( L02 )</v>
          </cell>
          <cell r="AO193" t="str">
            <v>hour</v>
          </cell>
          <cell r="AP193">
            <v>4</v>
          </cell>
          <cell r="AQ193">
            <v>7.5</v>
          </cell>
          <cell r="AR193">
            <v>28000</v>
          </cell>
          <cell r="AS193">
            <v>0.5333</v>
          </cell>
          <cell r="AT193">
            <v>5000</v>
          </cell>
          <cell r="AU193">
            <v>2666</v>
          </cell>
          <cell r="AV193">
            <v>74648000</v>
          </cell>
        </row>
        <row r="194">
          <cell r="AM194">
            <v>10233</v>
          </cell>
          <cell r="AN194" t="str">
            <v>Pekerja  ( L01)</v>
          </cell>
          <cell r="AO194" t="str">
            <v>hour</v>
          </cell>
          <cell r="AP194">
            <v>12</v>
          </cell>
          <cell r="AQ194">
            <v>7.5</v>
          </cell>
          <cell r="AR194">
            <v>28000</v>
          </cell>
          <cell r="AS194">
            <v>1.6</v>
          </cell>
          <cell r="AT194">
            <v>4500</v>
          </cell>
          <cell r="AU194">
            <v>7200</v>
          </cell>
          <cell r="AV194">
            <v>201600000</v>
          </cell>
        </row>
        <row r="195">
          <cell r="AM195">
            <v>10234</v>
          </cell>
          <cell r="AU195">
            <v>0</v>
          </cell>
        </row>
        <row r="196">
          <cell r="AM196">
            <v>10235</v>
          </cell>
          <cell r="AU196">
            <v>0</v>
          </cell>
        </row>
        <row r="197">
          <cell r="AM197">
            <v>10236</v>
          </cell>
          <cell r="AU197">
            <v>0</v>
          </cell>
        </row>
        <row r="198">
          <cell r="AM198">
            <v>10237</v>
          </cell>
          <cell r="AU198">
            <v>0</v>
          </cell>
        </row>
        <row r="199">
          <cell r="AM199">
            <v>10240</v>
          </cell>
          <cell r="AQ199">
            <v>2</v>
          </cell>
          <cell r="AU199">
            <v>46750</v>
          </cell>
          <cell r="AV199">
            <v>1402500000</v>
          </cell>
        </row>
        <row r="200">
          <cell r="AM200">
            <v>10241</v>
          </cell>
          <cell r="AN200" t="str">
            <v>Mandor ( L03 )</v>
          </cell>
          <cell r="AO200" t="str">
            <v>hour</v>
          </cell>
          <cell r="AP200">
            <v>1</v>
          </cell>
          <cell r="AQ200">
            <v>2</v>
          </cell>
          <cell r="AR200">
            <v>30000</v>
          </cell>
          <cell r="AS200">
            <v>0.5</v>
          </cell>
          <cell r="AT200">
            <v>6000</v>
          </cell>
          <cell r="AU200">
            <v>3000</v>
          </cell>
          <cell r="AV200">
            <v>90000000</v>
          </cell>
        </row>
        <row r="201">
          <cell r="AM201">
            <v>10242</v>
          </cell>
          <cell r="AN201" t="str">
            <v>Tukang ( L02 )</v>
          </cell>
          <cell r="AO201" t="str">
            <v>hour</v>
          </cell>
          <cell r="AP201">
            <v>4</v>
          </cell>
          <cell r="AQ201">
            <v>2</v>
          </cell>
          <cell r="AR201">
            <v>30000</v>
          </cell>
          <cell r="AS201">
            <v>2</v>
          </cell>
          <cell r="AT201">
            <v>5000</v>
          </cell>
          <cell r="AU201">
            <v>10000</v>
          </cell>
          <cell r="AV201">
            <v>300000000</v>
          </cell>
        </row>
        <row r="202">
          <cell r="AM202">
            <v>10243</v>
          </cell>
          <cell r="AN202" t="str">
            <v>Pekerja  ( L01)</v>
          </cell>
          <cell r="AO202" t="str">
            <v>hour</v>
          </cell>
          <cell r="AP202">
            <v>15</v>
          </cell>
          <cell r="AQ202">
            <v>2</v>
          </cell>
          <cell r="AR202">
            <v>30000</v>
          </cell>
          <cell r="AS202">
            <v>7.5</v>
          </cell>
          <cell r="AT202">
            <v>4500</v>
          </cell>
          <cell r="AU202">
            <v>33750</v>
          </cell>
          <cell r="AV202">
            <v>1012500000</v>
          </cell>
        </row>
        <row r="203">
          <cell r="AM203">
            <v>10244</v>
          </cell>
          <cell r="AU203">
            <v>0</v>
          </cell>
        </row>
        <row r="204">
          <cell r="AM204">
            <v>10245</v>
          </cell>
          <cell r="AU204">
            <v>0</v>
          </cell>
        </row>
        <row r="205">
          <cell r="AM205">
            <v>10246</v>
          </cell>
          <cell r="AU205">
            <v>0</v>
          </cell>
        </row>
        <row r="206">
          <cell r="AM206">
            <v>10247</v>
          </cell>
          <cell r="AU206">
            <v>0</v>
          </cell>
        </row>
        <row r="207">
          <cell r="AM207">
            <v>10250</v>
          </cell>
          <cell r="AQ207">
            <v>87.390967741935484</v>
          </cell>
          <cell r="AU207">
            <v>428</v>
          </cell>
          <cell r="AV207">
            <v>316292</v>
          </cell>
        </row>
        <row r="208">
          <cell r="AM208">
            <v>10251</v>
          </cell>
          <cell r="AN208" t="str">
            <v>Mandor ( L03 )</v>
          </cell>
          <cell r="AO208" t="str">
            <v>hour</v>
          </cell>
          <cell r="AP208">
            <v>1</v>
          </cell>
          <cell r="AQ208">
            <v>87.390967741935484</v>
          </cell>
          <cell r="AR208">
            <v>739</v>
          </cell>
          <cell r="AS208">
            <v>1.14E-2</v>
          </cell>
          <cell r="AT208">
            <v>6000</v>
          </cell>
          <cell r="AU208">
            <v>68</v>
          </cell>
          <cell r="AV208">
            <v>50252</v>
          </cell>
        </row>
        <row r="209">
          <cell r="AM209">
            <v>10252</v>
          </cell>
          <cell r="AN209" t="str">
            <v>Pekerja  ( L01)</v>
          </cell>
          <cell r="AO209" t="str">
            <v>hour</v>
          </cell>
          <cell r="AP209">
            <v>7</v>
          </cell>
          <cell r="AQ209">
            <v>87.390967741935484</v>
          </cell>
          <cell r="AR209">
            <v>739</v>
          </cell>
          <cell r="AS209">
            <v>0.08</v>
          </cell>
          <cell r="AT209">
            <v>4500</v>
          </cell>
          <cell r="AU209">
            <v>360</v>
          </cell>
          <cell r="AV209">
            <v>266040</v>
          </cell>
        </row>
        <row r="210">
          <cell r="AM210">
            <v>10253</v>
          </cell>
        </row>
        <row r="211">
          <cell r="AM211">
            <v>10254</v>
          </cell>
          <cell r="AU211">
            <v>0</v>
          </cell>
        </row>
        <row r="212">
          <cell r="AM212">
            <v>10255</v>
          </cell>
          <cell r="AU212">
            <v>0</v>
          </cell>
        </row>
        <row r="213">
          <cell r="AM213">
            <v>10256</v>
          </cell>
          <cell r="AU213">
            <v>0</v>
          </cell>
        </row>
        <row r="214">
          <cell r="AM214">
            <v>10257</v>
          </cell>
          <cell r="AU214">
            <v>0</v>
          </cell>
        </row>
        <row r="215">
          <cell r="AM215">
            <v>10260</v>
          </cell>
          <cell r="AQ215">
            <v>87.390967741935484</v>
          </cell>
          <cell r="AU215">
            <v>428</v>
          </cell>
          <cell r="AV215">
            <v>158146</v>
          </cell>
        </row>
        <row r="216">
          <cell r="AM216">
            <v>10261</v>
          </cell>
          <cell r="AN216" t="str">
            <v>Mandor ( L03 )</v>
          </cell>
          <cell r="AO216" t="str">
            <v>hour</v>
          </cell>
          <cell r="AP216">
            <v>1</v>
          </cell>
          <cell r="AQ216">
            <v>87.390967741935484</v>
          </cell>
          <cell r="AR216">
            <v>369.5</v>
          </cell>
          <cell r="AS216">
            <v>1.14E-2</v>
          </cell>
          <cell r="AT216">
            <v>6000</v>
          </cell>
          <cell r="AU216">
            <v>68</v>
          </cell>
          <cell r="AV216">
            <v>25126</v>
          </cell>
        </row>
        <row r="217">
          <cell r="AM217">
            <v>10262</v>
          </cell>
          <cell r="AN217" t="str">
            <v>Pekerja  ( L01)</v>
          </cell>
          <cell r="AO217" t="str">
            <v>hour</v>
          </cell>
          <cell r="AP217">
            <v>7</v>
          </cell>
          <cell r="AQ217">
            <v>87.390967741935484</v>
          </cell>
          <cell r="AR217">
            <v>369.5</v>
          </cell>
          <cell r="AS217">
            <v>0.08</v>
          </cell>
          <cell r="AT217">
            <v>4500</v>
          </cell>
          <cell r="AU217">
            <v>360</v>
          </cell>
          <cell r="AV217">
            <v>133020</v>
          </cell>
        </row>
        <row r="218">
          <cell r="AM218">
            <v>10263</v>
          </cell>
        </row>
        <row r="219">
          <cell r="AM219">
            <v>10264</v>
          </cell>
          <cell r="AU219">
            <v>0</v>
          </cell>
        </row>
        <row r="220">
          <cell r="AM220">
            <v>10265</v>
          </cell>
          <cell r="AU220">
            <v>0</v>
          </cell>
        </row>
        <row r="221">
          <cell r="AM221">
            <v>10266</v>
          </cell>
          <cell r="AU221">
            <v>0</v>
          </cell>
        </row>
        <row r="222">
          <cell r="AM222">
            <v>10267</v>
          </cell>
          <cell r="AU222">
            <v>0</v>
          </cell>
        </row>
        <row r="223">
          <cell r="AM223">
            <v>10270</v>
          </cell>
          <cell r="AQ223">
            <v>46.080000000000013</v>
          </cell>
          <cell r="AU223">
            <v>1431</v>
          </cell>
          <cell r="AV223">
            <v>423003.60000000003</v>
          </cell>
        </row>
        <row r="224">
          <cell r="AM224">
            <v>10271</v>
          </cell>
          <cell r="AN224" t="str">
            <v>Mandor ( L03 )</v>
          </cell>
          <cell r="AO224" t="str">
            <v>hour</v>
          </cell>
          <cell r="AP224">
            <v>2</v>
          </cell>
          <cell r="AQ224">
            <v>46.080000000000013</v>
          </cell>
          <cell r="AR224">
            <v>295.60000000000002</v>
          </cell>
          <cell r="AS224">
            <v>4.3400000000000001E-2</v>
          </cell>
          <cell r="AT224">
            <v>6000</v>
          </cell>
          <cell r="AU224">
            <v>260</v>
          </cell>
          <cell r="AV224">
            <v>76856</v>
          </cell>
        </row>
        <row r="225">
          <cell r="AM225">
            <v>10272</v>
          </cell>
          <cell r="AN225" t="str">
            <v>Pekerja  ( L01)</v>
          </cell>
          <cell r="AO225" t="str">
            <v>hour</v>
          </cell>
          <cell r="AP225">
            <v>12</v>
          </cell>
          <cell r="AQ225">
            <v>46.080000000000013</v>
          </cell>
          <cell r="AR225">
            <v>295.60000000000002</v>
          </cell>
          <cell r="AS225">
            <v>0.26040000000000002</v>
          </cell>
          <cell r="AT225">
            <v>4500</v>
          </cell>
          <cell r="AU225">
            <v>1171</v>
          </cell>
          <cell r="AV225">
            <v>346147.60000000003</v>
          </cell>
        </row>
        <row r="226">
          <cell r="AM226">
            <v>10273</v>
          </cell>
        </row>
        <row r="227">
          <cell r="AM227">
            <v>10274</v>
          </cell>
          <cell r="AU227">
            <v>0</v>
          </cell>
        </row>
        <row r="228">
          <cell r="AM228">
            <v>10275</v>
          </cell>
          <cell r="AU228">
            <v>0</v>
          </cell>
        </row>
        <row r="229">
          <cell r="AM229">
            <v>10276</v>
          </cell>
          <cell r="AU229">
            <v>0</v>
          </cell>
        </row>
        <row r="230">
          <cell r="AM230">
            <v>10277</v>
          </cell>
          <cell r="AU230">
            <v>0</v>
          </cell>
        </row>
        <row r="231">
          <cell r="AM231">
            <v>10280</v>
          </cell>
          <cell r="AQ231">
            <v>13.33</v>
          </cell>
          <cell r="AU231">
            <v>4275</v>
          </cell>
          <cell r="AV231">
            <v>9753412.5</v>
          </cell>
        </row>
        <row r="232">
          <cell r="AM232">
            <v>10281</v>
          </cell>
          <cell r="AN232" t="str">
            <v>Mandor ( L03 )</v>
          </cell>
          <cell r="AO232" t="str">
            <v>hour</v>
          </cell>
          <cell r="AP232">
            <v>1</v>
          </cell>
          <cell r="AQ232">
            <v>13.33</v>
          </cell>
          <cell r="AR232">
            <v>2281.5</v>
          </cell>
          <cell r="AS232">
            <v>7.4999999999999997E-2</v>
          </cell>
          <cell r="AT232">
            <v>6000</v>
          </cell>
          <cell r="AU232">
            <v>450</v>
          </cell>
          <cell r="AV232">
            <v>1026675</v>
          </cell>
        </row>
        <row r="233">
          <cell r="AM233">
            <v>10282</v>
          </cell>
          <cell r="AN233" t="str">
            <v>Tukang ( L02 )</v>
          </cell>
          <cell r="AO233" t="str">
            <v>hour</v>
          </cell>
          <cell r="AP233">
            <v>3</v>
          </cell>
          <cell r="AQ233">
            <v>13.33</v>
          </cell>
          <cell r="AR233">
            <v>2281.5</v>
          </cell>
          <cell r="AS233">
            <v>0.22500000000000001</v>
          </cell>
          <cell r="AT233">
            <v>5000</v>
          </cell>
          <cell r="AU233">
            <v>1125</v>
          </cell>
          <cell r="AV233">
            <v>2566687.5</v>
          </cell>
        </row>
        <row r="234">
          <cell r="AM234">
            <v>10283</v>
          </cell>
          <cell r="AN234" t="str">
            <v>Pekerja  ( L01)</v>
          </cell>
          <cell r="AO234" t="str">
            <v>hour</v>
          </cell>
          <cell r="AP234">
            <v>8</v>
          </cell>
          <cell r="AQ234">
            <v>13.33</v>
          </cell>
          <cell r="AR234">
            <v>2281.5</v>
          </cell>
          <cell r="AS234">
            <v>0.60009999999999997</v>
          </cell>
          <cell r="AT234">
            <v>4500</v>
          </cell>
          <cell r="AU234">
            <v>2700</v>
          </cell>
          <cell r="AV234">
            <v>6160050</v>
          </cell>
        </row>
        <row r="235">
          <cell r="AM235">
            <v>10284</v>
          </cell>
          <cell r="AU235">
            <v>0</v>
          </cell>
        </row>
        <row r="236">
          <cell r="AM236">
            <v>10285</v>
          </cell>
          <cell r="AU236">
            <v>0</v>
          </cell>
        </row>
        <row r="237">
          <cell r="AM237">
            <v>10286</v>
          </cell>
          <cell r="AU237">
            <v>0</v>
          </cell>
        </row>
        <row r="238">
          <cell r="AM238">
            <v>10287</v>
          </cell>
          <cell r="AU238">
            <v>0</v>
          </cell>
        </row>
        <row r="239">
          <cell r="AM239">
            <v>10290</v>
          </cell>
          <cell r="AQ239">
            <v>5</v>
          </cell>
          <cell r="AU239">
            <v>8700</v>
          </cell>
          <cell r="AV239">
            <v>174000</v>
          </cell>
        </row>
        <row r="240">
          <cell r="AM240">
            <v>10291</v>
          </cell>
          <cell r="AN240" t="str">
            <v>Mandor ( L03 )</v>
          </cell>
          <cell r="AO240" t="str">
            <v>hour</v>
          </cell>
          <cell r="AP240">
            <v>1</v>
          </cell>
          <cell r="AQ240">
            <v>5</v>
          </cell>
          <cell r="AR240">
            <v>20</v>
          </cell>
          <cell r="AS240">
            <v>0.2</v>
          </cell>
          <cell r="AT240">
            <v>6000</v>
          </cell>
          <cell r="AU240">
            <v>1200</v>
          </cell>
          <cell r="AV240">
            <v>24000</v>
          </cell>
        </row>
        <row r="241">
          <cell r="AM241">
            <v>10292</v>
          </cell>
          <cell r="AN241" t="str">
            <v>Tukang ( L02 )</v>
          </cell>
          <cell r="AO241" t="str">
            <v>hour</v>
          </cell>
          <cell r="AP241">
            <v>3</v>
          </cell>
          <cell r="AQ241">
            <v>5</v>
          </cell>
          <cell r="AR241">
            <v>20</v>
          </cell>
          <cell r="AS241">
            <v>0.6</v>
          </cell>
          <cell r="AT241">
            <v>5000</v>
          </cell>
          <cell r="AU241">
            <v>3000</v>
          </cell>
          <cell r="AV241">
            <v>60000</v>
          </cell>
        </row>
        <row r="242">
          <cell r="AM242">
            <v>10293</v>
          </cell>
          <cell r="AN242" t="str">
            <v>Pekerja  ( L01)</v>
          </cell>
          <cell r="AO242" t="str">
            <v>hour</v>
          </cell>
          <cell r="AP242">
            <v>5</v>
          </cell>
          <cell r="AQ242">
            <v>5</v>
          </cell>
          <cell r="AR242">
            <v>20</v>
          </cell>
          <cell r="AS242">
            <v>1</v>
          </cell>
          <cell r="AT242">
            <v>4500</v>
          </cell>
          <cell r="AU242">
            <v>4500</v>
          </cell>
          <cell r="AV242">
            <v>90000</v>
          </cell>
        </row>
        <row r="243">
          <cell r="AM243">
            <v>10294</v>
          </cell>
          <cell r="AU243">
            <v>0</v>
          </cell>
        </row>
        <row r="244">
          <cell r="AM244">
            <v>10295</v>
          </cell>
          <cell r="AU244">
            <v>0</v>
          </cell>
        </row>
        <row r="245">
          <cell r="AM245">
            <v>10296</v>
          </cell>
          <cell r="AU245">
            <v>0</v>
          </cell>
        </row>
        <row r="246">
          <cell r="AM246">
            <v>10297</v>
          </cell>
          <cell r="AU246">
            <v>0</v>
          </cell>
        </row>
        <row r="247">
          <cell r="AM247">
            <v>10300</v>
          </cell>
          <cell r="AQ247">
            <v>5</v>
          </cell>
          <cell r="AU247">
            <v>8700</v>
          </cell>
          <cell r="AV247">
            <v>217500</v>
          </cell>
        </row>
        <row r="248">
          <cell r="AM248">
            <v>10301</v>
          </cell>
          <cell r="AN248" t="str">
            <v>Mandor ( L03 )</v>
          </cell>
          <cell r="AO248" t="str">
            <v>hour</v>
          </cell>
          <cell r="AP248">
            <v>1</v>
          </cell>
          <cell r="AQ248">
            <v>5</v>
          </cell>
          <cell r="AR248">
            <v>25</v>
          </cell>
          <cell r="AS248">
            <v>0.2</v>
          </cell>
          <cell r="AT248">
            <v>6000</v>
          </cell>
          <cell r="AU248">
            <v>1200</v>
          </cell>
          <cell r="AV248">
            <v>30000</v>
          </cell>
        </row>
        <row r="249">
          <cell r="AM249">
            <v>10302</v>
          </cell>
          <cell r="AN249" t="str">
            <v>Tukang ( L02 )</v>
          </cell>
          <cell r="AO249" t="str">
            <v>hour</v>
          </cell>
          <cell r="AP249">
            <v>3</v>
          </cell>
          <cell r="AQ249">
            <v>5</v>
          </cell>
          <cell r="AR249">
            <v>25</v>
          </cell>
          <cell r="AS249">
            <v>0.6</v>
          </cell>
          <cell r="AT249">
            <v>5000</v>
          </cell>
          <cell r="AU249">
            <v>3000</v>
          </cell>
          <cell r="AV249">
            <v>75000</v>
          </cell>
        </row>
        <row r="250">
          <cell r="AM250">
            <v>10303</v>
          </cell>
          <cell r="AN250" t="str">
            <v>Pekerja  ( L01)</v>
          </cell>
          <cell r="AO250" t="str">
            <v>hour</v>
          </cell>
          <cell r="AP250">
            <v>5</v>
          </cell>
          <cell r="AQ250">
            <v>5</v>
          </cell>
          <cell r="AR250">
            <v>25</v>
          </cell>
          <cell r="AS250">
            <v>1</v>
          </cell>
          <cell r="AT250">
            <v>4500</v>
          </cell>
          <cell r="AU250">
            <v>4500</v>
          </cell>
          <cell r="AV250">
            <v>112500</v>
          </cell>
        </row>
        <row r="251">
          <cell r="AM251">
            <v>10304</v>
          </cell>
          <cell r="AU251">
            <v>0</v>
          </cell>
        </row>
        <row r="252">
          <cell r="AM252">
            <v>10305</v>
          </cell>
          <cell r="AU252">
            <v>0</v>
          </cell>
        </row>
        <row r="253">
          <cell r="AM253">
            <v>10306</v>
          </cell>
          <cell r="AU253">
            <v>0</v>
          </cell>
        </row>
        <row r="254">
          <cell r="AM254">
            <v>10307</v>
          </cell>
          <cell r="AU254">
            <v>0</v>
          </cell>
        </row>
        <row r="255">
          <cell r="AM255">
            <v>10310</v>
          </cell>
        </row>
        <row r="256">
          <cell r="AM256">
            <v>10311</v>
          </cell>
        </row>
        <row r="257">
          <cell r="AM257">
            <v>10312</v>
          </cell>
        </row>
        <row r="258">
          <cell r="AM258">
            <v>10313</v>
          </cell>
        </row>
        <row r="259">
          <cell r="AM259">
            <v>10314</v>
          </cell>
        </row>
        <row r="260">
          <cell r="AM260">
            <v>10315</v>
          </cell>
        </row>
        <row r="261">
          <cell r="AM261">
            <v>10316</v>
          </cell>
          <cell r="AU261">
            <v>0</v>
          </cell>
        </row>
        <row r="262">
          <cell r="AM262">
            <v>10317</v>
          </cell>
          <cell r="AU262">
            <v>0</v>
          </cell>
        </row>
        <row r="263">
          <cell r="AM263">
            <v>10320</v>
          </cell>
        </row>
        <row r="264">
          <cell r="AM264">
            <v>10321</v>
          </cell>
        </row>
        <row r="265">
          <cell r="AM265">
            <v>10322</v>
          </cell>
        </row>
        <row r="266">
          <cell r="AM266">
            <v>10323</v>
          </cell>
        </row>
        <row r="267">
          <cell r="AM267">
            <v>10324</v>
          </cell>
        </row>
        <row r="268">
          <cell r="AM268">
            <v>10325</v>
          </cell>
        </row>
        <row r="269">
          <cell r="AM269">
            <v>10326</v>
          </cell>
        </row>
        <row r="270">
          <cell r="AM270">
            <v>10327</v>
          </cell>
        </row>
        <row r="271">
          <cell r="AM271">
            <v>10330</v>
          </cell>
        </row>
        <row r="272">
          <cell r="AM272">
            <v>10331</v>
          </cell>
        </row>
        <row r="273">
          <cell r="AM273">
            <v>10332</v>
          </cell>
        </row>
        <row r="274">
          <cell r="AM274">
            <v>10333</v>
          </cell>
        </row>
        <row r="275">
          <cell r="AM275">
            <v>10334</v>
          </cell>
        </row>
        <row r="276">
          <cell r="AM276">
            <v>10335</v>
          </cell>
        </row>
        <row r="277">
          <cell r="AM277">
            <v>10336</v>
          </cell>
        </row>
        <row r="278">
          <cell r="AM278">
            <v>10337</v>
          </cell>
        </row>
        <row r="279">
          <cell r="AM279">
            <v>10340</v>
          </cell>
        </row>
        <row r="280">
          <cell r="AM280">
            <v>10341</v>
          </cell>
        </row>
        <row r="281">
          <cell r="AM281">
            <v>10342</v>
          </cell>
        </row>
        <row r="282">
          <cell r="AM282">
            <v>10343</v>
          </cell>
        </row>
        <row r="283">
          <cell r="AM283">
            <v>10344</v>
          </cell>
        </row>
        <row r="284">
          <cell r="AM284">
            <v>10345</v>
          </cell>
        </row>
        <row r="285">
          <cell r="AM285">
            <v>10346</v>
          </cell>
        </row>
        <row r="286">
          <cell r="AM286">
            <v>10347</v>
          </cell>
        </row>
        <row r="287">
          <cell r="AM287">
            <v>10350</v>
          </cell>
        </row>
        <row r="288">
          <cell r="AM288">
            <v>10351</v>
          </cell>
        </row>
        <row r="289">
          <cell r="AM289">
            <v>10352</v>
          </cell>
        </row>
        <row r="290">
          <cell r="AM290">
            <v>10353</v>
          </cell>
        </row>
        <row r="291">
          <cell r="AM291">
            <v>10354</v>
          </cell>
        </row>
        <row r="292">
          <cell r="AM292">
            <v>10355</v>
          </cell>
        </row>
        <row r="293">
          <cell r="AM293">
            <v>10356</v>
          </cell>
        </row>
        <row r="294">
          <cell r="AM294">
            <v>10357</v>
          </cell>
        </row>
      </sheetData>
      <sheetData sheetId="1" refreshError="1">
        <row r="18">
          <cell r="D18" t="str">
            <v>Mandor ( L03 )</v>
          </cell>
        </row>
        <row r="19">
          <cell r="D19" t="str">
            <v>Tukang ( L02 )</v>
          </cell>
        </row>
        <row r="20">
          <cell r="D20" t="str">
            <v>Pekerja  ( L01)</v>
          </cell>
        </row>
        <row r="96">
          <cell r="D96" t="str">
            <v>Semen</v>
          </cell>
        </row>
        <row r="97">
          <cell r="D97" t="str">
            <v>Filler</v>
          </cell>
        </row>
        <row r="98">
          <cell r="D98" t="str">
            <v>Admixture</v>
          </cell>
        </row>
        <row r="99">
          <cell r="D99" t="str">
            <v>Baja Tulangan (polos) U24</v>
          </cell>
        </row>
        <row r="100">
          <cell r="D100" t="str">
            <v>Baja Tulangan (Ulir) U32</v>
          </cell>
        </row>
        <row r="101">
          <cell r="D101" t="str">
            <v>Kayu</v>
          </cell>
        </row>
        <row r="102">
          <cell r="D102" t="str">
            <v>Kayu Perancah</v>
          </cell>
        </row>
        <row r="103">
          <cell r="D103" t="str">
            <v>Kerikil</v>
          </cell>
        </row>
        <row r="104">
          <cell r="D104" t="str">
            <v>Batu Pecah / Split</v>
          </cell>
        </row>
        <row r="105">
          <cell r="D105" t="str">
            <v>Pasir Urug</v>
          </cell>
        </row>
        <row r="106">
          <cell r="D106" t="str">
            <v>Pasir</v>
          </cell>
        </row>
        <row r="107">
          <cell r="D107" t="str">
            <v>Split</v>
          </cell>
        </row>
        <row r="108">
          <cell r="D108" t="str">
            <v>Batu</v>
          </cell>
        </row>
        <row r="109">
          <cell r="D109" t="str">
            <v>Aggegat Kasar</v>
          </cell>
        </row>
        <row r="110">
          <cell r="D110" t="str">
            <v>Aggregat Halus</v>
          </cell>
        </row>
        <row r="111">
          <cell r="D111" t="str">
            <v>Waterstop</v>
          </cell>
        </row>
        <row r="112">
          <cell r="D112" t="str">
            <v>Paku</v>
          </cell>
        </row>
        <row r="113">
          <cell r="D113" t="str">
            <v>Kawat Beton</v>
          </cell>
        </row>
        <row r="114">
          <cell r="D114" t="str">
            <v>Elastic Joint Filler (t=200 mm)</v>
          </cell>
        </row>
        <row r="115">
          <cell r="D115" t="str">
            <v xml:space="preserve">Batu Belah  </v>
          </cell>
        </row>
        <row r="116">
          <cell r="D116" t="str">
            <v>Baja Tulangan</v>
          </cell>
        </row>
        <row r="117">
          <cell r="D117" t="str">
            <v>Material Timbunan Biasa</v>
          </cell>
        </row>
        <row r="118">
          <cell r="D118" t="str">
            <v>Material Timbunan Pilihan</v>
          </cell>
        </row>
        <row r="119">
          <cell r="D119" t="str">
            <v>Soding (Rumput)</v>
          </cell>
        </row>
        <row r="120">
          <cell r="D120" t="str">
            <v>Sirtu</v>
          </cell>
        </row>
        <row r="121">
          <cell r="D121" t="str">
            <v>Beton K - 350</v>
          </cell>
        </row>
        <row r="122">
          <cell r="D122" t="str">
            <v>Beton K - 300</v>
          </cell>
        </row>
        <row r="123">
          <cell r="D123" t="str">
            <v>Beton K - 250</v>
          </cell>
        </row>
        <row r="124">
          <cell r="D124" t="str">
            <v>Beton K - 225</v>
          </cell>
        </row>
        <row r="125">
          <cell r="D125" t="str">
            <v>Beton K - 175</v>
          </cell>
        </row>
        <row r="126">
          <cell r="D126" t="str">
            <v>Beton K - 100</v>
          </cell>
        </row>
        <row r="127">
          <cell r="D127" t="str">
            <v>Aspal</v>
          </cell>
        </row>
        <row r="128">
          <cell r="D128" t="str">
            <v>Filler</v>
          </cell>
        </row>
        <row r="129">
          <cell r="D129" t="str">
            <v>Kerosene</v>
          </cell>
        </row>
        <row r="130">
          <cell r="D130" t="str">
            <v>Cat Marka</v>
          </cell>
        </row>
        <row r="131">
          <cell r="D131" t="str">
            <v>Thinner</v>
          </cell>
        </row>
        <row r="132">
          <cell r="D132" t="str">
            <v>Glass Bit</v>
          </cell>
        </row>
        <row r="133">
          <cell r="D133" t="str">
            <v>Cat dan material lainnya</v>
          </cell>
        </row>
        <row r="134">
          <cell r="D134" t="str">
            <v>Pelat Rambu</v>
          </cell>
        </row>
        <row r="135">
          <cell r="D135" t="str">
            <v>Pipa dia 2.5'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>
        <row r="3">
          <cell r="P3" t="str">
            <v>A.1</v>
          </cell>
          <cell r="R3">
            <v>32875</v>
          </cell>
        </row>
        <row r="4">
          <cell r="P4" t="str">
            <v>A.17</v>
          </cell>
          <cell r="R4">
            <v>8222</v>
          </cell>
        </row>
        <row r="5">
          <cell r="P5" t="str">
            <v>A.18a</v>
          </cell>
          <cell r="R5">
            <v>55150</v>
          </cell>
        </row>
        <row r="6">
          <cell r="P6" t="str">
            <v>G.32h</v>
          </cell>
          <cell r="R6">
            <v>729650</v>
          </cell>
        </row>
        <row r="7">
          <cell r="P7" t="str">
            <v>G.41</v>
          </cell>
          <cell r="R7">
            <v>985200</v>
          </cell>
        </row>
        <row r="8">
          <cell r="P8" t="str">
            <v>G.43a</v>
          </cell>
          <cell r="R8">
            <v>846750</v>
          </cell>
        </row>
        <row r="9">
          <cell r="P9" t="str">
            <v>G.50k</v>
          </cell>
          <cell r="R9">
            <v>38400</v>
          </cell>
        </row>
        <row r="10">
          <cell r="P10" t="str">
            <v>i.2</v>
          </cell>
          <cell r="R10">
            <v>21706.25</v>
          </cell>
        </row>
        <row r="11">
          <cell r="P11" t="str">
            <v>F.8</v>
          </cell>
          <cell r="R11">
            <v>117125</v>
          </cell>
        </row>
        <row r="12">
          <cell r="P12" t="str">
            <v>F.8a</v>
          </cell>
          <cell r="R12">
            <v>124500</v>
          </cell>
        </row>
        <row r="13">
          <cell r="P13" t="str">
            <v>Supl. Va</v>
          </cell>
          <cell r="R13">
            <v>4108068</v>
          </cell>
        </row>
        <row r="14">
          <cell r="P14" t="str">
            <v>Supl. Vb</v>
          </cell>
          <cell r="R14">
            <v>4429320</v>
          </cell>
        </row>
        <row r="15">
          <cell r="P15" t="str">
            <v>Supl. Vc</v>
          </cell>
          <cell r="R15">
            <v>3835003</v>
          </cell>
        </row>
        <row r="16">
          <cell r="P16" t="str">
            <v>Supl. Vd</v>
          </cell>
          <cell r="R16">
            <v>4991512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>
        <row r="5">
          <cell r="E5" t="str">
            <v>D.I. BLANG KUMAHANG KECAMATAN JULOK</v>
          </cell>
        </row>
      </sheetData>
      <sheetData sheetId="1">
        <row r="4">
          <cell r="F4" t="str">
            <v>PENINGKATAN D.I. BLANG KUMAHANG, 200 Ha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10">
          <cell r="E10">
            <v>1</v>
          </cell>
          <cell r="F10">
            <v>0</v>
          </cell>
        </row>
        <row r="12">
          <cell r="E12">
            <v>1</v>
          </cell>
        </row>
        <row r="13">
          <cell r="E13">
            <v>1</v>
          </cell>
          <cell r="F13">
            <v>0</v>
          </cell>
        </row>
        <row r="14">
          <cell r="E14">
            <v>1</v>
          </cell>
          <cell r="F14">
            <v>0</v>
          </cell>
        </row>
        <row r="15">
          <cell r="E15">
            <v>1</v>
          </cell>
          <cell r="F15">
            <v>0</v>
          </cell>
        </row>
        <row r="16">
          <cell r="E16">
            <v>1</v>
          </cell>
          <cell r="F16">
            <v>0</v>
          </cell>
        </row>
        <row r="17">
          <cell r="E17">
            <v>1</v>
          </cell>
          <cell r="F17">
            <v>0</v>
          </cell>
        </row>
        <row r="18">
          <cell r="E18">
            <v>1</v>
          </cell>
          <cell r="F18">
            <v>0</v>
          </cell>
        </row>
        <row r="19">
          <cell r="E19">
            <v>1</v>
          </cell>
        </row>
        <row r="20">
          <cell r="E20">
            <v>1</v>
          </cell>
          <cell r="F20">
            <v>0</v>
          </cell>
        </row>
        <row r="21">
          <cell r="E21">
            <v>1</v>
          </cell>
          <cell r="F21">
            <v>0</v>
          </cell>
        </row>
        <row r="22">
          <cell r="E22">
            <v>1</v>
          </cell>
          <cell r="F22">
            <v>0</v>
          </cell>
        </row>
        <row r="24">
          <cell r="E24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59">
          <cell r="G59">
            <v>1467.7171097217924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27">
          <cell r="C27" t="str">
            <v>U P A H</v>
          </cell>
        </row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Tukang Batu</v>
          </cell>
        </row>
        <row r="31">
          <cell r="C31" t="str">
            <v>Tukang Kayu</v>
          </cell>
        </row>
        <row r="32">
          <cell r="C32" t="str">
            <v>Tukang Bor</v>
          </cell>
        </row>
        <row r="33">
          <cell r="C33" t="str">
            <v>Tukang Bronjong</v>
          </cell>
        </row>
        <row r="34">
          <cell r="C34" t="str">
            <v>Tukang Pipa</v>
          </cell>
        </row>
        <row r="35">
          <cell r="C35" t="str">
            <v>Tukang Besi</v>
          </cell>
        </row>
        <row r="36">
          <cell r="C36" t="str">
            <v>Pekerja</v>
          </cell>
        </row>
        <row r="51">
          <cell r="C51" t="str">
            <v>BAHAN</v>
          </cell>
        </row>
        <row r="52">
          <cell r="C52" t="str">
            <v xml:space="preserve">Semen </v>
          </cell>
        </row>
        <row r="53">
          <cell r="C53" t="str">
            <v>Pasir pasang</v>
          </cell>
        </row>
        <row r="54">
          <cell r="C54" t="str">
            <v>Pasir Cor</v>
          </cell>
        </row>
        <row r="55">
          <cell r="C55" t="str">
            <v>Pasir urug</v>
          </cell>
        </row>
        <row r="56">
          <cell r="C56" t="str">
            <v>Besi Beton (Polos)</v>
          </cell>
        </row>
        <row r="57">
          <cell r="C57" t="str">
            <v>Besi Beton (Ulir)</v>
          </cell>
        </row>
        <row r="58">
          <cell r="C58" t="str">
            <v>Kawat Bendrat</v>
          </cell>
        </row>
        <row r="59">
          <cell r="C59" t="str">
            <v xml:space="preserve">Kawat Bronjong </v>
          </cell>
        </row>
        <row r="60">
          <cell r="C60" t="str">
            <v>Batu Belah</v>
          </cell>
        </row>
        <row r="61">
          <cell r="C61" t="str">
            <v>Batu muka</v>
          </cell>
        </row>
        <row r="62">
          <cell r="C62" t="str">
            <v>Sirtu</v>
          </cell>
        </row>
        <row r="63">
          <cell r="C63" t="str">
            <v>Tanah Timbunan</v>
          </cell>
        </row>
        <row r="64">
          <cell r="C64" t="str">
            <v>Gravel 1/2</v>
          </cell>
        </row>
        <row r="65">
          <cell r="C65" t="str">
            <v>Gravel 2/3</v>
          </cell>
        </row>
        <row r="66">
          <cell r="C66" t="str">
            <v>Gravel 3/5</v>
          </cell>
        </row>
        <row r="67">
          <cell r="C67" t="str">
            <v>Aspal Cair</v>
          </cell>
        </row>
        <row r="68">
          <cell r="C68" t="str">
            <v>PVC, pipa tipe D. dia. 2''</v>
          </cell>
        </row>
        <row r="69">
          <cell r="C69" t="str">
            <v>Sand bag</v>
          </cell>
        </row>
        <row r="70">
          <cell r="C70" t="str">
            <v>GIP, pipe medium type, dia 2.5 "</v>
          </cell>
        </row>
        <row r="71">
          <cell r="C71" t="str">
            <v>Pielscal, plat alumunum, W = 0.12 m</v>
          </cell>
        </row>
        <row r="72">
          <cell r="C72" t="str">
            <v>Kayu dolken</v>
          </cell>
        </row>
        <row r="73">
          <cell r="C73" t="str">
            <v>Kayu Begisting</v>
          </cell>
        </row>
        <row r="74">
          <cell r="C74" t="str">
            <v>Plywood, 12 mm</v>
          </cell>
        </row>
        <row r="75">
          <cell r="C75" t="str">
            <v>Ijuk</v>
          </cell>
        </row>
        <row r="76">
          <cell r="C76" t="str">
            <v>Solar</v>
          </cell>
        </row>
        <row r="77">
          <cell r="C77" t="str">
            <v>Besi Beton Ulir</v>
          </cell>
        </row>
        <row r="78">
          <cell r="C78" t="str">
            <v>Gebalan Rumput</v>
          </cell>
        </row>
        <row r="79">
          <cell r="C79" t="str">
            <v>Paku</v>
          </cell>
        </row>
        <row r="80">
          <cell r="C80" t="str">
            <v>Elastis joint</v>
          </cell>
        </row>
        <row r="81">
          <cell r="C81" t="str">
            <v>Geotextile</v>
          </cell>
        </row>
        <row r="82">
          <cell r="C82" t="str">
            <v>Pipa besi O 3''</v>
          </cell>
        </row>
        <row r="83">
          <cell r="C83" t="str">
            <v>Sesek</v>
          </cell>
        </row>
        <row r="84">
          <cell r="C84" t="str">
            <v>Bambu</v>
          </cell>
        </row>
        <row r="85">
          <cell r="C85" t="str">
            <v>Penggantian Tanaman</v>
          </cell>
        </row>
        <row r="86">
          <cell r="C86" t="str">
            <v>Kawat tali</v>
          </cell>
        </row>
      </sheetData>
      <sheetData sheetId="43"/>
      <sheetData sheetId="44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>
        <row r="14">
          <cell r="B14" t="str">
            <v>IRFAN EFFENDI, ST</v>
          </cell>
        </row>
        <row r="15">
          <cell r="B15" t="str">
            <v>M. YAMANSYAH PUTRA, ST</v>
          </cell>
        </row>
      </sheetData>
      <sheetData sheetId="1" refreshError="1"/>
      <sheetData sheetId="2" refreshError="1"/>
      <sheetData sheetId="3">
        <row r="20">
          <cell r="R20">
            <v>58130000</v>
          </cell>
        </row>
        <row r="65">
          <cell r="R65">
            <v>160161264.77000001</v>
          </cell>
        </row>
        <row r="112">
          <cell r="R112">
            <v>251778219</v>
          </cell>
        </row>
        <row r="161">
          <cell r="R161">
            <v>19743142.5</v>
          </cell>
        </row>
        <row r="207">
          <cell r="R207">
            <v>672607635</v>
          </cell>
        </row>
        <row r="253">
          <cell r="R253">
            <v>1521214737</v>
          </cell>
        </row>
        <row r="301">
          <cell r="R301">
            <v>569797343.77999997</v>
          </cell>
        </row>
        <row r="349">
          <cell r="R349">
            <v>187331812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>
        <row r="298">
          <cell r="AL298">
            <v>4.0000000000000001E-3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>
        <row r="11">
          <cell r="H11" t="str">
            <v>BACK UP DATA MC Ke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>
        <row r="8">
          <cell r="E8" t="str">
            <v>Rehabilitasi dan Rekonstruksi Jalan Matang Anoe - Meunasah Geudong. Cs</v>
          </cell>
        </row>
        <row r="9">
          <cell r="E9" t="str">
            <v>AUT - 02</v>
          </cell>
        </row>
        <row r="10">
          <cell r="E10" t="str">
            <v>APBN 2009</v>
          </cell>
        </row>
        <row r="26">
          <cell r="E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No.</v>
          </cell>
        </row>
      </sheetData>
      <sheetData sheetId="17"/>
      <sheetData sheetId="18"/>
      <sheetData sheetId="19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>
        <row r="8">
          <cell r="D8">
            <v>56700</v>
          </cell>
        </row>
        <row r="107">
          <cell r="D107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D6">
            <v>17500</v>
          </cell>
        </row>
        <row r="16">
          <cell r="D16">
            <v>32085</v>
          </cell>
        </row>
      </sheetData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>
        <row r="183">
          <cell r="T183" t="str">
            <v>Analisa EI-713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2">
          <cell r="I32">
            <v>314931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52">
          <cell r="X252">
            <v>100000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">
          <cell r="G11">
            <v>1</v>
          </cell>
          <cell r="M11" t="str">
            <v>Pasang Bouwplank</v>
          </cell>
          <cell r="N11" t="str">
            <v>m'</v>
          </cell>
          <cell r="O11">
            <v>0</v>
          </cell>
          <cell r="P11">
            <v>16975</v>
          </cell>
          <cell r="Q11">
            <v>0</v>
          </cell>
          <cell r="R11">
            <v>0</v>
          </cell>
        </row>
        <row r="12">
          <cell r="G12" t="str">
            <v>Pasang Bouwplank</v>
          </cell>
        </row>
        <row r="13">
          <cell r="G13" t="str">
            <v>m'</v>
          </cell>
        </row>
        <row r="16">
          <cell r="G16" t="str">
            <v>Satuan</v>
          </cell>
          <cell r="H16" t="str">
            <v>Jumlah</v>
          </cell>
          <cell r="J16" t="str">
            <v>H.Satuan</v>
          </cell>
          <cell r="K16" t="str">
            <v>Total</v>
          </cell>
          <cell r="M16">
            <v>1</v>
          </cell>
          <cell r="N16" t="str">
            <v>Pasang Bouwplank</v>
          </cell>
          <cell r="Q16" t="str">
            <v>m'</v>
          </cell>
          <cell r="R16">
            <v>32.799999999999997</v>
          </cell>
        </row>
        <row r="17">
          <cell r="J17" t="str">
            <v>(Rp.)</v>
          </cell>
          <cell r="K17" t="str">
            <v>(Rp.)</v>
          </cell>
        </row>
        <row r="18">
          <cell r="K18">
            <v>2850</v>
          </cell>
          <cell r="N18">
            <v>1</v>
          </cell>
          <cell r="O18">
            <v>32.799999999999997</v>
          </cell>
          <cell r="P18">
            <v>93479.999999999985</v>
          </cell>
          <cell r="Q18">
            <v>2850</v>
          </cell>
        </row>
        <row r="19">
          <cell r="G19" t="str">
            <v>hari</v>
          </cell>
          <cell r="H19">
            <v>0.01</v>
          </cell>
          <cell r="J19">
            <v>35000</v>
          </cell>
          <cell r="K19">
            <v>350</v>
          </cell>
          <cell r="M19">
            <v>0.01</v>
          </cell>
          <cell r="N19">
            <v>1</v>
          </cell>
          <cell r="O19">
            <v>32.799999999999997</v>
          </cell>
          <cell r="P19">
            <v>11479.999999999998</v>
          </cell>
        </row>
        <row r="20">
          <cell r="G20" t="str">
            <v>hari</v>
          </cell>
          <cell r="H20">
            <v>0.03</v>
          </cell>
          <cell r="J20">
            <v>30000</v>
          </cell>
          <cell r="K20">
            <v>900</v>
          </cell>
          <cell r="M20">
            <v>0.03</v>
          </cell>
          <cell r="N20">
            <v>1</v>
          </cell>
          <cell r="O20">
            <v>32.799999999999997</v>
          </cell>
          <cell r="P20">
            <v>29519.999999999996</v>
          </cell>
        </row>
        <row r="21">
          <cell r="G21" t="str">
            <v>hari</v>
          </cell>
          <cell r="H21">
            <v>0.08</v>
          </cell>
          <cell r="J21">
            <v>20000</v>
          </cell>
          <cell r="K21">
            <v>1600</v>
          </cell>
          <cell r="M21">
            <v>0.08</v>
          </cell>
          <cell r="N21">
            <v>1</v>
          </cell>
          <cell r="O21">
            <v>32.799999999999997</v>
          </cell>
          <cell r="P21">
            <v>52479.999999999993</v>
          </cell>
        </row>
        <row r="24">
          <cell r="K24">
            <v>14125</v>
          </cell>
          <cell r="O24">
            <v>32.799999999999997</v>
          </cell>
          <cell r="P24">
            <v>463299.99999999994</v>
          </cell>
          <cell r="Q24">
            <v>14125</v>
          </cell>
        </row>
        <row r="25">
          <cell r="G25" t="str">
            <v>m3</v>
          </cell>
          <cell r="H25">
            <v>4.0000000000000001E-3</v>
          </cell>
          <cell r="J25">
            <v>950000</v>
          </cell>
          <cell r="K25">
            <v>3800</v>
          </cell>
          <cell r="M25">
            <v>4.0000000000000001E-3</v>
          </cell>
          <cell r="N25">
            <v>0.13119999999999998</v>
          </cell>
          <cell r="O25">
            <v>32.799999999999997</v>
          </cell>
          <cell r="P25">
            <v>124639.99999999999</v>
          </cell>
        </row>
        <row r="26">
          <cell r="G26" t="str">
            <v>m3</v>
          </cell>
          <cell r="H26">
            <v>8.0000000000000002E-3</v>
          </cell>
          <cell r="J26">
            <v>975000</v>
          </cell>
          <cell r="K26">
            <v>7800</v>
          </cell>
          <cell r="M26">
            <v>8.0000000000000002E-3</v>
          </cell>
          <cell r="N26">
            <v>0.26239999999999997</v>
          </cell>
          <cell r="O26">
            <v>32.799999999999997</v>
          </cell>
          <cell r="P26">
            <v>255839.99999999997</v>
          </cell>
        </row>
        <row r="27">
          <cell r="G27" t="str">
            <v>kg</v>
          </cell>
          <cell r="H27">
            <v>0.05</v>
          </cell>
          <cell r="J27">
            <v>5500</v>
          </cell>
          <cell r="K27">
            <v>275</v>
          </cell>
          <cell r="M27">
            <v>0.05</v>
          </cell>
          <cell r="N27">
            <v>1.64</v>
          </cell>
          <cell r="O27">
            <v>32.799999999999997</v>
          </cell>
          <cell r="P27">
            <v>9020</v>
          </cell>
        </row>
        <row r="28">
          <cell r="G28" t="str">
            <v>rol</v>
          </cell>
          <cell r="H28">
            <v>1.5</v>
          </cell>
          <cell r="J28">
            <v>1500</v>
          </cell>
          <cell r="K28">
            <v>2250</v>
          </cell>
          <cell r="M28">
            <v>1.5</v>
          </cell>
          <cell r="N28">
            <v>49.199999999999996</v>
          </cell>
          <cell r="O28">
            <v>32.799999999999997</v>
          </cell>
          <cell r="P28">
            <v>73800</v>
          </cell>
        </row>
        <row r="33">
          <cell r="M33" t="str">
            <v>Produksi</v>
          </cell>
          <cell r="N33" t="str">
            <v>Involve</v>
          </cell>
          <cell r="R33" t="str">
            <v>Operation</v>
          </cell>
        </row>
        <row r="34">
          <cell r="K34">
            <v>0</v>
          </cell>
          <cell r="M34" t="str">
            <v>/ Hour</v>
          </cell>
          <cell r="N34" t="str">
            <v>%</v>
          </cell>
          <cell r="O34">
            <v>32.799999999999997</v>
          </cell>
          <cell r="P34">
            <v>0</v>
          </cell>
          <cell r="Q34">
            <v>0</v>
          </cell>
          <cell r="R34" t="str">
            <v>Hour</v>
          </cell>
        </row>
        <row r="45">
          <cell r="K45">
            <v>16975</v>
          </cell>
        </row>
        <row r="48">
          <cell r="J48" t="str">
            <v>Jakarta,  Oktober 2001</v>
          </cell>
        </row>
        <row r="53">
          <cell r="J53">
            <v>0</v>
          </cell>
        </row>
        <row r="54">
          <cell r="J54">
            <v>0</v>
          </cell>
        </row>
        <row r="56">
          <cell r="G56" t="str">
            <v>Pengembangan Gedung Serbaguna</v>
          </cell>
        </row>
        <row r="57">
          <cell r="G57" t="str">
            <v>Perumahan Taman Bougenvile, Bekasi</v>
          </cell>
        </row>
        <row r="58">
          <cell r="G58">
            <v>0</v>
          </cell>
        </row>
        <row r="59">
          <cell r="M59" t="str">
            <v>Description</v>
          </cell>
          <cell r="N59" t="str">
            <v>Unit</v>
          </cell>
          <cell r="O59" t="str">
            <v>Quantity</v>
          </cell>
          <cell r="P59" t="str">
            <v>Unit Price</v>
          </cell>
          <cell r="Q59" t="str">
            <v>Daily Output</v>
          </cell>
          <cell r="R59" t="str">
            <v>Q'ty/Days</v>
          </cell>
        </row>
        <row r="60">
          <cell r="G60">
            <v>2</v>
          </cell>
          <cell r="M60" t="str">
            <v>Galian tanah pondasi</v>
          </cell>
          <cell r="N60" t="str">
            <v>m3</v>
          </cell>
          <cell r="O60">
            <v>0</v>
          </cell>
          <cell r="P60">
            <v>14050</v>
          </cell>
          <cell r="Q60">
            <v>0</v>
          </cell>
          <cell r="R60">
            <v>0</v>
          </cell>
        </row>
        <row r="61">
          <cell r="G61" t="str">
            <v>Galian tanah pondasi</v>
          </cell>
        </row>
        <row r="62">
          <cell r="G62" t="str">
            <v>m3</v>
          </cell>
        </row>
        <row r="65">
          <cell r="G65" t="str">
            <v>Satuan</v>
          </cell>
          <cell r="H65" t="str">
            <v>Jumlah</v>
          </cell>
          <cell r="J65" t="str">
            <v>H.Satuan</v>
          </cell>
          <cell r="K65" t="str">
            <v>Total</v>
          </cell>
          <cell r="M65">
            <v>2</v>
          </cell>
          <cell r="N65" t="str">
            <v>Galian tanah pondasi</v>
          </cell>
          <cell r="Q65" t="str">
            <v>m3</v>
          </cell>
          <cell r="R65">
            <v>35.423999999999999</v>
          </cell>
        </row>
        <row r="66">
          <cell r="J66" t="str">
            <v>(Rp.)</v>
          </cell>
          <cell r="K66" t="str">
            <v>(Rp.)</v>
          </cell>
        </row>
        <row r="67">
          <cell r="K67">
            <v>14050</v>
          </cell>
          <cell r="N67">
            <v>1</v>
          </cell>
          <cell r="O67">
            <v>35.423999999999999</v>
          </cell>
          <cell r="P67">
            <v>497707.2</v>
          </cell>
          <cell r="Q67">
            <v>14050</v>
          </cell>
        </row>
        <row r="68">
          <cell r="G68" t="str">
            <v>hari</v>
          </cell>
          <cell r="H68">
            <v>0.03</v>
          </cell>
          <cell r="J68">
            <v>35000</v>
          </cell>
          <cell r="K68">
            <v>1050</v>
          </cell>
          <cell r="M68">
            <v>0.03</v>
          </cell>
          <cell r="N68">
            <v>1</v>
          </cell>
          <cell r="O68">
            <v>35.423999999999999</v>
          </cell>
          <cell r="P68">
            <v>37195.199999999997</v>
          </cell>
        </row>
        <row r="69">
          <cell r="G69" t="str">
            <v>hari</v>
          </cell>
          <cell r="H69">
            <v>0.65</v>
          </cell>
          <cell r="J69">
            <v>20000</v>
          </cell>
          <cell r="K69">
            <v>13000</v>
          </cell>
          <cell r="M69">
            <v>0.65</v>
          </cell>
          <cell r="N69">
            <v>1</v>
          </cell>
          <cell r="O69">
            <v>35.423999999999999</v>
          </cell>
          <cell r="P69">
            <v>460512</v>
          </cell>
        </row>
        <row r="73">
          <cell r="K73">
            <v>0</v>
          </cell>
          <cell r="O73">
            <v>35.423999999999999</v>
          </cell>
          <cell r="P73">
            <v>0</v>
          </cell>
          <cell r="Q73">
            <v>0</v>
          </cell>
        </row>
        <row r="82">
          <cell r="M82" t="str">
            <v>Produksi</v>
          </cell>
          <cell r="N82" t="str">
            <v>Involve</v>
          </cell>
          <cell r="R82" t="str">
            <v>Operation</v>
          </cell>
        </row>
        <row r="83">
          <cell r="K83">
            <v>0</v>
          </cell>
          <cell r="M83" t="str">
            <v>/ Hour</v>
          </cell>
          <cell r="N83" t="str">
            <v>%</v>
          </cell>
          <cell r="O83">
            <v>35.423999999999999</v>
          </cell>
          <cell r="P83">
            <v>0</v>
          </cell>
          <cell r="Q83">
            <v>0</v>
          </cell>
          <cell r="R83" t="str">
            <v>Hour</v>
          </cell>
        </row>
        <row r="94">
          <cell r="K94">
            <v>14050</v>
          </cell>
        </row>
        <row r="97">
          <cell r="J97" t="str">
            <v>Jakarta,  Oktober 2001</v>
          </cell>
        </row>
        <row r="102">
          <cell r="J102">
            <v>0</v>
          </cell>
        </row>
        <row r="103">
          <cell r="J103">
            <v>0</v>
          </cell>
        </row>
        <row r="105">
          <cell r="G105" t="str">
            <v>Pengembangan Gedung Serbaguna</v>
          </cell>
        </row>
        <row r="106">
          <cell r="G106" t="str">
            <v>Perumahan Taman Bougenvile, Bekasi</v>
          </cell>
        </row>
        <row r="107">
          <cell r="G107">
            <v>0</v>
          </cell>
        </row>
        <row r="108">
          <cell r="M108" t="str">
            <v>Description</v>
          </cell>
          <cell r="N108" t="str">
            <v>Unit</v>
          </cell>
          <cell r="O108" t="str">
            <v>Quantity</v>
          </cell>
          <cell r="P108" t="str">
            <v>Unit Price</v>
          </cell>
          <cell r="Q108" t="str">
            <v>Daily Output</v>
          </cell>
          <cell r="R108" t="str">
            <v>Q'ty/Days</v>
          </cell>
        </row>
        <row r="109">
          <cell r="G109">
            <v>3</v>
          </cell>
          <cell r="M109" t="str">
            <v>Urugan Pasir Untuk Lantai</v>
          </cell>
          <cell r="N109" t="str">
            <v>m3</v>
          </cell>
          <cell r="O109">
            <v>0</v>
          </cell>
          <cell r="P109">
            <v>101350</v>
          </cell>
          <cell r="Q109">
            <v>0</v>
          </cell>
          <cell r="R109">
            <v>0</v>
          </cell>
        </row>
        <row r="110">
          <cell r="G110" t="str">
            <v>Urugan Pasir Untuk Lantai</v>
          </cell>
        </row>
        <row r="111">
          <cell r="G111" t="str">
            <v>m3</v>
          </cell>
        </row>
        <row r="114">
          <cell r="G114" t="str">
            <v>Satuan</v>
          </cell>
          <cell r="H114" t="str">
            <v>Jumlah</v>
          </cell>
          <cell r="J114" t="str">
            <v>H.Satuan</v>
          </cell>
          <cell r="K114" t="str">
            <v>Total</v>
          </cell>
          <cell r="M114">
            <v>3</v>
          </cell>
          <cell r="N114" t="str">
            <v>Urugan Pasir Untuk Lantai</v>
          </cell>
          <cell r="Q114" t="str">
            <v>m3</v>
          </cell>
          <cell r="R114">
            <v>18.989999999999998</v>
          </cell>
        </row>
        <row r="115">
          <cell r="J115" t="str">
            <v>(Rp.)</v>
          </cell>
          <cell r="K115" t="str">
            <v>(Rp.)</v>
          </cell>
        </row>
        <row r="116">
          <cell r="K116">
            <v>5350</v>
          </cell>
          <cell r="N116">
            <v>1</v>
          </cell>
          <cell r="O116">
            <v>18.989999999999998</v>
          </cell>
          <cell r="P116">
            <v>101596.49999999999</v>
          </cell>
          <cell r="Q116">
            <v>5350</v>
          </cell>
        </row>
        <row r="117">
          <cell r="G117" t="str">
            <v>hari</v>
          </cell>
          <cell r="H117">
            <v>0.01</v>
          </cell>
          <cell r="J117">
            <v>35000</v>
          </cell>
          <cell r="K117">
            <v>350</v>
          </cell>
          <cell r="M117">
            <v>0.01</v>
          </cell>
          <cell r="N117">
            <v>1</v>
          </cell>
          <cell r="O117">
            <v>18.989999999999998</v>
          </cell>
          <cell r="P117">
            <v>6646.4999999999991</v>
          </cell>
        </row>
        <row r="118">
          <cell r="G118" t="str">
            <v>hari</v>
          </cell>
          <cell r="H118">
            <v>0.25</v>
          </cell>
          <cell r="J118">
            <v>20000</v>
          </cell>
          <cell r="K118">
            <v>5000</v>
          </cell>
          <cell r="M118">
            <v>0.25</v>
          </cell>
          <cell r="N118">
            <v>1</v>
          </cell>
          <cell r="O118">
            <v>18.989999999999998</v>
          </cell>
          <cell r="P118">
            <v>94949.999999999985</v>
          </cell>
        </row>
        <row r="122">
          <cell r="K122">
            <v>96000</v>
          </cell>
          <cell r="O122">
            <v>18.989999999999998</v>
          </cell>
          <cell r="P122">
            <v>1823039.9999999998</v>
          </cell>
          <cell r="Q122">
            <v>96000</v>
          </cell>
        </row>
        <row r="123">
          <cell r="G123" t="str">
            <v>m3</v>
          </cell>
          <cell r="H123">
            <v>1.2</v>
          </cell>
          <cell r="J123">
            <v>80000</v>
          </cell>
          <cell r="K123">
            <v>96000</v>
          </cell>
          <cell r="M123">
            <v>1.2</v>
          </cell>
          <cell r="N123">
            <v>22.787999999999997</v>
          </cell>
          <cell r="O123">
            <v>18.989999999999998</v>
          </cell>
          <cell r="P123">
            <v>1823039.9999999998</v>
          </cell>
        </row>
        <row r="131">
          <cell r="M131" t="str">
            <v>Produksi</v>
          </cell>
          <cell r="N131" t="str">
            <v>Involve</v>
          </cell>
          <cell r="R131" t="str">
            <v>Operation</v>
          </cell>
        </row>
        <row r="132">
          <cell r="K132">
            <v>0</v>
          </cell>
          <cell r="M132" t="str">
            <v>/ Hour</v>
          </cell>
          <cell r="N132" t="str">
            <v>%</v>
          </cell>
          <cell r="O132">
            <v>18.989999999999998</v>
          </cell>
          <cell r="P132">
            <v>0</v>
          </cell>
          <cell r="Q132">
            <v>0</v>
          </cell>
          <cell r="R132" t="str">
            <v>Hour</v>
          </cell>
        </row>
        <row r="143">
          <cell r="K143">
            <v>101350</v>
          </cell>
        </row>
        <row r="146">
          <cell r="J146" t="str">
            <v>Jakarta,  Oktober 2001</v>
          </cell>
        </row>
        <row r="151">
          <cell r="J151">
            <v>0</v>
          </cell>
        </row>
        <row r="152">
          <cell r="J152">
            <v>0</v>
          </cell>
        </row>
        <row r="154">
          <cell r="G154" t="str">
            <v>Pengembangan Gedung Serbaguna</v>
          </cell>
        </row>
        <row r="155">
          <cell r="G155" t="str">
            <v>Perumahan Taman Bougenvile, Bekasi</v>
          </cell>
        </row>
        <row r="156">
          <cell r="G156">
            <v>0</v>
          </cell>
        </row>
        <row r="157">
          <cell r="M157" t="str">
            <v>Description</v>
          </cell>
          <cell r="N157" t="str">
            <v>Unit</v>
          </cell>
          <cell r="O157" t="str">
            <v>Quantity</v>
          </cell>
          <cell r="P157" t="str">
            <v>Unit Price</v>
          </cell>
          <cell r="Q157" t="str">
            <v>Daily Output</v>
          </cell>
          <cell r="R157" t="str">
            <v>Q'ty/Days</v>
          </cell>
        </row>
        <row r="158">
          <cell r="G158">
            <v>4</v>
          </cell>
          <cell r="M158" t="str">
            <v>Urugan Tanah Kembali</v>
          </cell>
          <cell r="N158" t="str">
            <v>m3</v>
          </cell>
          <cell r="O158">
            <v>0</v>
          </cell>
          <cell r="P158">
            <v>5850</v>
          </cell>
          <cell r="Q158">
            <v>0</v>
          </cell>
          <cell r="R158">
            <v>0</v>
          </cell>
        </row>
        <row r="159">
          <cell r="G159" t="str">
            <v>Urugan Tanah Kembali</v>
          </cell>
        </row>
        <row r="160">
          <cell r="G160" t="str">
            <v>m3</v>
          </cell>
        </row>
        <row r="163">
          <cell r="G163" t="str">
            <v>Satuan</v>
          </cell>
          <cell r="H163" t="str">
            <v>Jumlah</v>
          </cell>
          <cell r="J163" t="str">
            <v>H.Satuan</v>
          </cell>
          <cell r="K163" t="str">
            <v>Total</v>
          </cell>
          <cell r="M163">
            <v>4</v>
          </cell>
          <cell r="N163" t="str">
            <v>Urugan Tanah Kembali</v>
          </cell>
          <cell r="Q163" t="str">
            <v>m3</v>
          </cell>
          <cell r="R163">
            <v>28.26</v>
          </cell>
        </row>
        <row r="164">
          <cell r="J164" t="str">
            <v>(Rp.)</v>
          </cell>
          <cell r="K164" t="str">
            <v>(Rp.)</v>
          </cell>
        </row>
        <row r="165">
          <cell r="K165">
            <v>5850</v>
          </cell>
          <cell r="N165">
            <v>1</v>
          </cell>
          <cell r="O165">
            <v>28.26</v>
          </cell>
          <cell r="P165">
            <v>165321</v>
          </cell>
          <cell r="Q165">
            <v>5850</v>
          </cell>
        </row>
        <row r="166">
          <cell r="G166" t="str">
            <v>hari</v>
          </cell>
          <cell r="H166">
            <v>0.01</v>
          </cell>
          <cell r="J166">
            <v>35000</v>
          </cell>
          <cell r="K166">
            <v>350</v>
          </cell>
          <cell r="M166">
            <v>0.01</v>
          </cell>
          <cell r="N166">
            <v>1</v>
          </cell>
          <cell r="O166">
            <v>28.26</v>
          </cell>
          <cell r="P166">
            <v>9891</v>
          </cell>
        </row>
        <row r="167">
          <cell r="G167" t="str">
            <v>hari</v>
          </cell>
          <cell r="H167">
            <v>0.27500000000000002</v>
          </cell>
          <cell r="J167">
            <v>20000</v>
          </cell>
          <cell r="K167">
            <v>5500</v>
          </cell>
          <cell r="M167">
            <v>0.27500000000000002</v>
          </cell>
          <cell r="N167">
            <v>1</v>
          </cell>
          <cell r="O167">
            <v>28.26</v>
          </cell>
          <cell r="P167">
            <v>155430</v>
          </cell>
        </row>
        <row r="171">
          <cell r="K171">
            <v>0</v>
          </cell>
          <cell r="O171">
            <v>28.26</v>
          </cell>
          <cell r="P171">
            <v>0</v>
          </cell>
          <cell r="Q171">
            <v>0</v>
          </cell>
        </row>
        <row r="180">
          <cell r="M180" t="str">
            <v>Produksi</v>
          </cell>
          <cell r="N180" t="str">
            <v>Involve</v>
          </cell>
          <cell r="R180" t="str">
            <v>Operation</v>
          </cell>
        </row>
        <row r="181">
          <cell r="K181">
            <v>0</v>
          </cell>
          <cell r="M181" t="str">
            <v>/ Hour</v>
          </cell>
          <cell r="N181" t="str">
            <v>%</v>
          </cell>
          <cell r="O181">
            <v>28.26</v>
          </cell>
          <cell r="P181">
            <v>0</v>
          </cell>
          <cell r="Q181">
            <v>0</v>
          </cell>
          <cell r="R181" t="str">
            <v>Hour</v>
          </cell>
        </row>
        <row r="192">
          <cell r="K192">
            <v>5850</v>
          </cell>
        </row>
        <row r="195">
          <cell r="J195" t="str">
            <v>Jakarta,  Oktober 2001</v>
          </cell>
        </row>
        <row r="200">
          <cell r="J200">
            <v>0</v>
          </cell>
        </row>
        <row r="201">
          <cell r="J201">
            <v>0</v>
          </cell>
        </row>
        <row r="203">
          <cell r="G203" t="str">
            <v>Pengembangan Gedung Serbaguna</v>
          </cell>
        </row>
        <row r="204">
          <cell r="G204" t="str">
            <v>Perumahan Taman Bougenvile, Bekasi</v>
          </cell>
        </row>
        <row r="205">
          <cell r="G205">
            <v>0</v>
          </cell>
        </row>
        <row r="206">
          <cell r="M206" t="str">
            <v>Description</v>
          </cell>
          <cell r="N206" t="str">
            <v>Unit</v>
          </cell>
          <cell r="O206" t="str">
            <v>Quantity</v>
          </cell>
          <cell r="P206" t="str">
            <v>Unit Price</v>
          </cell>
          <cell r="Q206" t="str">
            <v>Daily Output</v>
          </cell>
          <cell r="R206" t="str">
            <v>Q'ty/Days</v>
          </cell>
        </row>
        <row r="207">
          <cell r="G207">
            <v>5</v>
          </cell>
          <cell r="M207" t="str">
            <v>Pasangan Batu Kali 1 : 3</v>
          </cell>
          <cell r="N207" t="str">
            <v>m3</v>
          </cell>
          <cell r="O207">
            <v>0</v>
          </cell>
          <cell r="P207">
            <v>343428</v>
          </cell>
          <cell r="Q207">
            <v>0</v>
          </cell>
          <cell r="R207">
            <v>0</v>
          </cell>
        </row>
        <row r="208">
          <cell r="G208" t="str">
            <v>Pasangan Batu Kali 1 : 3</v>
          </cell>
        </row>
        <row r="209">
          <cell r="G209" t="str">
            <v>m3</v>
          </cell>
        </row>
        <row r="212">
          <cell r="G212" t="str">
            <v>Satuan</v>
          </cell>
          <cell r="H212" t="str">
            <v>Jumlah</v>
          </cell>
          <cell r="J212" t="str">
            <v>H.Satuan</v>
          </cell>
          <cell r="K212" t="str">
            <v>Total</v>
          </cell>
          <cell r="M212">
            <v>5</v>
          </cell>
          <cell r="N212" t="str">
            <v>Pasangan Batu Kali 1 : 3</v>
          </cell>
          <cell r="Q212" t="str">
            <v>m3</v>
          </cell>
          <cell r="R212">
            <v>20.66</v>
          </cell>
        </row>
        <row r="213">
          <cell r="J213" t="str">
            <v>(Rp.)</v>
          </cell>
          <cell r="K213" t="str">
            <v>(Rp.)</v>
          </cell>
        </row>
        <row r="214">
          <cell r="K214">
            <v>88200</v>
          </cell>
          <cell r="N214">
            <v>1</v>
          </cell>
          <cell r="O214">
            <v>20.66</v>
          </cell>
          <cell r="P214">
            <v>1822212</v>
          </cell>
          <cell r="Q214">
            <v>88200</v>
          </cell>
        </row>
        <row r="215">
          <cell r="G215" t="str">
            <v>hari</v>
          </cell>
          <cell r="H215">
            <v>0.12</v>
          </cell>
          <cell r="J215">
            <v>35000</v>
          </cell>
          <cell r="K215">
            <v>4200</v>
          </cell>
          <cell r="M215">
            <v>0.12</v>
          </cell>
          <cell r="N215">
            <v>1</v>
          </cell>
          <cell r="O215">
            <v>20.66</v>
          </cell>
          <cell r="P215">
            <v>86772</v>
          </cell>
        </row>
        <row r="216">
          <cell r="G216" t="str">
            <v>hari</v>
          </cell>
          <cell r="H216">
            <v>1.2</v>
          </cell>
          <cell r="J216">
            <v>30000</v>
          </cell>
          <cell r="K216">
            <v>36000</v>
          </cell>
          <cell r="M216">
            <v>1.2</v>
          </cell>
          <cell r="N216">
            <v>1</v>
          </cell>
          <cell r="O216">
            <v>20.66</v>
          </cell>
          <cell r="P216">
            <v>743760</v>
          </cell>
        </row>
        <row r="217">
          <cell r="G217" t="str">
            <v>hari</v>
          </cell>
          <cell r="H217">
            <v>2.4</v>
          </cell>
          <cell r="J217">
            <v>20000</v>
          </cell>
          <cell r="K217">
            <v>48000</v>
          </cell>
          <cell r="M217">
            <v>2.4</v>
          </cell>
          <cell r="N217">
            <v>1</v>
          </cell>
          <cell r="O217">
            <v>20.66</v>
          </cell>
          <cell r="P217">
            <v>991680</v>
          </cell>
        </row>
        <row r="220">
          <cell r="K220">
            <v>255228</v>
          </cell>
          <cell r="O220">
            <v>20.66</v>
          </cell>
          <cell r="P220">
            <v>5273010.4800000004</v>
          </cell>
          <cell r="Q220">
            <v>255228</v>
          </cell>
        </row>
        <row r="221">
          <cell r="G221" t="str">
            <v>m3</v>
          </cell>
          <cell r="H221">
            <v>1.2</v>
          </cell>
          <cell r="J221">
            <v>75000</v>
          </cell>
          <cell r="K221">
            <v>90000</v>
          </cell>
          <cell r="M221">
            <v>1.2</v>
          </cell>
          <cell r="N221">
            <v>24.791999999999998</v>
          </cell>
          <cell r="O221">
            <v>20.66</v>
          </cell>
          <cell r="P221">
            <v>1859400</v>
          </cell>
        </row>
        <row r="222">
          <cell r="G222" t="str">
            <v>m3</v>
          </cell>
          <cell r="H222">
            <v>0.48599999999999999</v>
          </cell>
          <cell r="J222">
            <v>90000</v>
          </cell>
          <cell r="K222">
            <v>43740</v>
          </cell>
          <cell r="M222">
            <v>0.48599999999999999</v>
          </cell>
          <cell r="N222">
            <v>10.040760000000001</v>
          </cell>
          <cell r="O222">
            <v>20.66</v>
          </cell>
          <cell r="P222">
            <v>903668.4</v>
          </cell>
        </row>
        <row r="223">
          <cell r="G223" t="str">
            <v>zak</v>
          </cell>
          <cell r="H223">
            <v>5.0620000000000003</v>
          </cell>
          <cell r="J223">
            <v>24000</v>
          </cell>
          <cell r="K223">
            <v>121488</v>
          </cell>
          <cell r="M223">
            <v>5.0620000000000003</v>
          </cell>
          <cell r="N223">
            <v>104.58092000000001</v>
          </cell>
          <cell r="O223">
            <v>20.66</v>
          </cell>
          <cell r="P223">
            <v>2509942.08</v>
          </cell>
        </row>
        <row r="229">
          <cell r="M229" t="str">
            <v>Produksi</v>
          </cell>
          <cell r="N229" t="str">
            <v>Involve</v>
          </cell>
          <cell r="R229" t="str">
            <v>Operation</v>
          </cell>
        </row>
        <row r="230">
          <cell r="K230">
            <v>0</v>
          </cell>
          <cell r="M230" t="str">
            <v>/ Hour</v>
          </cell>
          <cell r="N230" t="str">
            <v>%</v>
          </cell>
          <cell r="O230">
            <v>20.66</v>
          </cell>
          <cell r="P230">
            <v>0</v>
          </cell>
          <cell r="Q230">
            <v>0</v>
          </cell>
          <cell r="R230" t="str">
            <v>Hour</v>
          </cell>
        </row>
        <row r="241">
          <cell r="K241">
            <v>343428</v>
          </cell>
        </row>
        <row r="244">
          <cell r="J244" t="str">
            <v>Jakarta,  Oktober 2001</v>
          </cell>
        </row>
        <row r="249">
          <cell r="J249">
            <v>0</v>
          </cell>
        </row>
        <row r="250">
          <cell r="J250">
            <v>0</v>
          </cell>
        </row>
        <row r="252">
          <cell r="G252" t="str">
            <v>Pengembangan Gedung Serbaguna</v>
          </cell>
        </row>
        <row r="253">
          <cell r="G253" t="str">
            <v>Perumahan Taman Bougenvile, Bekasi</v>
          </cell>
        </row>
        <row r="254">
          <cell r="G254">
            <v>0</v>
          </cell>
        </row>
        <row r="255">
          <cell r="M255" t="str">
            <v>Description</v>
          </cell>
          <cell r="N255" t="str">
            <v>Unit</v>
          </cell>
          <cell r="O255" t="str">
            <v>Quantity</v>
          </cell>
          <cell r="P255" t="str">
            <v>Unit Price</v>
          </cell>
          <cell r="Q255" t="str">
            <v>Daily Output</v>
          </cell>
          <cell r="R255" t="str">
            <v>Q'ty/Days</v>
          </cell>
        </row>
        <row r="256">
          <cell r="G256">
            <v>6</v>
          </cell>
          <cell r="M256" t="str">
            <v>Pasangan Batu Bata 1 : 4</v>
          </cell>
          <cell r="N256" t="str">
            <v>m2</v>
          </cell>
          <cell r="O256">
            <v>0</v>
          </cell>
          <cell r="P256">
            <v>42230</v>
          </cell>
          <cell r="Q256">
            <v>0</v>
          </cell>
          <cell r="R256">
            <v>0</v>
          </cell>
        </row>
        <row r="257">
          <cell r="G257" t="str">
            <v>Pasangan Batu Bata 1 : 4</v>
          </cell>
        </row>
        <row r="258">
          <cell r="G258" t="str">
            <v>m2</v>
          </cell>
        </row>
        <row r="261">
          <cell r="G261" t="str">
            <v>Satuan</v>
          </cell>
          <cell r="H261" t="str">
            <v>Jumlah</v>
          </cell>
          <cell r="J261" t="str">
            <v>H.Satuan</v>
          </cell>
          <cell r="K261" t="str">
            <v>Total</v>
          </cell>
          <cell r="M261">
            <v>6</v>
          </cell>
          <cell r="N261" t="str">
            <v>Pasangan Batu Bata 1 : 4</v>
          </cell>
          <cell r="Q261" t="str">
            <v>m2</v>
          </cell>
          <cell r="R261">
            <v>0</v>
          </cell>
        </row>
        <row r="262">
          <cell r="J262" t="str">
            <v>(Rp.)</v>
          </cell>
          <cell r="K262" t="str">
            <v>(Rp.)</v>
          </cell>
        </row>
        <row r="263">
          <cell r="K263">
            <v>16430</v>
          </cell>
          <cell r="N263">
            <v>1</v>
          </cell>
          <cell r="O263">
            <v>0</v>
          </cell>
          <cell r="P263">
            <v>0</v>
          </cell>
          <cell r="Q263">
            <v>16430</v>
          </cell>
        </row>
        <row r="264">
          <cell r="G264" t="str">
            <v>hari</v>
          </cell>
          <cell r="H264">
            <v>1.7999999999999999E-2</v>
          </cell>
          <cell r="J264">
            <v>35000</v>
          </cell>
          <cell r="K264">
            <v>630</v>
          </cell>
          <cell r="M264">
            <v>1.7999999999999999E-2</v>
          </cell>
          <cell r="N264">
            <v>1</v>
          </cell>
          <cell r="O264">
            <v>0</v>
          </cell>
          <cell r="P264">
            <v>0</v>
          </cell>
        </row>
        <row r="265">
          <cell r="G265" t="str">
            <v>hari</v>
          </cell>
          <cell r="H265">
            <v>0.18</v>
          </cell>
          <cell r="J265">
            <v>30000</v>
          </cell>
          <cell r="K265">
            <v>5400</v>
          </cell>
          <cell r="M265">
            <v>0.18</v>
          </cell>
          <cell r="N265">
            <v>1</v>
          </cell>
          <cell r="O265">
            <v>0</v>
          </cell>
          <cell r="P265">
            <v>0</v>
          </cell>
        </row>
        <row r="266">
          <cell r="G266" t="str">
            <v>hari</v>
          </cell>
          <cell r="H266">
            <v>0.52</v>
          </cell>
          <cell r="J266">
            <v>20000</v>
          </cell>
          <cell r="K266">
            <v>10400</v>
          </cell>
          <cell r="M266">
            <v>0.52</v>
          </cell>
          <cell r="N266">
            <v>1</v>
          </cell>
          <cell r="O266">
            <v>0</v>
          </cell>
          <cell r="P266">
            <v>0</v>
          </cell>
        </row>
        <row r="269">
          <cell r="K269">
            <v>25800</v>
          </cell>
          <cell r="O269">
            <v>0</v>
          </cell>
          <cell r="P269">
            <v>0</v>
          </cell>
          <cell r="Q269">
            <v>25800</v>
          </cell>
        </row>
        <row r="270">
          <cell r="G270" t="str">
            <v>buah</v>
          </cell>
          <cell r="H270">
            <v>70</v>
          </cell>
          <cell r="J270">
            <v>210</v>
          </cell>
          <cell r="K270">
            <v>14700</v>
          </cell>
          <cell r="M270">
            <v>70</v>
          </cell>
          <cell r="N270">
            <v>0</v>
          </cell>
          <cell r="O270">
            <v>0</v>
          </cell>
          <cell r="P270">
            <v>0</v>
          </cell>
        </row>
        <row r="271">
          <cell r="G271" t="str">
            <v>m3</v>
          </cell>
          <cell r="H271">
            <v>4.5999999999999999E-2</v>
          </cell>
          <cell r="J271">
            <v>90000</v>
          </cell>
          <cell r="K271">
            <v>4140</v>
          </cell>
          <cell r="M271">
            <v>4.5999999999999999E-2</v>
          </cell>
          <cell r="N271">
            <v>0</v>
          </cell>
          <cell r="O271">
            <v>0</v>
          </cell>
          <cell r="P271">
            <v>0</v>
          </cell>
        </row>
        <row r="272">
          <cell r="G272" t="str">
            <v>zak</v>
          </cell>
          <cell r="H272">
            <v>0.28999999999999998</v>
          </cell>
          <cell r="J272">
            <v>24000</v>
          </cell>
          <cell r="K272">
            <v>6959.9999999999991</v>
          </cell>
          <cell r="M272">
            <v>0.28999999999999998</v>
          </cell>
          <cell r="N272">
            <v>0</v>
          </cell>
          <cell r="O272">
            <v>0</v>
          </cell>
          <cell r="P272">
            <v>0</v>
          </cell>
        </row>
        <row r="278">
          <cell r="M278" t="str">
            <v>Produksi</v>
          </cell>
          <cell r="N278" t="str">
            <v>Involve</v>
          </cell>
          <cell r="R278" t="str">
            <v>Operation</v>
          </cell>
        </row>
        <row r="279">
          <cell r="K279">
            <v>0</v>
          </cell>
          <cell r="M279" t="str">
            <v>/ Hour</v>
          </cell>
          <cell r="N279" t="str">
            <v>%</v>
          </cell>
          <cell r="O279">
            <v>0</v>
          </cell>
          <cell r="P279">
            <v>0</v>
          </cell>
          <cell r="Q279">
            <v>0</v>
          </cell>
          <cell r="R279" t="str">
            <v>Hour</v>
          </cell>
        </row>
        <row r="290">
          <cell r="K290">
            <v>42230</v>
          </cell>
        </row>
        <row r="293">
          <cell r="J293" t="str">
            <v>Jakarta,  Oktober 2001</v>
          </cell>
        </row>
        <row r="298">
          <cell r="J298">
            <v>0</v>
          </cell>
        </row>
        <row r="299">
          <cell r="J299">
            <v>0</v>
          </cell>
        </row>
        <row r="301">
          <cell r="G301" t="str">
            <v>Pengembangan Gedung Serbaguna</v>
          </cell>
        </row>
        <row r="302">
          <cell r="G302" t="str">
            <v>Perumahan Taman Bougenvile, Bekasi</v>
          </cell>
        </row>
        <row r="303">
          <cell r="G303">
            <v>0</v>
          </cell>
        </row>
        <row r="304">
          <cell r="M304" t="str">
            <v>Description</v>
          </cell>
          <cell r="N304" t="str">
            <v>Unit</v>
          </cell>
          <cell r="O304" t="str">
            <v>Quantity</v>
          </cell>
          <cell r="P304" t="str">
            <v>Unit Price</v>
          </cell>
          <cell r="Q304" t="str">
            <v>Daily Output</v>
          </cell>
          <cell r="R304" t="str">
            <v>Q'ty/Days</v>
          </cell>
        </row>
        <row r="305">
          <cell r="G305">
            <v>7</v>
          </cell>
          <cell r="M305" t="str">
            <v>Rolag Bata Merah</v>
          </cell>
          <cell r="N305" t="str">
            <v>m'</v>
          </cell>
          <cell r="O305">
            <v>0</v>
          </cell>
          <cell r="P305">
            <v>16370</v>
          </cell>
          <cell r="Q305">
            <v>0</v>
          </cell>
          <cell r="R305">
            <v>0</v>
          </cell>
        </row>
        <row r="306">
          <cell r="G306" t="str">
            <v>Rolag Bata Merah</v>
          </cell>
        </row>
        <row r="307">
          <cell r="G307" t="str">
            <v>m'</v>
          </cell>
        </row>
        <row r="310">
          <cell r="G310" t="str">
            <v>Satuan</v>
          </cell>
          <cell r="H310" t="str">
            <v>Jumlah</v>
          </cell>
          <cell r="J310" t="str">
            <v>H.Satuan</v>
          </cell>
          <cell r="K310" t="str">
            <v>Total</v>
          </cell>
          <cell r="M310">
            <v>7</v>
          </cell>
          <cell r="N310" t="str">
            <v>Rolag Bata Merah</v>
          </cell>
          <cell r="Q310" t="str">
            <v>m'</v>
          </cell>
          <cell r="R310">
            <v>0</v>
          </cell>
        </row>
        <row r="311">
          <cell r="J311" t="str">
            <v>(Rp.)</v>
          </cell>
          <cell r="K311" t="str">
            <v>(Rp.)</v>
          </cell>
        </row>
        <row r="312">
          <cell r="K312">
            <v>6950</v>
          </cell>
          <cell r="N312">
            <v>1</v>
          </cell>
          <cell r="O312">
            <v>0</v>
          </cell>
          <cell r="P312">
            <v>0</v>
          </cell>
          <cell r="Q312">
            <v>6950</v>
          </cell>
        </row>
        <row r="313">
          <cell r="G313" t="str">
            <v>hari</v>
          </cell>
          <cell r="H313">
            <v>1.7999999999999999E-2</v>
          </cell>
          <cell r="J313">
            <v>35000</v>
          </cell>
          <cell r="K313">
            <v>630</v>
          </cell>
          <cell r="M313">
            <v>1.7999999999999999E-2</v>
          </cell>
          <cell r="N313">
            <v>1</v>
          </cell>
          <cell r="O313">
            <v>0</v>
          </cell>
          <cell r="P313">
            <v>0</v>
          </cell>
        </row>
        <row r="314">
          <cell r="G314" t="str">
            <v>hari</v>
          </cell>
          <cell r="H314">
            <v>0.09</v>
          </cell>
          <cell r="J314">
            <v>30000</v>
          </cell>
          <cell r="K314">
            <v>2700</v>
          </cell>
          <cell r="M314">
            <v>0.09</v>
          </cell>
          <cell r="N314">
            <v>1</v>
          </cell>
          <cell r="O314">
            <v>0</v>
          </cell>
          <cell r="P314">
            <v>0</v>
          </cell>
        </row>
        <row r="315">
          <cell r="G315" t="str">
            <v>hari</v>
          </cell>
          <cell r="H315">
            <v>0.18099999999999999</v>
          </cell>
          <cell r="J315">
            <v>20000</v>
          </cell>
          <cell r="K315">
            <v>3620</v>
          </cell>
          <cell r="M315">
            <v>0.18099999999999999</v>
          </cell>
          <cell r="N315">
            <v>1</v>
          </cell>
          <cell r="O315">
            <v>0</v>
          </cell>
          <cell r="P315">
            <v>0</v>
          </cell>
        </row>
        <row r="318">
          <cell r="K318">
            <v>9420</v>
          </cell>
          <cell r="O318">
            <v>0</v>
          </cell>
          <cell r="P318">
            <v>0</v>
          </cell>
          <cell r="Q318">
            <v>9420</v>
          </cell>
        </row>
        <row r="319">
          <cell r="G319" t="str">
            <v>buah</v>
          </cell>
          <cell r="H319">
            <v>20</v>
          </cell>
          <cell r="J319">
            <v>210</v>
          </cell>
          <cell r="K319">
            <v>4200</v>
          </cell>
          <cell r="M319">
            <v>20</v>
          </cell>
          <cell r="N319">
            <v>0</v>
          </cell>
          <cell r="O319">
            <v>0</v>
          </cell>
          <cell r="P319">
            <v>0</v>
          </cell>
        </row>
        <row r="320">
          <cell r="G320" t="str">
            <v>m3</v>
          </cell>
          <cell r="H320">
            <v>1.7999999999999999E-2</v>
          </cell>
          <cell r="J320">
            <v>90000</v>
          </cell>
          <cell r="K320">
            <v>1619.9999999999998</v>
          </cell>
          <cell r="M320">
            <v>1.7999999999999999E-2</v>
          </cell>
          <cell r="N320">
            <v>0</v>
          </cell>
          <cell r="O320">
            <v>0</v>
          </cell>
          <cell r="P320">
            <v>0</v>
          </cell>
        </row>
        <row r="321">
          <cell r="G321" t="str">
            <v>zak</v>
          </cell>
          <cell r="H321">
            <v>0.15</v>
          </cell>
          <cell r="J321">
            <v>24000</v>
          </cell>
          <cell r="K321">
            <v>3600</v>
          </cell>
          <cell r="M321">
            <v>0.15</v>
          </cell>
          <cell r="N321">
            <v>0</v>
          </cell>
          <cell r="O321">
            <v>0</v>
          </cell>
          <cell r="P321">
            <v>0</v>
          </cell>
        </row>
        <row r="327">
          <cell r="M327" t="str">
            <v>Produksi</v>
          </cell>
          <cell r="N327" t="str">
            <v>Involve</v>
          </cell>
          <cell r="R327" t="str">
            <v>Operation</v>
          </cell>
        </row>
        <row r="328">
          <cell r="K328">
            <v>0</v>
          </cell>
          <cell r="M328" t="str">
            <v>/ Hour</v>
          </cell>
          <cell r="N328" t="str">
            <v>%</v>
          </cell>
          <cell r="O328">
            <v>0</v>
          </cell>
          <cell r="P328">
            <v>0</v>
          </cell>
          <cell r="Q328">
            <v>0</v>
          </cell>
          <cell r="R328" t="str">
            <v>Hour</v>
          </cell>
        </row>
        <row r="339">
          <cell r="K339">
            <v>16370</v>
          </cell>
        </row>
        <row r="342">
          <cell r="J342" t="str">
            <v>Jakarta,  Oktober 2001</v>
          </cell>
        </row>
        <row r="347">
          <cell r="J347">
            <v>0</v>
          </cell>
        </row>
        <row r="348">
          <cell r="J348">
            <v>0</v>
          </cell>
        </row>
        <row r="350">
          <cell r="G350" t="str">
            <v>Pengembangan Gedung Serbaguna</v>
          </cell>
        </row>
        <row r="351">
          <cell r="G351" t="str">
            <v>Perumahan Taman Bougenvile, Bekasi</v>
          </cell>
        </row>
        <row r="352">
          <cell r="G352">
            <v>0</v>
          </cell>
        </row>
        <row r="353">
          <cell r="M353" t="str">
            <v>Description</v>
          </cell>
          <cell r="N353" t="str">
            <v>Unit</v>
          </cell>
          <cell r="O353" t="str">
            <v>Quantity</v>
          </cell>
          <cell r="P353" t="str">
            <v>Unit Price</v>
          </cell>
          <cell r="Q353" t="str">
            <v>Daily Output</v>
          </cell>
          <cell r="R353" t="str">
            <v>Q'ty/Days</v>
          </cell>
        </row>
        <row r="354">
          <cell r="G354">
            <v>8</v>
          </cell>
          <cell r="M354" t="str">
            <v>Benangan</v>
          </cell>
          <cell r="N354" t="str">
            <v>m'</v>
          </cell>
          <cell r="O354">
            <v>0</v>
          </cell>
          <cell r="P354">
            <v>4830</v>
          </cell>
          <cell r="Q354">
            <v>0</v>
          </cell>
          <cell r="R354">
            <v>0</v>
          </cell>
        </row>
        <row r="355">
          <cell r="G355" t="str">
            <v>Benangan</v>
          </cell>
        </row>
        <row r="356">
          <cell r="G356" t="str">
            <v>m'</v>
          </cell>
        </row>
        <row r="359">
          <cell r="G359" t="str">
            <v>Satuan</v>
          </cell>
          <cell r="H359" t="str">
            <v>Jumlah</v>
          </cell>
          <cell r="J359" t="str">
            <v>H.Satuan</v>
          </cell>
          <cell r="K359" t="str">
            <v>Total</v>
          </cell>
          <cell r="M359">
            <v>8</v>
          </cell>
          <cell r="N359" t="str">
            <v>Benangan</v>
          </cell>
          <cell r="Q359" t="str">
            <v>m'</v>
          </cell>
          <cell r="R359">
            <v>26.8</v>
          </cell>
        </row>
        <row r="360">
          <cell r="J360" t="str">
            <v>(Rp.)</v>
          </cell>
          <cell r="K360" t="str">
            <v>(Rp.)</v>
          </cell>
        </row>
        <row r="361">
          <cell r="K361">
            <v>4350</v>
          </cell>
          <cell r="N361">
            <v>1</v>
          </cell>
          <cell r="O361">
            <v>26.8</v>
          </cell>
          <cell r="P361">
            <v>116580</v>
          </cell>
          <cell r="Q361">
            <v>4350</v>
          </cell>
        </row>
        <row r="362">
          <cell r="G362" t="str">
            <v>hari</v>
          </cell>
          <cell r="H362">
            <v>0.01</v>
          </cell>
          <cell r="J362">
            <v>35000</v>
          </cell>
          <cell r="K362">
            <v>350</v>
          </cell>
          <cell r="M362">
            <v>0.01</v>
          </cell>
          <cell r="N362">
            <v>1</v>
          </cell>
          <cell r="O362">
            <v>26.8</v>
          </cell>
          <cell r="P362">
            <v>9380</v>
          </cell>
        </row>
        <row r="363">
          <cell r="G363" t="str">
            <v>hari</v>
          </cell>
          <cell r="H363">
            <v>0.1</v>
          </cell>
          <cell r="J363">
            <v>30000</v>
          </cell>
          <cell r="K363">
            <v>3000</v>
          </cell>
          <cell r="M363">
            <v>0.1</v>
          </cell>
          <cell r="N363">
            <v>1</v>
          </cell>
          <cell r="O363">
            <v>26.8</v>
          </cell>
          <cell r="P363">
            <v>80400</v>
          </cell>
        </row>
        <row r="364">
          <cell r="G364" t="str">
            <v>hari</v>
          </cell>
          <cell r="H364">
            <v>0.05</v>
          </cell>
          <cell r="J364">
            <v>20000</v>
          </cell>
          <cell r="K364">
            <v>1000</v>
          </cell>
          <cell r="M364">
            <v>0.05</v>
          </cell>
          <cell r="N364">
            <v>1</v>
          </cell>
          <cell r="O364">
            <v>26.8</v>
          </cell>
          <cell r="P364">
            <v>26800</v>
          </cell>
        </row>
        <row r="367">
          <cell r="K367">
            <v>480</v>
          </cell>
          <cell r="O367">
            <v>26.8</v>
          </cell>
          <cell r="P367">
            <v>12864</v>
          </cell>
          <cell r="Q367">
            <v>480</v>
          </cell>
        </row>
        <row r="368">
          <cell r="G368" t="str">
            <v>zak</v>
          </cell>
          <cell r="H368">
            <v>0.02</v>
          </cell>
          <cell r="J368">
            <v>24000</v>
          </cell>
          <cell r="K368">
            <v>480</v>
          </cell>
          <cell r="M368">
            <v>0.02</v>
          </cell>
          <cell r="N368">
            <v>0.53600000000000003</v>
          </cell>
          <cell r="O368">
            <v>26.8</v>
          </cell>
          <cell r="P368">
            <v>12864</v>
          </cell>
        </row>
        <row r="376">
          <cell r="M376" t="str">
            <v>Produksi</v>
          </cell>
          <cell r="N376" t="str">
            <v>Involve</v>
          </cell>
          <cell r="R376" t="str">
            <v>Operation</v>
          </cell>
        </row>
        <row r="377">
          <cell r="K377">
            <v>0</v>
          </cell>
          <cell r="M377" t="str">
            <v>/ Hour</v>
          </cell>
          <cell r="N377" t="str">
            <v>%</v>
          </cell>
          <cell r="O377">
            <v>26.8</v>
          </cell>
          <cell r="P377">
            <v>0</v>
          </cell>
          <cell r="Q377">
            <v>0</v>
          </cell>
          <cell r="R377" t="str">
            <v>Hour</v>
          </cell>
        </row>
        <row r="388">
          <cell r="K388">
            <v>4830</v>
          </cell>
        </row>
        <row r="391">
          <cell r="J391" t="str">
            <v>Jakarta,  Oktober 2001</v>
          </cell>
        </row>
        <row r="396">
          <cell r="J396">
            <v>0</v>
          </cell>
        </row>
        <row r="397">
          <cell r="J397">
            <v>0</v>
          </cell>
        </row>
        <row r="399">
          <cell r="G399" t="str">
            <v>Pengembangan Gedung Serbaguna</v>
          </cell>
        </row>
        <row r="400">
          <cell r="G400" t="str">
            <v>Perumahan Taman Bougenvile, Bekasi</v>
          </cell>
        </row>
        <row r="401">
          <cell r="G401">
            <v>0</v>
          </cell>
        </row>
        <row r="402">
          <cell r="M402" t="str">
            <v>Description</v>
          </cell>
          <cell r="N402" t="str">
            <v>Unit</v>
          </cell>
          <cell r="O402" t="str">
            <v>Quantity</v>
          </cell>
          <cell r="P402" t="str">
            <v>Unit Price</v>
          </cell>
          <cell r="Q402" t="str">
            <v>Daily Output</v>
          </cell>
          <cell r="R402" t="str">
            <v>Q'ty/Days</v>
          </cell>
        </row>
        <row r="403">
          <cell r="G403">
            <v>9</v>
          </cell>
          <cell r="M403" t="str">
            <v>Plesteran + Aci</v>
          </cell>
          <cell r="N403" t="str">
            <v>m2</v>
          </cell>
          <cell r="O403">
            <v>0</v>
          </cell>
          <cell r="P403">
            <v>20146</v>
          </cell>
          <cell r="Q403">
            <v>0</v>
          </cell>
          <cell r="R403">
            <v>0</v>
          </cell>
        </row>
        <row r="404">
          <cell r="G404" t="str">
            <v>Plesteran + Aci</v>
          </cell>
        </row>
        <row r="405">
          <cell r="G405" t="str">
            <v>m2</v>
          </cell>
        </row>
        <row r="408">
          <cell r="G408" t="str">
            <v>Satuan</v>
          </cell>
          <cell r="H408" t="str">
            <v>Jumlah</v>
          </cell>
          <cell r="J408" t="str">
            <v>H.Satuan</v>
          </cell>
          <cell r="K408" t="str">
            <v>Total</v>
          </cell>
          <cell r="M408">
            <v>9</v>
          </cell>
          <cell r="N408" t="str">
            <v>Plesteran + Aci</v>
          </cell>
          <cell r="Q408" t="str">
            <v>m2</v>
          </cell>
          <cell r="R408">
            <v>320.7</v>
          </cell>
        </row>
        <row r="409">
          <cell r="J409" t="str">
            <v>(Rp.)</v>
          </cell>
          <cell r="K409" t="str">
            <v>(Rp.)</v>
          </cell>
        </row>
        <row r="410">
          <cell r="K410">
            <v>13300</v>
          </cell>
          <cell r="N410">
            <v>1</v>
          </cell>
          <cell r="O410">
            <v>320.7</v>
          </cell>
          <cell r="P410">
            <v>4265310</v>
          </cell>
          <cell r="Q410">
            <v>13300</v>
          </cell>
        </row>
        <row r="411">
          <cell r="G411" t="str">
            <v>hari</v>
          </cell>
          <cell r="H411">
            <v>0.02</v>
          </cell>
          <cell r="J411">
            <v>35000</v>
          </cell>
          <cell r="K411">
            <v>700</v>
          </cell>
          <cell r="M411">
            <v>0.02</v>
          </cell>
          <cell r="N411">
            <v>1</v>
          </cell>
          <cell r="O411">
            <v>320.7</v>
          </cell>
          <cell r="P411">
            <v>224490</v>
          </cell>
        </row>
        <row r="412">
          <cell r="G412" t="str">
            <v>hari</v>
          </cell>
          <cell r="H412">
            <v>0.18</v>
          </cell>
          <cell r="J412">
            <v>30000</v>
          </cell>
          <cell r="K412">
            <v>5400</v>
          </cell>
          <cell r="M412">
            <v>0.18</v>
          </cell>
          <cell r="N412">
            <v>1</v>
          </cell>
          <cell r="O412">
            <v>320.7</v>
          </cell>
          <cell r="P412">
            <v>1731780</v>
          </cell>
        </row>
        <row r="413">
          <cell r="G413" t="str">
            <v>hari</v>
          </cell>
          <cell r="H413">
            <v>0.36</v>
          </cell>
          <cell r="J413">
            <v>20000</v>
          </cell>
          <cell r="K413">
            <v>7200</v>
          </cell>
          <cell r="M413">
            <v>0.36</v>
          </cell>
          <cell r="N413">
            <v>1</v>
          </cell>
          <cell r="O413">
            <v>320.7</v>
          </cell>
          <cell r="P413">
            <v>2309040</v>
          </cell>
        </row>
        <row r="416">
          <cell r="K416">
            <v>6846</v>
          </cell>
          <cell r="O416">
            <v>320.7</v>
          </cell>
          <cell r="P416">
            <v>2195512.2000000002</v>
          </cell>
          <cell r="Q416">
            <v>6846</v>
          </cell>
        </row>
        <row r="417">
          <cell r="G417" t="str">
            <v>m3</v>
          </cell>
          <cell r="H417">
            <v>1.9E-2</v>
          </cell>
          <cell r="J417">
            <v>90000</v>
          </cell>
          <cell r="K417">
            <v>1710</v>
          </cell>
          <cell r="M417">
            <v>1.9E-2</v>
          </cell>
          <cell r="N417">
            <v>6.0932999999999993</v>
          </cell>
          <cell r="O417">
            <v>320.7</v>
          </cell>
          <cell r="P417">
            <v>548397</v>
          </cell>
        </row>
        <row r="418">
          <cell r="G418" t="str">
            <v>zak</v>
          </cell>
          <cell r="H418">
            <v>0.214</v>
          </cell>
          <cell r="J418">
            <v>24000</v>
          </cell>
          <cell r="K418">
            <v>5136</v>
          </cell>
          <cell r="M418">
            <v>0.214</v>
          </cell>
          <cell r="N418">
            <v>68.629800000000003</v>
          </cell>
          <cell r="O418">
            <v>320.7</v>
          </cell>
          <cell r="P418">
            <v>1647115.2</v>
          </cell>
        </row>
        <row r="425">
          <cell r="M425" t="str">
            <v>Produksi</v>
          </cell>
          <cell r="N425" t="str">
            <v>Involve</v>
          </cell>
          <cell r="R425" t="str">
            <v>Operation</v>
          </cell>
        </row>
        <row r="426">
          <cell r="K426">
            <v>0</v>
          </cell>
          <cell r="M426" t="str">
            <v>/ Hour</v>
          </cell>
          <cell r="N426" t="str">
            <v>%</v>
          </cell>
          <cell r="O426">
            <v>320.7</v>
          </cell>
          <cell r="P426">
            <v>0</v>
          </cell>
          <cell r="Q426">
            <v>0</v>
          </cell>
          <cell r="R426" t="str">
            <v>Hour</v>
          </cell>
        </row>
        <row r="437">
          <cell r="K437">
            <v>20146</v>
          </cell>
        </row>
        <row r="440">
          <cell r="J440" t="str">
            <v>Jakarta,  Oktober 2001</v>
          </cell>
        </row>
        <row r="445">
          <cell r="J445">
            <v>0</v>
          </cell>
        </row>
        <row r="446">
          <cell r="J446">
            <v>0</v>
          </cell>
        </row>
        <row r="448">
          <cell r="G448" t="str">
            <v>Pengembangan Gedung Serbaguna</v>
          </cell>
        </row>
        <row r="449">
          <cell r="G449" t="str">
            <v>Perumahan Taman Bougenvile, Bekasi</v>
          </cell>
        </row>
        <row r="450">
          <cell r="G450">
            <v>0</v>
          </cell>
        </row>
        <row r="451">
          <cell r="M451" t="str">
            <v>Description</v>
          </cell>
          <cell r="N451" t="str">
            <v>Unit</v>
          </cell>
          <cell r="O451" t="str">
            <v>Quantity</v>
          </cell>
          <cell r="P451" t="str">
            <v>Unit Price</v>
          </cell>
          <cell r="Q451" t="str">
            <v>Daily Output</v>
          </cell>
          <cell r="R451" t="str">
            <v>Q'ty/Days</v>
          </cell>
        </row>
        <row r="452">
          <cell r="G452">
            <v>10</v>
          </cell>
          <cell r="M452" t="str">
            <v>Beton Cor 1 : 2 : 3</v>
          </cell>
          <cell r="N452" t="str">
            <v>m3</v>
          </cell>
          <cell r="O452">
            <v>0</v>
          </cell>
          <cell r="P452">
            <v>462620</v>
          </cell>
          <cell r="Q452">
            <v>0</v>
          </cell>
          <cell r="R452">
            <v>0</v>
          </cell>
        </row>
        <row r="453">
          <cell r="G453" t="str">
            <v>Beton Cor 1 : 2 : 3</v>
          </cell>
        </row>
        <row r="454">
          <cell r="G454" t="str">
            <v>m3</v>
          </cell>
        </row>
        <row r="457">
          <cell r="G457" t="str">
            <v>Satuan</v>
          </cell>
          <cell r="H457" t="str">
            <v>Jumlah</v>
          </cell>
          <cell r="J457" t="str">
            <v>H.Satuan</v>
          </cell>
          <cell r="K457" t="str">
            <v>Total</v>
          </cell>
          <cell r="M457">
            <v>10</v>
          </cell>
          <cell r="N457" t="str">
            <v>Beton Cor 1 : 2 : 3</v>
          </cell>
          <cell r="Q457" t="str">
            <v>m3</v>
          </cell>
          <cell r="R457">
            <v>0</v>
          </cell>
        </row>
        <row r="458">
          <cell r="J458" t="str">
            <v>(Rp.)</v>
          </cell>
          <cell r="K458" t="str">
            <v>(Rp.)</v>
          </cell>
        </row>
        <row r="459">
          <cell r="K459">
            <v>147000</v>
          </cell>
          <cell r="N459">
            <v>1</v>
          </cell>
          <cell r="O459">
            <v>0</v>
          </cell>
          <cell r="P459">
            <v>0</v>
          </cell>
          <cell r="Q459">
            <v>147000</v>
          </cell>
        </row>
        <row r="460">
          <cell r="G460" t="str">
            <v>hari</v>
          </cell>
          <cell r="H460">
            <v>0.2</v>
          </cell>
          <cell r="J460">
            <v>35000</v>
          </cell>
          <cell r="K460">
            <v>7000</v>
          </cell>
          <cell r="M460">
            <v>0.2</v>
          </cell>
          <cell r="N460">
            <v>1</v>
          </cell>
          <cell r="O460">
            <v>0</v>
          </cell>
          <cell r="P460">
            <v>0</v>
          </cell>
        </row>
        <row r="461">
          <cell r="G461" t="str">
            <v>hari</v>
          </cell>
          <cell r="H461">
            <v>1</v>
          </cell>
          <cell r="J461">
            <v>30000</v>
          </cell>
          <cell r="K461">
            <v>30000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</row>
        <row r="462">
          <cell r="G462" t="str">
            <v>hari</v>
          </cell>
          <cell r="H462">
            <v>5.5</v>
          </cell>
          <cell r="J462">
            <v>20000</v>
          </cell>
          <cell r="K462">
            <v>110000</v>
          </cell>
          <cell r="M462">
            <v>5.5</v>
          </cell>
          <cell r="N462">
            <v>1</v>
          </cell>
          <cell r="O462">
            <v>0</v>
          </cell>
          <cell r="P462">
            <v>0</v>
          </cell>
        </row>
        <row r="465">
          <cell r="K465">
            <v>315620</v>
          </cell>
          <cell r="O465">
            <v>0</v>
          </cell>
          <cell r="P465">
            <v>0</v>
          </cell>
          <cell r="Q465">
            <v>315620</v>
          </cell>
        </row>
        <row r="466">
          <cell r="G466" t="str">
            <v>m3</v>
          </cell>
          <cell r="H466">
            <v>0.54</v>
          </cell>
          <cell r="J466">
            <v>85000</v>
          </cell>
          <cell r="K466">
            <v>45900</v>
          </cell>
          <cell r="M466">
            <v>0.54</v>
          </cell>
          <cell r="N466">
            <v>0</v>
          </cell>
          <cell r="O466">
            <v>0</v>
          </cell>
          <cell r="P466">
            <v>0</v>
          </cell>
        </row>
        <row r="467">
          <cell r="G467" t="str">
            <v>zak</v>
          </cell>
          <cell r="H467">
            <v>8.5150000000000006</v>
          </cell>
          <cell r="J467">
            <v>24000</v>
          </cell>
          <cell r="K467">
            <v>204360</v>
          </cell>
          <cell r="M467">
            <v>8.5150000000000006</v>
          </cell>
          <cell r="N467">
            <v>0</v>
          </cell>
          <cell r="O467">
            <v>0</v>
          </cell>
          <cell r="P467">
            <v>0</v>
          </cell>
        </row>
        <row r="468">
          <cell r="G468" t="str">
            <v>m3</v>
          </cell>
          <cell r="H468">
            <v>0.81699999999999995</v>
          </cell>
          <cell r="J468">
            <v>80000</v>
          </cell>
          <cell r="K468">
            <v>65359.999999999993</v>
          </cell>
          <cell r="M468">
            <v>0.81699999999999995</v>
          </cell>
          <cell r="N468">
            <v>0</v>
          </cell>
          <cell r="O468">
            <v>0</v>
          </cell>
          <cell r="P468">
            <v>0</v>
          </cell>
        </row>
        <row r="474">
          <cell r="M474" t="str">
            <v>Produksi</v>
          </cell>
          <cell r="N474" t="str">
            <v>Involve</v>
          </cell>
          <cell r="R474" t="str">
            <v>Operation</v>
          </cell>
        </row>
        <row r="475">
          <cell r="K475">
            <v>0</v>
          </cell>
          <cell r="M475" t="str">
            <v>/ Hour</v>
          </cell>
          <cell r="N475" t="str">
            <v>%</v>
          </cell>
          <cell r="O475">
            <v>0</v>
          </cell>
          <cell r="P475">
            <v>0</v>
          </cell>
          <cell r="Q475">
            <v>0</v>
          </cell>
          <cell r="R475" t="str">
            <v>Hour</v>
          </cell>
        </row>
        <row r="486">
          <cell r="K486">
            <v>462620</v>
          </cell>
        </row>
        <row r="489">
          <cell r="J489" t="str">
            <v>Jakarta,  Oktober 2001</v>
          </cell>
        </row>
        <row r="494">
          <cell r="J494">
            <v>0</v>
          </cell>
        </row>
        <row r="495">
          <cell r="J495">
            <v>0</v>
          </cell>
        </row>
        <row r="497">
          <cell r="G497" t="str">
            <v>Pengembangan Gedung Serbaguna</v>
          </cell>
        </row>
        <row r="498">
          <cell r="G498" t="str">
            <v>Perumahan Taman Bougenvile, Bekasi</v>
          </cell>
        </row>
        <row r="499">
          <cell r="G499">
            <v>0</v>
          </cell>
        </row>
        <row r="500">
          <cell r="M500" t="str">
            <v>Description</v>
          </cell>
          <cell r="N500" t="str">
            <v>Unit</v>
          </cell>
          <cell r="O500" t="str">
            <v>Quantity</v>
          </cell>
          <cell r="P500" t="str">
            <v>Unit Price</v>
          </cell>
          <cell r="Q500" t="str">
            <v>Daily Output</v>
          </cell>
          <cell r="R500" t="str">
            <v>Q'ty/Days</v>
          </cell>
        </row>
        <row r="501">
          <cell r="G501">
            <v>11</v>
          </cell>
          <cell r="M501" t="str">
            <v>Pekerjaan Bekisting</v>
          </cell>
          <cell r="N501" t="str">
            <v>m2</v>
          </cell>
          <cell r="O501">
            <v>0</v>
          </cell>
          <cell r="P501">
            <v>43955</v>
          </cell>
          <cell r="Q501">
            <v>0</v>
          </cell>
          <cell r="R501">
            <v>0</v>
          </cell>
        </row>
        <row r="502">
          <cell r="G502" t="str">
            <v>Pekerjaan Bekisting</v>
          </cell>
        </row>
        <row r="503">
          <cell r="G503" t="str">
            <v>m2</v>
          </cell>
        </row>
        <row r="506">
          <cell r="G506" t="str">
            <v>Satuan</v>
          </cell>
          <cell r="H506" t="str">
            <v>Jumlah</v>
          </cell>
          <cell r="J506" t="str">
            <v>H.Satuan</v>
          </cell>
          <cell r="K506" t="str">
            <v>Total</v>
          </cell>
          <cell r="M506">
            <v>11</v>
          </cell>
          <cell r="N506" t="str">
            <v>Pekerjaan Bekisting</v>
          </cell>
          <cell r="Q506" t="str">
            <v>m2</v>
          </cell>
          <cell r="R506">
            <v>52.62</v>
          </cell>
        </row>
        <row r="507">
          <cell r="J507" t="str">
            <v>(Rp.)</v>
          </cell>
          <cell r="K507" t="str">
            <v>(Rp.)</v>
          </cell>
        </row>
        <row r="508">
          <cell r="K508">
            <v>22750</v>
          </cell>
          <cell r="N508">
            <v>1</v>
          </cell>
          <cell r="O508">
            <v>52.62</v>
          </cell>
          <cell r="P508">
            <v>1197105</v>
          </cell>
          <cell r="Q508">
            <v>22750</v>
          </cell>
        </row>
        <row r="509">
          <cell r="G509" t="str">
            <v>hari</v>
          </cell>
          <cell r="H509">
            <v>0.05</v>
          </cell>
          <cell r="J509">
            <v>35000</v>
          </cell>
          <cell r="K509">
            <v>1750</v>
          </cell>
          <cell r="M509">
            <v>0.05</v>
          </cell>
          <cell r="N509">
            <v>1</v>
          </cell>
          <cell r="O509">
            <v>52.62</v>
          </cell>
          <cell r="P509">
            <v>92085</v>
          </cell>
        </row>
        <row r="510">
          <cell r="G510" t="str">
            <v>hari</v>
          </cell>
          <cell r="H510">
            <v>0.3</v>
          </cell>
          <cell r="J510">
            <v>30000</v>
          </cell>
          <cell r="K510">
            <v>9000</v>
          </cell>
          <cell r="M510">
            <v>0.3</v>
          </cell>
          <cell r="N510">
            <v>1</v>
          </cell>
          <cell r="O510">
            <v>52.62</v>
          </cell>
          <cell r="P510">
            <v>473580</v>
          </cell>
        </row>
        <row r="511">
          <cell r="G511" t="str">
            <v>hari</v>
          </cell>
          <cell r="H511">
            <v>0.6</v>
          </cell>
          <cell r="J511">
            <v>20000</v>
          </cell>
          <cell r="K511">
            <v>12000</v>
          </cell>
          <cell r="M511">
            <v>0.6</v>
          </cell>
          <cell r="N511">
            <v>1</v>
          </cell>
          <cell r="O511">
            <v>52.62</v>
          </cell>
          <cell r="P511">
            <v>631440</v>
          </cell>
        </row>
        <row r="514">
          <cell r="K514">
            <v>21205</v>
          </cell>
          <cell r="O514">
            <v>52.62</v>
          </cell>
          <cell r="P514">
            <v>1115807.1000000001</v>
          </cell>
          <cell r="Q514">
            <v>21205</v>
          </cell>
        </row>
        <row r="515">
          <cell r="G515" t="str">
            <v>lbr</v>
          </cell>
          <cell r="H515">
            <v>0.20499999999999999</v>
          </cell>
          <cell r="J515">
            <v>80000</v>
          </cell>
          <cell r="K515">
            <v>16400</v>
          </cell>
          <cell r="M515">
            <v>0.20499999999999999</v>
          </cell>
          <cell r="N515">
            <v>10.787099999999999</v>
          </cell>
          <cell r="O515">
            <v>52.62</v>
          </cell>
          <cell r="P515">
            <v>862968</v>
          </cell>
        </row>
        <row r="516">
          <cell r="G516" t="str">
            <v>m3</v>
          </cell>
          <cell r="H516">
            <v>5.0000000000000001E-3</v>
          </cell>
          <cell r="J516">
            <v>950000</v>
          </cell>
          <cell r="K516">
            <v>4750</v>
          </cell>
          <cell r="M516">
            <v>5.0000000000000001E-3</v>
          </cell>
          <cell r="N516">
            <v>0.2631</v>
          </cell>
          <cell r="O516">
            <v>52.62</v>
          </cell>
          <cell r="P516">
            <v>249945</v>
          </cell>
        </row>
        <row r="517">
          <cell r="G517" t="str">
            <v>kg</v>
          </cell>
          <cell r="H517">
            <v>0.01</v>
          </cell>
          <cell r="J517">
            <v>5500</v>
          </cell>
          <cell r="K517">
            <v>55</v>
          </cell>
          <cell r="M517">
            <v>0.01</v>
          </cell>
          <cell r="N517">
            <v>0.5262</v>
          </cell>
          <cell r="O517">
            <v>52.62</v>
          </cell>
          <cell r="P517">
            <v>2894.1</v>
          </cell>
        </row>
        <row r="523">
          <cell r="M523" t="str">
            <v>Produksi</v>
          </cell>
          <cell r="N523" t="str">
            <v>Involve</v>
          </cell>
          <cell r="R523" t="str">
            <v>Operation</v>
          </cell>
        </row>
        <row r="524">
          <cell r="K524">
            <v>0</v>
          </cell>
          <cell r="M524" t="str">
            <v>/ Hour</v>
          </cell>
          <cell r="N524" t="str">
            <v>%</v>
          </cell>
          <cell r="O524">
            <v>52.62</v>
          </cell>
          <cell r="P524">
            <v>0</v>
          </cell>
          <cell r="Q524">
            <v>0</v>
          </cell>
          <cell r="R524" t="str">
            <v>Hour</v>
          </cell>
        </row>
        <row r="535">
          <cell r="K535">
            <v>43955</v>
          </cell>
        </row>
        <row r="538">
          <cell r="J538" t="str">
            <v>Jakarta,  Oktober 2001</v>
          </cell>
        </row>
        <row r="543">
          <cell r="J543">
            <v>0</v>
          </cell>
        </row>
        <row r="544">
          <cell r="J544">
            <v>0</v>
          </cell>
        </row>
        <row r="546">
          <cell r="G546" t="str">
            <v>Pengembangan Gedung Serbaguna</v>
          </cell>
        </row>
        <row r="547">
          <cell r="G547" t="str">
            <v>Perumahan Taman Bougenvile, Bekasi</v>
          </cell>
        </row>
        <row r="548">
          <cell r="G548">
            <v>0</v>
          </cell>
        </row>
        <row r="549">
          <cell r="M549" t="str">
            <v>Description</v>
          </cell>
          <cell r="N549" t="str">
            <v>Unit</v>
          </cell>
          <cell r="O549" t="str">
            <v>Quantity</v>
          </cell>
          <cell r="P549" t="str">
            <v>Unit Price</v>
          </cell>
          <cell r="Q549" t="str">
            <v>Daily Output</v>
          </cell>
          <cell r="R549" t="str">
            <v>Q'ty/Days</v>
          </cell>
        </row>
        <row r="550">
          <cell r="G550">
            <v>12</v>
          </cell>
          <cell r="M550" t="str">
            <v>Kolom Beton 15 cm x 15 cm</v>
          </cell>
          <cell r="N550" t="str">
            <v>m'</v>
          </cell>
          <cell r="O550">
            <v>0</v>
          </cell>
          <cell r="P550">
            <v>23444.934210526317</v>
          </cell>
          <cell r="Q550">
            <v>0</v>
          </cell>
          <cell r="R550">
            <v>0</v>
          </cell>
        </row>
        <row r="551">
          <cell r="G551" t="str">
            <v>Kolom Beton 15 cm x 15 cm</v>
          </cell>
        </row>
        <row r="552">
          <cell r="G552" t="str">
            <v>m'</v>
          </cell>
        </row>
        <row r="555">
          <cell r="G555" t="str">
            <v>Satuan</v>
          </cell>
          <cell r="H555" t="str">
            <v>Jumlah</v>
          </cell>
          <cell r="J555" t="str">
            <v>H.Satuan</v>
          </cell>
          <cell r="K555" t="str">
            <v>Total</v>
          </cell>
          <cell r="M555">
            <v>12</v>
          </cell>
          <cell r="N555" t="str">
            <v>Kolom Beton 15 cm x 15 cm</v>
          </cell>
          <cell r="Q555" t="str">
            <v>m'</v>
          </cell>
          <cell r="R555">
            <v>90</v>
          </cell>
        </row>
        <row r="556">
          <cell r="J556" t="str">
            <v>(Rp.)</v>
          </cell>
          <cell r="K556" t="str">
            <v>(Rp.)</v>
          </cell>
        </row>
        <row r="557">
          <cell r="K557">
            <v>3598.6842105263154</v>
          </cell>
          <cell r="N557">
            <v>38</v>
          </cell>
          <cell r="O557">
            <v>90</v>
          </cell>
          <cell r="P557">
            <v>323881.57894736837</v>
          </cell>
          <cell r="Q557">
            <v>3598.6842105263154</v>
          </cell>
        </row>
        <row r="558">
          <cell r="G558" t="str">
            <v>hari</v>
          </cell>
          <cell r="H558">
            <v>1.3157894736842105E-3</v>
          </cell>
          <cell r="J558">
            <v>35000</v>
          </cell>
          <cell r="K558">
            <v>46.05263157894737</v>
          </cell>
          <cell r="M558">
            <v>0.05</v>
          </cell>
          <cell r="N558">
            <v>38</v>
          </cell>
          <cell r="O558">
            <v>90</v>
          </cell>
          <cell r="P558">
            <v>4144.7368421052633</v>
          </cell>
        </row>
        <row r="559">
          <cell r="G559" t="str">
            <v>hari</v>
          </cell>
          <cell r="H559">
            <v>1.3157894736842105E-2</v>
          </cell>
          <cell r="J559">
            <v>30000</v>
          </cell>
          <cell r="K559">
            <v>394.73684210526312</v>
          </cell>
          <cell r="M559">
            <v>0.5</v>
          </cell>
          <cell r="N559">
            <v>38</v>
          </cell>
          <cell r="O559">
            <v>90</v>
          </cell>
          <cell r="P559">
            <v>35526.31578947368</v>
          </cell>
        </row>
        <row r="560">
          <cell r="G560" t="str">
            <v>hari</v>
          </cell>
          <cell r="H560">
            <v>0.15789473684210525</v>
          </cell>
          <cell r="J560">
            <v>20000</v>
          </cell>
          <cell r="K560">
            <v>3157.894736842105</v>
          </cell>
          <cell r="M560">
            <v>6</v>
          </cell>
          <cell r="N560">
            <v>38</v>
          </cell>
          <cell r="O560">
            <v>90</v>
          </cell>
          <cell r="P560">
            <v>284210.52631578944</v>
          </cell>
        </row>
        <row r="563">
          <cell r="K563">
            <v>19846.25</v>
          </cell>
          <cell r="O563">
            <v>90</v>
          </cell>
          <cell r="P563">
            <v>1786162.5</v>
          </cell>
          <cell r="Q563">
            <v>19846.25</v>
          </cell>
        </row>
        <row r="564">
          <cell r="G564" t="str">
            <v>m3</v>
          </cell>
          <cell r="H564">
            <v>2.1000000000000001E-2</v>
          </cell>
          <cell r="J564">
            <v>80000</v>
          </cell>
          <cell r="K564">
            <v>1680</v>
          </cell>
          <cell r="M564">
            <v>2.1000000000000001E-2</v>
          </cell>
          <cell r="N564">
            <v>1.8900000000000001</v>
          </cell>
          <cell r="O564">
            <v>90</v>
          </cell>
          <cell r="P564">
            <v>151200</v>
          </cell>
        </row>
        <row r="565">
          <cell r="G565" t="str">
            <v>m3</v>
          </cell>
          <cell r="H565">
            <v>1.4999999999999999E-2</v>
          </cell>
          <cell r="J565">
            <v>85000</v>
          </cell>
          <cell r="K565">
            <v>1275</v>
          </cell>
          <cell r="M565">
            <v>1.4999999999999999E-2</v>
          </cell>
          <cell r="N565">
            <v>1.3499999999999999</v>
          </cell>
          <cell r="O565">
            <v>90</v>
          </cell>
          <cell r="P565">
            <v>114750</v>
          </cell>
        </row>
        <row r="566">
          <cell r="G566" t="str">
            <v>zak</v>
          </cell>
          <cell r="H566">
            <v>0.19700000000000001</v>
          </cell>
          <cell r="J566">
            <v>24000</v>
          </cell>
          <cell r="K566">
            <v>4728</v>
          </cell>
          <cell r="M566">
            <v>0.19700000000000001</v>
          </cell>
          <cell r="N566">
            <v>17.73</v>
          </cell>
          <cell r="O566">
            <v>90</v>
          </cell>
          <cell r="P566">
            <v>425520</v>
          </cell>
        </row>
        <row r="567">
          <cell r="G567" t="str">
            <v>btg</v>
          </cell>
          <cell r="H567">
            <v>0.36749999999999999</v>
          </cell>
          <cell r="J567">
            <v>9500</v>
          </cell>
          <cell r="K567">
            <v>3491.25</v>
          </cell>
          <cell r="M567">
            <v>0.36749999999999999</v>
          </cell>
          <cell r="N567">
            <v>33.075000000000003</v>
          </cell>
          <cell r="O567">
            <v>90</v>
          </cell>
          <cell r="P567">
            <v>314212.5</v>
          </cell>
        </row>
        <row r="568">
          <cell r="G568" t="str">
            <v>btg</v>
          </cell>
          <cell r="H568">
            <v>0.378</v>
          </cell>
          <cell r="J568">
            <v>21000</v>
          </cell>
          <cell r="K568">
            <v>7938</v>
          </cell>
          <cell r="M568">
            <v>0.378</v>
          </cell>
          <cell r="N568">
            <v>34.020000000000003</v>
          </cell>
          <cell r="O568">
            <v>90</v>
          </cell>
          <cell r="P568">
            <v>714420</v>
          </cell>
        </row>
        <row r="569">
          <cell r="G569" t="str">
            <v>kg</v>
          </cell>
          <cell r="H569">
            <v>0.14680000000000001</v>
          </cell>
          <cell r="J569">
            <v>5000</v>
          </cell>
          <cell r="K569">
            <v>734.00000000000011</v>
          </cell>
          <cell r="M569">
            <v>0.14680000000000001</v>
          </cell>
          <cell r="N569">
            <v>13.212000000000002</v>
          </cell>
          <cell r="O569">
            <v>90</v>
          </cell>
          <cell r="P569">
            <v>66060.000000000015</v>
          </cell>
        </row>
        <row r="572">
          <cell r="M572" t="str">
            <v>Produksi</v>
          </cell>
          <cell r="N572" t="str">
            <v>Involve</v>
          </cell>
          <cell r="R572" t="str">
            <v>Operation</v>
          </cell>
        </row>
        <row r="573">
          <cell r="K573">
            <v>0</v>
          </cell>
          <cell r="M573" t="str">
            <v>/ Hour</v>
          </cell>
          <cell r="N573" t="str">
            <v>%</v>
          </cell>
          <cell r="O573">
            <v>90</v>
          </cell>
          <cell r="P573">
            <v>0</v>
          </cell>
          <cell r="Q573">
            <v>0</v>
          </cell>
          <cell r="R573" t="str">
            <v>Hour</v>
          </cell>
        </row>
        <row r="584">
          <cell r="K584">
            <v>23444.934210526317</v>
          </cell>
        </row>
        <row r="587">
          <cell r="J587" t="str">
            <v>Jakarta,  Oktober 2001</v>
          </cell>
        </row>
        <row r="592">
          <cell r="J592">
            <v>0</v>
          </cell>
        </row>
        <row r="593">
          <cell r="J593">
            <v>0</v>
          </cell>
        </row>
        <row r="595">
          <cell r="G595" t="str">
            <v>Pengembangan Gedung Serbaguna</v>
          </cell>
        </row>
        <row r="596">
          <cell r="G596" t="str">
            <v>Perumahan Taman Bougenvile, Bekasi</v>
          </cell>
        </row>
        <row r="597">
          <cell r="G597">
            <v>0</v>
          </cell>
        </row>
        <row r="598">
          <cell r="M598" t="str">
            <v>Description</v>
          </cell>
          <cell r="N598" t="str">
            <v>Unit</v>
          </cell>
          <cell r="O598" t="str">
            <v>Quantity</v>
          </cell>
          <cell r="P598" t="str">
            <v>Unit Price</v>
          </cell>
          <cell r="Q598" t="str">
            <v>Daily Output</v>
          </cell>
          <cell r="R598" t="str">
            <v>Q'ty/Days</v>
          </cell>
        </row>
        <row r="599">
          <cell r="G599">
            <v>13</v>
          </cell>
          <cell r="M599" t="str">
            <v>Ring Balk 20 Cm x 20 Cm</v>
          </cell>
          <cell r="N599" t="str">
            <v>m'</v>
          </cell>
          <cell r="O599">
            <v>0</v>
          </cell>
          <cell r="P599">
            <v>31816.227443609023</v>
          </cell>
          <cell r="Q599">
            <v>0</v>
          </cell>
          <cell r="R599">
            <v>0</v>
          </cell>
        </row>
        <row r="600">
          <cell r="G600" t="str">
            <v>Ring Balk 20 Cm x 20 Cm</v>
          </cell>
        </row>
        <row r="601">
          <cell r="G601" t="str">
            <v>m'</v>
          </cell>
        </row>
        <row r="604">
          <cell r="G604" t="str">
            <v>Satuan</v>
          </cell>
          <cell r="H604" t="str">
            <v>Jumlah</v>
          </cell>
          <cell r="J604" t="str">
            <v>H.Satuan</v>
          </cell>
          <cell r="K604" t="str">
            <v>Total</v>
          </cell>
          <cell r="M604">
            <v>13</v>
          </cell>
          <cell r="N604" t="str">
            <v>Ring Balk 20 Cm x 20 Cm</v>
          </cell>
          <cell r="Q604" t="str">
            <v>m'</v>
          </cell>
          <cell r="R604">
            <v>0</v>
          </cell>
        </row>
        <row r="605">
          <cell r="J605" t="str">
            <v>(Rp.)</v>
          </cell>
          <cell r="K605" t="str">
            <v>(Rp.)</v>
          </cell>
        </row>
        <row r="606">
          <cell r="K606">
            <v>5140.9774436090229</v>
          </cell>
          <cell r="N606">
            <v>26.599999999999998</v>
          </cell>
          <cell r="O606">
            <v>0</v>
          </cell>
          <cell r="P606">
            <v>0</v>
          </cell>
          <cell r="Q606">
            <v>5140.9774436090229</v>
          </cell>
        </row>
        <row r="607">
          <cell r="G607" t="str">
            <v>hari</v>
          </cell>
          <cell r="H607">
            <v>1.8796992481203011E-3</v>
          </cell>
          <cell r="J607">
            <v>35000</v>
          </cell>
          <cell r="K607">
            <v>65.789473684210535</v>
          </cell>
          <cell r="M607">
            <v>0.05</v>
          </cell>
          <cell r="N607">
            <v>26.599999999999998</v>
          </cell>
          <cell r="O607">
            <v>0</v>
          </cell>
          <cell r="P607">
            <v>0</v>
          </cell>
        </row>
        <row r="608">
          <cell r="G608" t="str">
            <v>hari</v>
          </cell>
          <cell r="H608">
            <v>1.879699248120301E-2</v>
          </cell>
          <cell r="J608">
            <v>30000</v>
          </cell>
          <cell r="K608">
            <v>563.90977443609029</v>
          </cell>
          <cell r="M608">
            <v>0.5</v>
          </cell>
          <cell r="N608">
            <v>26.599999999999998</v>
          </cell>
          <cell r="O608">
            <v>0</v>
          </cell>
          <cell r="P608">
            <v>0</v>
          </cell>
        </row>
        <row r="609">
          <cell r="G609" t="str">
            <v>hari</v>
          </cell>
          <cell r="H609">
            <v>0.22556390977443611</v>
          </cell>
          <cell r="J609">
            <v>20000</v>
          </cell>
          <cell r="K609">
            <v>4511.2781954887223</v>
          </cell>
          <cell r="M609">
            <v>6</v>
          </cell>
          <cell r="N609">
            <v>26.599999999999998</v>
          </cell>
          <cell r="O609">
            <v>0</v>
          </cell>
          <cell r="P609">
            <v>0</v>
          </cell>
        </row>
        <row r="612">
          <cell r="K612">
            <v>26675.25</v>
          </cell>
          <cell r="O612">
            <v>0</v>
          </cell>
          <cell r="P612">
            <v>0</v>
          </cell>
          <cell r="Q612">
            <v>26675.25</v>
          </cell>
        </row>
        <row r="613">
          <cell r="G613" t="str">
            <v>m3</v>
          </cell>
          <cell r="H613">
            <v>3.7999999999999999E-2</v>
          </cell>
          <cell r="J613">
            <v>80000</v>
          </cell>
          <cell r="K613">
            <v>3040</v>
          </cell>
          <cell r="M613">
            <v>3.7999999999999999E-2</v>
          </cell>
          <cell r="N613">
            <v>0</v>
          </cell>
          <cell r="O613">
            <v>0</v>
          </cell>
          <cell r="P613">
            <v>0</v>
          </cell>
        </row>
        <row r="614">
          <cell r="G614" t="str">
            <v>m3</v>
          </cell>
          <cell r="H614">
            <v>2.7E-2</v>
          </cell>
          <cell r="J614">
            <v>85000</v>
          </cell>
          <cell r="K614">
            <v>2295</v>
          </cell>
          <cell r="M614">
            <v>2.7E-2</v>
          </cell>
          <cell r="N614">
            <v>0</v>
          </cell>
          <cell r="O614">
            <v>0</v>
          </cell>
          <cell r="P614">
            <v>0</v>
          </cell>
        </row>
        <row r="615">
          <cell r="G615" t="str">
            <v>zak</v>
          </cell>
          <cell r="H615">
            <v>0.35</v>
          </cell>
          <cell r="J615">
            <v>24000</v>
          </cell>
          <cell r="K615">
            <v>8400</v>
          </cell>
          <cell r="M615">
            <v>0.35</v>
          </cell>
          <cell r="N615">
            <v>0</v>
          </cell>
          <cell r="O615">
            <v>0</v>
          </cell>
          <cell r="P615">
            <v>0</v>
          </cell>
        </row>
        <row r="616">
          <cell r="G616" t="str">
            <v>btg</v>
          </cell>
          <cell r="H616">
            <v>0.47249999999999998</v>
          </cell>
          <cell r="J616">
            <v>9500</v>
          </cell>
          <cell r="K616">
            <v>4488.75</v>
          </cell>
          <cell r="M616">
            <v>0.47249999999999998</v>
          </cell>
          <cell r="N616">
            <v>0</v>
          </cell>
          <cell r="O616">
            <v>0</v>
          </cell>
          <cell r="P616">
            <v>0</v>
          </cell>
        </row>
        <row r="617">
          <cell r="G617" t="str">
            <v>btg</v>
          </cell>
          <cell r="H617">
            <v>0.36749999999999999</v>
          </cell>
          <cell r="J617">
            <v>21000</v>
          </cell>
          <cell r="K617">
            <v>7717.5</v>
          </cell>
          <cell r="M617">
            <v>0.36749999999999999</v>
          </cell>
          <cell r="N617">
            <v>0</v>
          </cell>
          <cell r="O617">
            <v>0</v>
          </cell>
          <cell r="P617">
            <v>0</v>
          </cell>
        </row>
        <row r="618">
          <cell r="G618" t="str">
            <v>kg</v>
          </cell>
          <cell r="H618">
            <v>0.14680000000000001</v>
          </cell>
          <cell r="J618">
            <v>5000</v>
          </cell>
          <cell r="K618">
            <v>734.00000000000011</v>
          </cell>
          <cell r="M618">
            <v>0.14680000000000001</v>
          </cell>
          <cell r="N618">
            <v>0</v>
          </cell>
          <cell r="O618">
            <v>0</v>
          </cell>
          <cell r="P618">
            <v>0</v>
          </cell>
        </row>
        <row r="621">
          <cell r="M621" t="str">
            <v>Produksi</v>
          </cell>
          <cell r="N621" t="str">
            <v>Involve</v>
          </cell>
          <cell r="R621" t="str">
            <v>Operation</v>
          </cell>
        </row>
        <row r="622">
          <cell r="K622">
            <v>0</v>
          </cell>
          <cell r="M622" t="str">
            <v>/ Hour</v>
          </cell>
          <cell r="N622" t="str">
            <v>%</v>
          </cell>
          <cell r="O622">
            <v>0</v>
          </cell>
          <cell r="P622">
            <v>0</v>
          </cell>
          <cell r="Q622">
            <v>0</v>
          </cell>
          <cell r="R622" t="str">
            <v>Hour</v>
          </cell>
        </row>
        <row r="633">
          <cell r="K633">
            <v>31816.227443609023</v>
          </cell>
        </row>
        <row r="636">
          <cell r="J636" t="str">
            <v>Jakarta,  Oktober 2001</v>
          </cell>
        </row>
        <row r="641">
          <cell r="J641">
            <v>0</v>
          </cell>
        </row>
        <row r="642">
          <cell r="J642">
            <v>0</v>
          </cell>
        </row>
        <row r="644">
          <cell r="G644" t="str">
            <v>Pengembangan Gedung Serbaguna</v>
          </cell>
        </row>
        <row r="645">
          <cell r="G645" t="str">
            <v>Perumahan Taman Bougenvile, Bekasi</v>
          </cell>
        </row>
        <row r="646">
          <cell r="G646">
            <v>0</v>
          </cell>
        </row>
        <row r="647">
          <cell r="M647" t="str">
            <v>Description</v>
          </cell>
          <cell r="N647" t="str">
            <v>Unit</v>
          </cell>
          <cell r="O647" t="str">
            <v>Quantity</v>
          </cell>
          <cell r="P647" t="str">
            <v>Unit Price</v>
          </cell>
          <cell r="Q647" t="str">
            <v>Daily Output</v>
          </cell>
          <cell r="R647" t="str">
            <v>Q'ty/Days</v>
          </cell>
        </row>
        <row r="648">
          <cell r="G648">
            <v>14</v>
          </cell>
          <cell r="M648" t="str">
            <v>Tulangan Beton</v>
          </cell>
          <cell r="N648" t="str">
            <v>m3</v>
          </cell>
          <cell r="O648">
            <v>0</v>
          </cell>
          <cell r="P648">
            <v>559500</v>
          </cell>
          <cell r="Q648">
            <v>0</v>
          </cell>
          <cell r="R648">
            <v>0</v>
          </cell>
        </row>
        <row r="649">
          <cell r="G649" t="str">
            <v>Tulangan Beton</v>
          </cell>
        </row>
        <row r="650">
          <cell r="G650" t="str">
            <v>m3</v>
          </cell>
        </row>
        <row r="653">
          <cell r="G653" t="str">
            <v>Satuan</v>
          </cell>
          <cell r="H653" t="str">
            <v>Jumlah</v>
          </cell>
          <cell r="J653" t="str">
            <v>H.Satuan</v>
          </cell>
          <cell r="K653" t="str">
            <v>Total</v>
          </cell>
          <cell r="M653">
            <v>14</v>
          </cell>
          <cell r="N653" t="str">
            <v>Tulangan Beton</v>
          </cell>
          <cell r="Q653" t="str">
            <v>m3</v>
          </cell>
          <cell r="R653">
            <v>0</v>
          </cell>
        </row>
        <row r="654">
          <cell r="J654" t="str">
            <v>(Rp.)</v>
          </cell>
          <cell r="K654" t="str">
            <v>(Rp.)</v>
          </cell>
        </row>
        <row r="655">
          <cell r="K655">
            <v>112000</v>
          </cell>
          <cell r="N655">
            <v>1</v>
          </cell>
          <cell r="O655">
            <v>0</v>
          </cell>
          <cell r="P655">
            <v>0</v>
          </cell>
          <cell r="Q655">
            <v>112000</v>
          </cell>
        </row>
        <row r="656">
          <cell r="G656" t="str">
            <v>hari</v>
          </cell>
          <cell r="H656">
            <v>0.8</v>
          </cell>
          <cell r="J656">
            <v>35000</v>
          </cell>
          <cell r="K656">
            <v>28000</v>
          </cell>
          <cell r="M656">
            <v>0.8</v>
          </cell>
          <cell r="N656">
            <v>1</v>
          </cell>
          <cell r="O656">
            <v>0</v>
          </cell>
          <cell r="P656">
            <v>0</v>
          </cell>
        </row>
        <row r="657">
          <cell r="G657" t="str">
            <v>hari</v>
          </cell>
          <cell r="H657">
            <v>1.2</v>
          </cell>
          <cell r="J657">
            <v>30000</v>
          </cell>
          <cell r="K657">
            <v>36000</v>
          </cell>
          <cell r="M657">
            <v>1.2</v>
          </cell>
          <cell r="N657">
            <v>1</v>
          </cell>
          <cell r="O657">
            <v>0</v>
          </cell>
          <cell r="P657">
            <v>0</v>
          </cell>
        </row>
        <row r="658">
          <cell r="G658" t="str">
            <v>hari</v>
          </cell>
          <cell r="H658">
            <v>2.4</v>
          </cell>
          <cell r="J658">
            <v>20000</v>
          </cell>
          <cell r="K658">
            <v>48000</v>
          </cell>
          <cell r="M658">
            <v>2.4</v>
          </cell>
          <cell r="N658">
            <v>1</v>
          </cell>
          <cell r="O658">
            <v>0</v>
          </cell>
          <cell r="P658">
            <v>0</v>
          </cell>
        </row>
        <row r="661">
          <cell r="K661">
            <v>447500</v>
          </cell>
          <cell r="O661">
            <v>0</v>
          </cell>
          <cell r="P661">
            <v>0</v>
          </cell>
          <cell r="Q661">
            <v>447500</v>
          </cell>
        </row>
        <row r="662">
          <cell r="G662" t="str">
            <v>ton</v>
          </cell>
          <cell r="H662">
            <v>0.125</v>
          </cell>
          <cell r="J662">
            <v>3500000</v>
          </cell>
          <cell r="K662">
            <v>437500</v>
          </cell>
          <cell r="M662">
            <v>0.125</v>
          </cell>
          <cell r="N662">
            <v>0</v>
          </cell>
          <cell r="O662">
            <v>0</v>
          </cell>
          <cell r="P662">
            <v>0</v>
          </cell>
        </row>
        <row r="663">
          <cell r="G663" t="str">
            <v>kg</v>
          </cell>
          <cell r="H663">
            <v>2</v>
          </cell>
          <cell r="J663">
            <v>5000</v>
          </cell>
          <cell r="K663">
            <v>10000</v>
          </cell>
          <cell r="M663">
            <v>2</v>
          </cell>
          <cell r="N663">
            <v>0</v>
          </cell>
          <cell r="O663">
            <v>0</v>
          </cell>
          <cell r="P663">
            <v>0</v>
          </cell>
        </row>
        <row r="670">
          <cell r="M670" t="str">
            <v>Produksi</v>
          </cell>
          <cell r="N670" t="str">
            <v>Involve</v>
          </cell>
          <cell r="R670" t="str">
            <v>Operation</v>
          </cell>
        </row>
        <row r="671">
          <cell r="K671">
            <v>0</v>
          </cell>
          <cell r="M671" t="str">
            <v>/ Hour</v>
          </cell>
          <cell r="N671" t="str">
            <v>%</v>
          </cell>
          <cell r="O671">
            <v>0</v>
          </cell>
          <cell r="P671">
            <v>0</v>
          </cell>
          <cell r="Q671">
            <v>0</v>
          </cell>
          <cell r="R671" t="str">
            <v>Hour</v>
          </cell>
        </row>
        <row r="682">
          <cell r="K682">
            <v>559500</v>
          </cell>
        </row>
        <row r="685">
          <cell r="J685" t="str">
            <v>Jakarta,  Oktober 2001</v>
          </cell>
        </row>
        <row r="690">
          <cell r="J690">
            <v>0</v>
          </cell>
        </row>
        <row r="691">
          <cell r="J691">
            <v>0</v>
          </cell>
        </row>
        <row r="693">
          <cell r="G693" t="str">
            <v>Pengembangan Gedung Serbaguna</v>
          </cell>
        </row>
        <row r="694">
          <cell r="G694" t="str">
            <v>Perumahan Taman Bougenvile, Bekasi</v>
          </cell>
        </row>
        <row r="695">
          <cell r="G695">
            <v>0</v>
          </cell>
        </row>
        <row r="696">
          <cell r="M696" t="str">
            <v>Description</v>
          </cell>
          <cell r="N696" t="str">
            <v>Unit</v>
          </cell>
          <cell r="O696" t="str">
            <v>Quantity</v>
          </cell>
          <cell r="P696" t="str">
            <v>Unit Price</v>
          </cell>
          <cell r="Q696" t="str">
            <v>Daily Output</v>
          </cell>
          <cell r="R696" t="str">
            <v>Q'ty/Days</v>
          </cell>
        </row>
        <row r="697">
          <cell r="G697">
            <v>15</v>
          </cell>
          <cell r="M697" t="str">
            <v>Kusen Kayu Kamper</v>
          </cell>
          <cell r="N697" t="str">
            <v>m3</v>
          </cell>
          <cell r="O697">
            <v>0</v>
          </cell>
          <cell r="P697">
            <v>2130000</v>
          </cell>
          <cell r="Q697">
            <v>0</v>
          </cell>
          <cell r="R697">
            <v>0</v>
          </cell>
        </row>
        <row r="698">
          <cell r="G698" t="str">
            <v>Kusen Kayu Kamper</v>
          </cell>
        </row>
        <row r="699">
          <cell r="G699" t="str">
            <v>m3</v>
          </cell>
        </row>
        <row r="702">
          <cell r="G702" t="str">
            <v>Satuan</v>
          </cell>
          <cell r="H702" t="str">
            <v>Jumlah</v>
          </cell>
          <cell r="J702" t="str">
            <v>H.Satuan</v>
          </cell>
          <cell r="K702" t="str">
            <v>Total</v>
          </cell>
          <cell r="M702">
            <v>15</v>
          </cell>
          <cell r="N702" t="str">
            <v>Kusen Kayu Kamper</v>
          </cell>
          <cell r="Q702" t="str">
            <v>m3</v>
          </cell>
          <cell r="R702">
            <v>0</v>
          </cell>
        </row>
        <row r="703">
          <cell r="J703" t="str">
            <v>(Rp.)</v>
          </cell>
          <cell r="K703" t="str">
            <v>(Rp.)</v>
          </cell>
        </row>
        <row r="704">
          <cell r="K704">
            <v>972000</v>
          </cell>
          <cell r="N704">
            <v>1</v>
          </cell>
          <cell r="O704">
            <v>0</v>
          </cell>
          <cell r="P704">
            <v>0</v>
          </cell>
          <cell r="Q704">
            <v>972000</v>
          </cell>
        </row>
        <row r="705">
          <cell r="G705" t="str">
            <v>hari</v>
          </cell>
          <cell r="H705">
            <v>2.4</v>
          </cell>
          <cell r="J705">
            <v>35000</v>
          </cell>
          <cell r="K705">
            <v>84000</v>
          </cell>
          <cell r="M705">
            <v>2.4</v>
          </cell>
          <cell r="N705">
            <v>1</v>
          </cell>
          <cell r="O705">
            <v>0</v>
          </cell>
          <cell r="P705">
            <v>0</v>
          </cell>
        </row>
        <row r="706">
          <cell r="G706" t="str">
            <v>hari</v>
          </cell>
          <cell r="H706">
            <v>24</v>
          </cell>
          <cell r="J706">
            <v>30000</v>
          </cell>
          <cell r="K706">
            <v>720000</v>
          </cell>
          <cell r="M706">
            <v>24</v>
          </cell>
          <cell r="N706">
            <v>1</v>
          </cell>
          <cell r="O706">
            <v>0</v>
          </cell>
          <cell r="P706">
            <v>0</v>
          </cell>
        </row>
        <row r="707">
          <cell r="G707" t="str">
            <v>hari</v>
          </cell>
          <cell r="H707">
            <v>8.4</v>
          </cell>
          <cell r="J707">
            <v>20000</v>
          </cell>
          <cell r="K707">
            <v>168000</v>
          </cell>
          <cell r="M707">
            <v>8.4</v>
          </cell>
          <cell r="N707">
            <v>1</v>
          </cell>
          <cell r="O707">
            <v>0</v>
          </cell>
          <cell r="P707">
            <v>0</v>
          </cell>
        </row>
        <row r="710">
          <cell r="K710">
            <v>1158000</v>
          </cell>
          <cell r="O710">
            <v>0</v>
          </cell>
          <cell r="P710">
            <v>0</v>
          </cell>
          <cell r="Q710">
            <v>1158000</v>
          </cell>
        </row>
        <row r="711">
          <cell r="G711" t="str">
            <v>m3</v>
          </cell>
          <cell r="H711">
            <v>1.25</v>
          </cell>
          <cell r="J711">
            <v>900000</v>
          </cell>
          <cell r="K711">
            <v>1125000</v>
          </cell>
          <cell r="M711">
            <v>1.25</v>
          </cell>
          <cell r="N711">
            <v>0</v>
          </cell>
          <cell r="O711">
            <v>0</v>
          </cell>
          <cell r="P711">
            <v>0</v>
          </cell>
        </row>
        <row r="712">
          <cell r="G712" t="str">
            <v>kg</v>
          </cell>
          <cell r="H712">
            <v>6</v>
          </cell>
          <cell r="J712">
            <v>5500</v>
          </cell>
          <cell r="K712">
            <v>33000</v>
          </cell>
          <cell r="M712">
            <v>6</v>
          </cell>
          <cell r="N712">
            <v>0</v>
          </cell>
          <cell r="O712">
            <v>0</v>
          </cell>
          <cell r="P712">
            <v>0</v>
          </cell>
        </row>
        <row r="719">
          <cell r="M719" t="str">
            <v>Produksi</v>
          </cell>
          <cell r="N719" t="str">
            <v>Involve</v>
          </cell>
          <cell r="R719" t="str">
            <v>Operation</v>
          </cell>
        </row>
        <row r="720">
          <cell r="K720">
            <v>0</v>
          </cell>
          <cell r="M720" t="str">
            <v>/ Hour</v>
          </cell>
          <cell r="N720" t="str">
            <v>%</v>
          </cell>
          <cell r="O720">
            <v>0</v>
          </cell>
          <cell r="P720">
            <v>0</v>
          </cell>
          <cell r="Q720">
            <v>0</v>
          </cell>
          <cell r="R720" t="str">
            <v>Hour</v>
          </cell>
        </row>
        <row r="731">
          <cell r="K731">
            <v>2130000</v>
          </cell>
        </row>
        <row r="734">
          <cell r="J734" t="str">
            <v>Jakarta,  Oktober 2001</v>
          </cell>
        </row>
        <row r="739">
          <cell r="J739">
            <v>0</v>
          </cell>
        </row>
        <row r="740">
          <cell r="J740">
            <v>0</v>
          </cell>
        </row>
        <row r="742">
          <cell r="G742" t="str">
            <v>Pengembangan Gedung Serbaguna</v>
          </cell>
        </row>
        <row r="743">
          <cell r="G743" t="str">
            <v>Perumahan Taman Bougenvile, Bekasi</v>
          </cell>
        </row>
        <row r="744">
          <cell r="G744">
            <v>0</v>
          </cell>
        </row>
        <row r="745">
          <cell r="M745" t="str">
            <v>Description</v>
          </cell>
          <cell r="N745" t="str">
            <v>Unit</v>
          </cell>
          <cell r="O745" t="str">
            <v>Quantity</v>
          </cell>
          <cell r="P745" t="str">
            <v>Unit Price</v>
          </cell>
          <cell r="Q745" t="str">
            <v>Daily Output</v>
          </cell>
          <cell r="R745" t="str">
            <v>Q'ty/Days</v>
          </cell>
        </row>
        <row r="746">
          <cell r="G746">
            <v>16</v>
          </cell>
          <cell r="M746" t="str">
            <v>Pasang Pintu Panel</v>
          </cell>
          <cell r="N746" t="str">
            <v>m2</v>
          </cell>
          <cell r="O746">
            <v>0</v>
          </cell>
          <cell r="P746">
            <v>140625</v>
          </cell>
          <cell r="Q746">
            <v>0</v>
          </cell>
          <cell r="R746">
            <v>0</v>
          </cell>
        </row>
        <row r="747">
          <cell r="G747" t="str">
            <v>Pasang Pintu Panel</v>
          </cell>
        </row>
        <row r="748">
          <cell r="G748" t="str">
            <v>m2</v>
          </cell>
        </row>
        <row r="751">
          <cell r="G751" t="str">
            <v>Satuan</v>
          </cell>
          <cell r="H751" t="str">
            <v>Jumlah</v>
          </cell>
          <cell r="J751" t="str">
            <v>H.Satuan</v>
          </cell>
          <cell r="K751" t="str">
            <v>Total</v>
          </cell>
          <cell r="M751">
            <v>16</v>
          </cell>
          <cell r="N751" t="str">
            <v>Pasang Pintu Panel</v>
          </cell>
          <cell r="Q751" t="str">
            <v>m2</v>
          </cell>
          <cell r="R751">
            <v>0</v>
          </cell>
        </row>
        <row r="752">
          <cell r="J752" t="str">
            <v>(Rp.)</v>
          </cell>
          <cell r="K752" t="str">
            <v>(Rp.)</v>
          </cell>
        </row>
        <row r="753">
          <cell r="K753">
            <v>86000</v>
          </cell>
          <cell r="N753">
            <v>1</v>
          </cell>
          <cell r="O753">
            <v>0</v>
          </cell>
          <cell r="P753">
            <v>0</v>
          </cell>
          <cell r="Q753">
            <v>86000</v>
          </cell>
        </row>
        <row r="754">
          <cell r="G754" t="str">
            <v>hari</v>
          </cell>
          <cell r="H754">
            <v>0.4</v>
          </cell>
          <cell r="J754">
            <v>35000</v>
          </cell>
          <cell r="K754">
            <v>14000</v>
          </cell>
          <cell r="M754">
            <v>0.4</v>
          </cell>
          <cell r="N754">
            <v>1</v>
          </cell>
          <cell r="O754">
            <v>0</v>
          </cell>
          <cell r="P754">
            <v>0</v>
          </cell>
        </row>
        <row r="755">
          <cell r="G755" t="str">
            <v>hari</v>
          </cell>
          <cell r="H755">
            <v>2</v>
          </cell>
          <cell r="J755">
            <v>30000</v>
          </cell>
          <cell r="K755">
            <v>60000</v>
          </cell>
          <cell r="M755">
            <v>2</v>
          </cell>
          <cell r="N755">
            <v>1</v>
          </cell>
          <cell r="O755">
            <v>0</v>
          </cell>
          <cell r="P755">
            <v>0</v>
          </cell>
        </row>
        <row r="756">
          <cell r="G756" t="str">
            <v>hari</v>
          </cell>
          <cell r="H756">
            <v>0.6</v>
          </cell>
          <cell r="J756">
            <v>20000</v>
          </cell>
          <cell r="K756">
            <v>12000</v>
          </cell>
          <cell r="M756">
            <v>0.6</v>
          </cell>
          <cell r="N756">
            <v>1</v>
          </cell>
          <cell r="O756">
            <v>0</v>
          </cell>
          <cell r="P756">
            <v>0</v>
          </cell>
        </row>
        <row r="759">
          <cell r="K759">
            <v>54625</v>
          </cell>
          <cell r="O759">
            <v>0</v>
          </cell>
          <cell r="P759">
            <v>0</v>
          </cell>
          <cell r="Q759">
            <v>54625</v>
          </cell>
        </row>
        <row r="760">
          <cell r="G760" t="str">
            <v>m3</v>
          </cell>
          <cell r="H760">
            <v>2.8000000000000001E-2</v>
          </cell>
          <cell r="J760">
            <v>950000</v>
          </cell>
          <cell r="K760">
            <v>26600</v>
          </cell>
          <cell r="M760">
            <v>2.8000000000000001E-2</v>
          </cell>
          <cell r="N760">
            <v>0</v>
          </cell>
          <cell r="O760">
            <v>0</v>
          </cell>
          <cell r="P760">
            <v>0</v>
          </cell>
        </row>
        <row r="761">
          <cell r="G761" t="str">
            <v>m2</v>
          </cell>
          <cell r="H761">
            <v>0.75</v>
          </cell>
          <cell r="J761">
            <v>37000</v>
          </cell>
          <cell r="K761">
            <v>27750</v>
          </cell>
          <cell r="M761">
            <v>0.75</v>
          </cell>
          <cell r="N761">
            <v>0</v>
          </cell>
          <cell r="O761">
            <v>0</v>
          </cell>
          <cell r="P761">
            <v>0</v>
          </cell>
        </row>
        <row r="762">
          <cell r="G762" t="str">
            <v>kg</v>
          </cell>
          <cell r="H762">
            <v>0.05</v>
          </cell>
          <cell r="J762">
            <v>5500</v>
          </cell>
          <cell r="K762">
            <v>275</v>
          </cell>
          <cell r="M762">
            <v>0.05</v>
          </cell>
          <cell r="N762">
            <v>0</v>
          </cell>
          <cell r="O762">
            <v>0</v>
          </cell>
          <cell r="P762">
            <v>0</v>
          </cell>
        </row>
        <row r="768">
          <cell r="M768" t="str">
            <v>Produksi</v>
          </cell>
          <cell r="N768" t="str">
            <v>Involve</v>
          </cell>
          <cell r="R768" t="str">
            <v>Operation</v>
          </cell>
        </row>
        <row r="769">
          <cell r="K769">
            <v>0</v>
          </cell>
          <cell r="M769" t="str">
            <v>/ Hour</v>
          </cell>
          <cell r="N769" t="str">
            <v>%</v>
          </cell>
          <cell r="O769">
            <v>0</v>
          </cell>
          <cell r="P769">
            <v>0</v>
          </cell>
          <cell r="Q769">
            <v>0</v>
          </cell>
          <cell r="R769" t="str">
            <v>Hour</v>
          </cell>
        </row>
        <row r="780">
          <cell r="K780">
            <v>140625</v>
          </cell>
        </row>
        <row r="783">
          <cell r="J783" t="str">
            <v>Jakarta,  Oktober 2001</v>
          </cell>
        </row>
        <row r="788">
          <cell r="J788">
            <v>0</v>
          </cell>
        </row>
        <row r="789">
          <cell r="J789">
            <v>0</v>
          </cell>
        </row>
        <row r="791">
          <cell r="G791" t="str">
            <v>Pengembangan Gedung Serbaguna</v>
          </cell>
        </row>
        <row r="792">
          <cell r="G792" t="str">
            <v>Perumahan Taman Bougenvile, Bekasi</v>
          </cell>
        </row>
        <row r="793">
          <cell r="G793">
            <v>0</v>
          </cell>
        </row>
        <row r="794">
          <cell r="M794" t="str">
            <v>Description</v>
          </cell>
          <cell r="N794" t="str">
            <v>Unit</v>
          </cell>
          <cell r="O794" t="str">
            <v>Quantity</v>
          </cell>
          <cell r="P794" t="str">
            <v>Unit Price</v>
          </cell>
          <cell r="Q794" t="str">
            <v>Daily Output</v>
          </cell>
          <cell r="R794" t="str">
            <v>Q'ty/Days</v>
          </cell>
        </row>
        <row r="795">
          <cell r="G795">
            <v>17</v>
          </cell>
          <cell r="M795" t="str">
            <v>Pasang Jendela Kaca</v>
          </cell>
          <cell r="N795" t="str">
            <v>m2</v>
          </cell>
          <cell r="O795">
            <v>0</v>
          </cell>
          <cell r="P795">
            <v>123525</v>
          </cell>
          <cell r="Q795">
            <v>0</v>
          </cell>
          <cell r="R795">
            <v>0</v>
          </cell>
        </row>
        <row r="796">
          <cell r="G796" t="str">
            <v>Pasang Jendela Kaca</v>
          </cell>
        </row>
        <row r="797">
          <cell r="G797" t="str">
            <v>m2</v>
          </cell>
        </row>
        <row r="800">
          <cell r="G800" t="str">
            <v>Satuan</v>
          </cell>
          <cell r="H800" t="str">
            <v>Jumlah</v>
          </cell>
          <cell r="J800" t="str">
            <v>H.Satuan</v>
          </cell>
          <cell r="K800" t="str">
            <v>Total</v>
          </cell>
          <cell r="M800">
            <v>17</v>
          </cell>
          <cell r="N800" t="str">
            <v>Pasang Jendela Kaca</v>
          </cell>
          <cell r="Q800" t="str">
            <v>m2</v>
          </cell>
          <cell r="R800">
            <v>0</v>
          </cell>
        </row>
        <row r="801">
          <cell r="J801" t="str">
            <v>(Rp.)</v>
          </cell>
          <cell r="K801" t="str">
            <v>(Rp.)</v>
          </cell>
        </row>
        <row r="802">
          <cell r="K802">
            <v>90000</v>
          </cell>
          <cell r="N802">
            <v>1</v>
          </cell>
          <cell r="O802">
            <v>0</v>
          </cell>
          <cell r="P802">
            <v>0</v>
          </cell>
          <cell r="Q802">
            <v>90000</v>
          </cell>
        </row>
        <row r="803">
          <cell r="G803" t="str">
            <v>hari</v>
          </cell>
          <cell r="H803">
            <v>0.24</v>
          </cell>
          <cell r="J803">
            <v>35000</v>
          </cell>
          <cell r="K803">
            <v>8400</v>
          </cell>
          <cell r="M803">
            <v>0.24</v>
          </cell>
          <cell r="N803">
            <v>1</v>
          </cell>
          <cell r="O803">
            <v>0</v>
          </cell>
          <cell r="P803">
            <v>0</v>
          </cell>
        </row>
        <row r="804">
          <cell r="G804" t="str">
            <v>hari</v>
          </cell>
          <cell r="H804">
            <v>2.4</v>
          </cell>
          <cell r="J804">
            <v>30000</v>
          </cell>
          <cell r="K804">
            <v>72000</v>
          </cell>
          <cell r="M804">
            <v>2.4</v>
          </cell>
          <cell r="N804">
            <v>1</v>
          </cell>
          <cell r="O804">
            <v>0</v>
          </cell>
          <cell r="P804">
            <v>0</v>
          </cell>
        </row>
        <row r="805">
          <cell r="G805" t="str">
            <v>hari</v>
          </cell>
          <cell r="H805">
            <v>0.48</v>
          </cell>
          <cell r="J805">
            <v>20000</v>
          </cell>
          <cell r="K805">
            <v>9600</v>
          </cell>
          <cell r="M805">
            <v>0.48</v>
          </cell>
          <cell r="N805">
            <v>1</v>
          </cell>
          <cell r="O805">
            <v>0</v>
          </cell>
          <cell r="P805">
            <v>0</v>
          </cell>
        </row>
        <row r="808">
          <cell r="K808">
            <v>33525</v>
          </cell>
          <cell r="O808">
            <v>0</v>
          </cell>
          <cell r="P808">
            <v>0</v>
          </cell>
          <cell r="Q808">
            <v>33525</v>
          </cell>
        </row>
        <row r="809">
          <cell r="G809" t="str">
            <v>m3</v>
          </cell>
          <cell r="H809">
            <v>3.5000000000000003E-2</v>
          </cell>
          <cell r="J809">
            <v>950000</v>
          </cell>
          <cell r="K809">
            <v>33250</v>
          </cell>
          <cell r="M809">
            <v>3.5000000000000003E-2</v>
          </cell>
          <cell r="N809">
            <v>0</v>
          </cell>
          <cell r="O809">
            <v>0</v>
          </cell>
          <cell r="P809">
            <v>0</v>
          </cell>
        </row>
        <row r="810">
          <cell r="G810" t="str">
            <v>kg</v>
          </cell>
          <cell r="H810">
            <v>0.05</v>
          </cell>
          <cell r="J810">
            <v>5500</v>
          </cell>
          <cell r="K810">
            <v>275</v>
          </cell>
          <cell r="M810">
            <v>0.05</v>
          </cell>
          <cell r="N810">
            <v>0</v>
          </cell>
          <cell r="O810">
            <v>0</v>
          </cell>
          <cell r="P810">
            <v>0</v>
          </cell>
        </row>
        <row r="817">
          <cell r="M817" t="str">
            <v>Produksi</v>
          </cell>
          <cell r="N817" t="str">
            <v>Involve</v>
          </cell>
          <cell r="R817" t="str">
            <v>Operation</v>
          </cell>
        </row>
        <row r="818">
          <cell r="K818">
            <v>0</v>
          </cell>
          <cell r="M818" t="str">
            <v>/ Hour</v>
          </cell>
          <cell r="N818" t="str">
            <v>%</v>
          </cell>
          <cell r="O818">
            <v>0</v>
          </cell>
          <cell r="P818">
            <v>0</v>
          </cell>
          <cell r="Q818">
            <v>0</v>
          </cell>
          <cell r="R818" t="str">
            <v>Hour</v>
          </cell>
        </row>
        <row r="829">
          <cell r="K829">
            <v>123525</v>
          </cell>
        </row>
        <row r="832">
          <cell r="J832" t="str">
            <v>Jakarta,  Oktober 2001</v>
          </cell>
        </row>
        <row r="837">
          <cell r="J837">
            <v>0</v>
          </cell>
        </row>
        <row r="838">
          <cell r="J838">
            <v>0</v>
          </cell>
        </row>
        <row r="840">
          <cell r="G840" t="str">
            <v>Pengembangan Gedung Serbaguna</v>
          </cell>
        </row>
        <row r="841">
          <cell r="G841" t="str">
            <v>Perumahan Taman Bougenvile, Bekasi</v>
          </cell>
        </row>
        <row r="842">
          <cell r="G842">
            <v>0</v>
          </cell>
        </row>
        <row r="843">
          <cell r="M843" t="str">
            <v>Description</v>
          </cell>
          <cell r="N843" t="str">
            <v>Unit</v>
          </cell>
          <cell r="O843" t="str">
            <v>Quantity</v>
          </cell>
          <cell r="P843" t="str">
            <v>Unit Price</v>
          </cell>
          <cell r="Q843" t="str">
            <v>Daily Output</v>
          </cell>
          <cell r="R843" t="str">
            <v>Q'ty/Days</v>
          </cell>
        </row>
        <row r="844">
          <cell r="G844">
            <v>18</v>
          </cell>
          <cell r="M844" t="str">
            <v>Gording</v>
          </cell>
          <cell r="N844" t="str">
            <v>m3</v>
          </cell>
          <cell r="O844">
            <v>0</v>
          </cell>
          <cell r="P844">
            <v>1231575</v>
          </cell>
          <cell r="Q844">
            <v>0</v>
          </cell>
          <cell r="R844">
            <v>0</v>
          </cell>
        </row>
        <row r="845">
          <cell r="G845" t="str">
            <v>Gording</v>
          </cell>
        </row>
        <row r="846">
          <cell r="G846" t="str">
            <v>m3</v>
          </cell>
        </row>
        <row r="849">
          <cell r="G849" t="str">
            <v>Satuan</v>
          </cell>
          <cell r="H849" t="str">
            <v>Jumlah</v>
          </cell>
          <cell r="J849" t="str">
            <v>H.Satuan</v>
          </cell>
          <cell r="K849" t="str">
            <v>Total</v>
          </cell>
          <cell r="M849">
            <v>18</v>
          </cell>
          <cell r="N849" t="str">
            <v>Gording</v>
          </cell>
          <cell r="Q849" t="str">
            <v>m3</v>
          </cell>
          <cell r="R849">
            <v>0</v>
          </cell>
        </row>
        <row r="850">
          <cell r="J850" t="str">
            <v>(Rp.)</v>
          </cell>
          <cell r="K850" t="str">
            <v>(Rp.)</v>
          </cell>
        </row>
        <row r="851">
          <cell r="K851">
            <v>240750</v>
          </cell>
          <cell r="N851">
            <v>1</v>
          </cell>
          <cell r="O851">
            <v>0</v>
          </cell>
          <cell r="P851">
            <v>0</v>
          </cell>
          <cell r="Q851">
            <v>240750</v>
          </cell>
        </row>
        <row r="852">
          <cell r="G852" t="str">
            <v>hari</v>
          </cell>
          <cell r="H852">
            <v>0.45</v>
          </cell>
          <cell r="J852">
            <v>35000</v>
          </cell>
          <cell r="K852">
            <v>15750</v>
          </cell>
          <cell r="M852">
            <v>0.45</v>
          </cell>
          <cell r="N852">
            <v>1</v>
          </cell>
          <cell r="O852">
            <v>0</v>
          </cell>
          <cell r="P852">
            <v>0</v>
          </cell>
        </row>
        <row r="853">
          <cell r="G853" t="str">
            <v>hari</v>
          </cell>
          <cell r="H853">
            <v>4.5</v>
          </cell>
          <cell r="J853">
            <v>30000</v>
          </cell>
          <cell r="K853">
            <v>135000</v>
          </cell>
          <cell r="M853">
            <v>4.5</v>
          </cell>
          <cell r="N853">
            <v>1</v>
          </cell>
          <cell r="O853">
            <v>0</v>
          </cell>
          <cell r="P853">
            <v>0</v>
          </cell>
        </row>
        <row r="854">
          <cell r="G854" t="str">
            <v>hari</v>
          </cell>
          <cell r="H854">
            <v>4.5</v>
          </cell>
          <cell r="J854">
            <v>20000</v>
          </cell>
          <cell r="K854">
            <v>90000</v>
          </cell>
          <cell r="M854">
            <v>4.5</v>
          </cell>
          <cell r="N854">
            <v>1</v>
          </cell>
          <cell r="O854">
            <v>0</v>
          </cell>
          <cell r="P854">
            <v>0</v>
          </cell>
        </row>
        <row r="857">
          <cell r="K857">
            <v>990825.00000000012</v>
          </cell>
          <cell r="O857">
            <v>0</v>
          </cell>
          <cell r="P857">
            <v>0</v>
          </cell>
          <cell r="Q857">
            <v>990825.00000000012</v>
          </cell>
        </row>
        <row r="858">
          <cell r="G858" t="str">
            <v>m3</v>
          </cell>
          <cell r="H858">
            <v>1.1000000000000001</v>
          </cell>
          <cell r="J858">
            <v>900000</v>
          </cell>
          <cell r="K858">
            <v>990000.00000000012</v>
          </cell>
          <cell r="M858">
            <v>1.1000000000000001</v>
          </cell>
          <cell r="N858">
            <v>0</v>
          </cell>
          <cell r="O858">
            <v>0</v>
          </cell>
          <cell r="P858">
            <v>0</v>
          </cell>
        </row>
        <row r="859">
          <cell r="G859" t="str">
            <v>kg</v>
          </cell>
          <cell r="H859">
            <v>0.15</v>
          </cell>
          <cell r="J859">
            <v>5500</v>
          </cell>
          <cell r="K859">
            <v>825</v>
          </cell>
          <cell r="M859">
            <v>0.15</v>
          </cell>
          <cell r="N859">
            <v>0</v>
          </cell>
          <cell r="O859">
            <v>0</v>
          </cell>
          <cell r="P859">
            <v>0</v>
          </cell>
        </row>
        <row r="866">
          <cell r="M866" t="str">
            <v>Produksi</v>
          </cell>
          <cell r="N866" t="str">
            <v>Involve</v>
          </cell>
          <cell r="R866" t="str">
            <v>Operation</v>
          </cell>
        </row>
        <row r="867">
          <cell r="K867">
            <v>0</v>
          </cell>
          <cell r="M867" t="str">
            <v>/ Hour</v>
          </cell>
          <cell r="N867" t="str">
            <v>%</v>
          </cell>
          <cell r="O867">
            <v>0</v>
          </cell>
          <cell r="P867">
            <v>0</v>
          </cell>
          <cell r="Q867">
            <v>0</v>
          </cell>
          <cell r="R867" t="str">
            <v>Hour</v>
          </cell>
        </row>
        <row r="878">
          <cell r="K878">
            <v>1231575</v>
          </cell>
        </row>
        <row r="881">
          <cell r="J881" t="str">
            <v>Jakarta,  Oktober 2001</v>
          </cell>
        </row>
        <row r="886">
          <cell r="J886">
            <v>0</v>
          </cell>
        </row>
        <row r="887">
          <cell r="J887">
            <v>0</v>
          </cell>
        </row>
        <row r="889">
          <cell r="G889" t="str">
            <v>Pengembangan Gedung Serbaguna</v>
          </cell>
        </row>
        <row r="890">
          <cell r="G890" t="str">
            <v>Perumahan Taman Bougenvile, Bekasi</v>
          </cell>
        </row>
        <row r="891">
          <cell r="G891">
            <v>0</v>
          </cell>
        </row>
        <row r="892">
          <cell r="M892" t="str">
            <v>Description</v>
          </cell>
          <cell r="N892" t="str">
            <v>Unit</v>
          </cell>
          <cell r="O892" t="str">
            <v>Quantity</v>
          </cell>
          <cell r="P892" t="str">
            <v>Unit Price</v>
          </cell>
          <cell r="Q892" t="str">
            <v>Daily Output</v>
          </cell>
          <cell r="R892" t="str">
            <v>Q'ty/Days</v>
          </cell>
        </row>
        <row r="893">
          <cell r="G893">
            <v>19</v>
          </cell>
          <cell r="M893" t="str">
            <v>Kuda - kuda Kayu Bentang &lt; 7 m</v>
          </cell>
          <cell r="N893" t="str">
            <v>m3</v>
          </cell>
          <cell r="O893">
            <v>0</v>
          </cell>
          <cell r="P893">
            <v>2674000.0000000005</v>
          </cell>
          <cell r="Q893">
            <v>0</v>
          </cell>
          <cell r="R893">
            <v>0</v>
          </cell>
        </row>
        <row r="894">
          <cell r="G894" t="str">
            <v>Kuda - kuda Kayu Bentang &lt; 7 m</v>
          </cell>
        </row>
        <row r="895">
          <cell r="G895" t="str">
            <v>m3</v>
          </cell>
        </row>
        <row r="898">
          <cell r="G898" t="str">
            <v>Satuan</v>
          </cell>
          <cell r="H898" t="str">
            <v>Jumlah</v>
          </cell>
          <cell r="J898" t="str">
            <v>H.Satuan</v>
          </cell>
          <cell r="K898" t="str">
            <v>Total</v>
          </cell>
          <cell r="M898">
            <v>19</v>
          </cell>
          <cell r="N898" t="str">
            <v>Kuda - kuda Kayu Bentang &lt; 7 m</v>
          </cell>
          <cell r="Q898" t="str">
            <v>m3</v>
          </cell>
          <cell r="R898">
            <v>0.52800000000000002</v>
          </cell>
        </row>
        <row r="899">
          <cell r="J899" t="str">
            <v>(Rp.)</v>
          </cell>
          <cell r="K899" t="str">
            <v>(Rp.)</v>
          </cell>
        </row>
        <row r="900">
          <cell r="K900">
            <v>609000</v>
          </cell>
          <cell r="N900">
            <v>1</v>
          </cell>
          <cell r="O900">
            <v>0.52800000000000002</v>
          </cell>
          <cell r="P900">
            <v>321552</v>
          </cell>
          <cell r="Q900">
            <v>609000</v>
          </cell>
        </row>
        <row r="901">
          <cell r="G901" t="str">
            <v>hari</v>
          </cell>
          <cell r="H901">
            <v>1.4</v>
          </cell>
          <cell r="J901">
            <v>35000</v>
          </cell>
          <cell r="K901">
            <v>49000</v>
          </cell>
          <cell r="M901">
            <v>1.4</v>
          </cell>
          <cell r="N901">
            <v>1</v>
          </cell>
          <cell r="O901">
            <v>0.52800000000000002</v>
          </cell>
          <cell r="P901">
            <v>25872</v>
          </cell>
        </row>
        <row r="902">
          <cell r="G902" t="str">
            <v>hari</v>
          </cell>
          <cell r="H902">
            <v>14</v>
          </cell>
          <cell r="J902">
            <v>30000</v>
          </cell>
          <cell r="K902">
            <v>420000</v>
          </cell>
          <cell r="M902">
            <v>14</v>
          </cell>
          <cell r="N902">
            <v>1</v>
          </cell>
          <cell r="O902">
            <v>0.52800000000000002</v>
          </cell>
          <cell r="P902">
            <v>221760</v>
          </cell>
        </row>
        <row r="903">
          <cell r="G903" t="str">
            <v>hari</v>
          </cell>
          <cell r="H903">
            <v>7</v>
          </cell>
          <cell r="J903">
            <v>20000</v>
          </cell>
          <cell r="K903">
            <v>140000</v>
          </cell>
          <cell r="M903">
            <v>7</v>
          </cell>
          <cell r="N903">
            <v>1</v>
          </cell>
          <cell r="O903">
            <v>0.52800000000000002</v>
          </cell>
          <cell r="P903">
            <v>73920</v>
          </cell>
        </row>
        <row r="906">
          <cell r="K906">
            <v>2065000.0000000005</v>
          </cell>
          <cell r="O906">
            <v>0.52800000000000002</v>
          </cell>
          <cell r="P906">
            <v>1090320.0000000002</v>
          </cell>
          <cell r="Q906">
            <v>2065000.0000000005</v>
          </cell>
        </row>
        <row r="907">
          <cell r="G907" t="str">
            <v>m3</v>
          </cell>
          <cell r="H907">
            <v>1.1000000000000001</v>
          </cell>
          <cell r="J907">
            <v>1870000.0000000002</v>
          </cell>
          <cell r="K907">
            <v>2057000.0000000005</v>
          </cell>
          <cell r="M907">
            <v>1.1000000000000001</v>
          </cell>
          <cell r="N907">
            <v>0.58080000000000009</v>
          </cell>
          <cell r="O907">
            <v>0.52800000000000002</v>
          </cell>
          <cell r="P907">
            <v>1086096.0000000002</v>
          </cell>
        </row>
        <row r="908">
          <cell r="G908" t="str">
            <v>kg</v>
          </cell>
          <cell r="H908">
            <v>2</v>
          </cell>
          <cell r="J908">
            <v>4000</v>
          </cell>
          <cell r="K908">
            <v>8000</v>
          </cell>
          <cell r="M908">
            <v>2</v>
          </cell>
          <cell r="N908">
            <v>1.056</v>
          </cell>
          <cell r="O908">
            <v>0.52800000000000002</v>
          </cell>
          <cell r="P908">
            <v>4224</v>
          </cell>
        </row>
        <row r="915">
          <cell r="M915" t="str">
            <v>Produksi</v>
          </cell>
          <cell r="N915" t="str">
            <v>Involve</v>
          </cell>
          <cell r="R915" t="str">
            <v>Operation</v>
          </cell>
        </row>
        <row r="916">
          <cell r="K916">
            <v>0</v>
          </cell>
          <cell r="M916" t="str">
            <v>/ Hour</v>
          </cell>
          <cell r="N916" t="str">
            <v>%</v>
          </cell>
          <cell r="O916">
            <v>0.52800000000000002</v>
          </cell>
          <cell r="P916">
            <v>0</v>
          </cell>
          <cell r="Q916">
            <v>0</v>
          </cell>
          <cell r="R916" t="str">
            <v>Hour</v>
          </cell>
        </row>
        <row r="927">
          <cell r="K927">
            <v>2674000.0000000005</v>
          </cell>
        </row>
        <row r="930">
          <cell r="J930" t="str">
            <v>Jakarta,  Oktober 2001</v>
          </cell>
        </row>
        <row r="935">
          <cell r="J935">
            <v>0</v>
          </cell>
        </row>
        <row r="936">
          <cell r="J936">
            <v>0</v>
          </cell>
        </row>
        <row r="938">
          <cell r="G938" t="str">
            <v>Pengembangan Gedung Serbaguna</v>
          </cell>
        </row>
        <row r="939">
          <cell r="G939" t="str">
            <v>Perumahan Taman Bougenvile, Bekasi</v>
          </cell>
        </row>
        <row r="940">
          <cell r="G940">
            <v>0</v>
          </cell>
        </row>
        <row r="941">
          <cell r="M941" t="str">
            <v>Description</v>
          </cell>
          <cell r="N941" t="str">
            <v>Unit</v>
          </cell>
          <cell r="O941" t="str">
            <v>Quantity</v>
          </cell>
          <cell r="P941" t="str">
            <v>Unit Price</v>
          </cell>
          <cell r="Q941" t="str">
            <v>Daily Output</v>
          </cell>
          <cell r="R941" t="str">
            <v>Q'ty/Days</v>
          </cell>
        </row>
        <row r="942">
          <cell r="G942">
            <v>20</v>
          </cell>
          <cell r="M942" t="str">
            <v>Pasang Lisplang Papan</v>
          </cell>
          <cell r="N942" t="str">
            <v>m'</v>
          </cell>
          <cell r="O942">
            <v>0</v>
          </cell>
          <cell r="P942">
            <v>28719.000000000004</v>
          </cell>
          <cell r="Q942">
            <v>0</v>
          </cell>
          <cell r="R942">
            <v>0</v>
          </cell>
        </row>
        <row r="943">
          <cell r="G943" t="str">
            <v>Pasang Lisplang Papan</v>
          </cell>
        </row>
        <row r="944">
          <cell r="G944" t="str">
            <v>m'</v>
          </cell>
        </row>
        <row r="947">
          <cell r="G947" t="str">
            <v>Satuan</v>
          </cell>
          <cell r="H947" t="str">
            <v>Jumlah</v>
          </cell>
          <cell r="J947" t="str">
            <v>H.Satuan</v>
          </cell>
          <cell r="K947" t="str">
            <v>Total</v>
          </cell>
          <cell r="M947">
            <v>20</v>
          </cell>
          <cell r="N947" t="str">
            <v>Pasang Lisplang Papan</v>
          </cell>
          <cell r="Q947" t="str">
            <v>m'</v>
          </cell>
          <cell r="R947">
            <v>24</v>
          </cell>
        </row>
        <row r="948">
          <cell r="J948" t="str">
            <v>(Rp.)</v>
          </cell>
          <cell r="K948" t="str">
            <v>(Rp.)</v>
          </cell>
          <cell r="N948">
            <v>9.615384615384615</v>
          </cell>
        </row>
        <row r="949">
          <cell r="K949">
            <v>4244</v>
          </cell>
          <cell r="N949">
            <v>5</v>
          </cell>
          <cell r="O949">
            <v>24</v>
          </cell>
          <cell r="P949">
            <v>101856.00000000001</v>
          </cell>
          <cell r="Q949">
            <v>4244</v>
          </cell>
        </row>
        <row r="950">
          <cell r="G950" t="str">
            <v>hari</v>
          </cell>
          <cell r="H950">
            <v>1.04E-2</v>
          </cell>
          <cell r="J950">
            <v>35000</v>
          </cell>
          <cell r="K950">
            <v>364</v>
          </cell>
          <cell r="M950">
            <v>5.1999999999999998E-2</v>
          </cell>
          <cell r="N950">
            <v>5</v>
          </cell>
          <cell r="O950">
            <v>24</v>
          </cell>
          <cell r="P950">
            <v>8736</v>
          </cell>
        </row>
        <row r="951">
          <cell r="G951" t="str">
            <v>hari</v>
          </cell>
          <cell r="H951">
            <v>0.10400000000000001</v>
          </cell>
          <cell r="J951">
            <v>30000</v>
          </cell>
          <cell r="K951">
            <v>3120.0000000000005</v>
          </cell>
          <cell r="M951">
            <v>0.52</v>
          </cell>
          <cell r="N951">
            <v>5</v>
          </cell>
          <cell r="O951">
            <v>24</v>
          </cell>
          <cell r="P951">
            <v>74880.000000000015</v>
          </cell>
        </row>
        <row r="952">
          <cell r="G952" t="str">
            <v>hari</v>
          </cell>
          <cell r="H952">
            <v>3.7999999999999999E-2</v>
          </cell>
          <cell r="J952">
            <v>20000</v>
          </cell>
          <cell r="K952">
            <v>760</v>
          </cell>
          <cell r="M952">
            <v>0.19</v>
          </cell>
          <cell r="N952">
            <v>5</v>
          </cell>
          <cell r="O952">
            <v>24</v>
          </cell>
          <cell r="P952">
            <v>18240</v>
          </cell>
        </row>
        <row r="955">
          <cell r="K955">
            <v>24475.000000000004</v>
          </cell>
          <cell r="O955">
            <v>24</v>
          </cell>
          <cell r="P955">
            <v>587400.00000000012</v>
          </cell>
          <cell r="Q955">
            <v>24475.000000000004</v>
          </cell>
        </row>
        <row r="956">
          <cell r="G956" t="str">
            <v>btg</v>
          </cell>
          <cell r="H956">
            <v>0.27500000000000002</v>
          </cell>
          <cell r="J956">
            <v>88000</v>
          </cell>
          <cell r="K956">
            <v>24200.000000000004</v>
          </cell>
          <cell r="M956">
            <v>0.27500000000000002</v>
          </cell>
          <cell r="N956">
            <v>6.6000000000000005</v>
          </cell>
          <cell r="O956">
            <v>24</v>
          </cell>
          <cell r="P956">
            <v>580800.00000000012</v>
          </cell>
        </row>
        <row r="957">
          <cell r="G957" t="str">
            <v>kg</v>
          </cell>
          <cell r="H957">
            <v>0.05</v>
          </cell>
          <cell r="J957">
            <v>5500</v>
          </cell>
          <cell r="K957">
            <v>275</v>
          </cell>
          <cell r="M957">
            <v>0.05</v>
          </cell>
          <cell r="N957">
            <v>1.2000000000000002</v>
          </cell>
          <cell r="O957">
            <v>24</v>
          </cell>
          <cell r="P957">
            <v>6600</v>
          </cell>
        </row>
        <row r="964">
          <cell r="M964" t="str">
            <v>Produksi</v>
          </cell>
          <cell r="N964" t="str">
            <v>Involve</v>
          </cell>
          <cell r="R964" t="str">
            <v>Operation</v>
          </cell>
        </row>
        <row r="965">
          <cell r="K965">
            <v>0</v>
          </cell>
          <cell r="M965" t="str">
            <v>/ Hour</v>
          </cell>
          <cell r="N965" t="str">
            <v>%</v>
          </cell>
          <cell r="O965">
            <v>24</v>
          </cell>
          <cell r="P965">
            <v>0</v>
          </cell>
          <cell r="Q965">
            <v>0</v>
          </cell>
          <cell r="R965" t="str">
            <v>Hour</v>
          </cell>
        </row>
        <row r="976">
          <cell r="K976">
            <v>28719.000000000004</v>
          </cell>
        </row>
        <row r="979">
          <cell r="J979" t="str">
            <v>Jakarta,  Oktober 2001</v>
          </cell>
        </row>
        <row r="984">
          <cell r="J984">
            <v>0</v>
          </cell>
        </row>
        <row r="985">
          <cell r="J985">
            <v>0</v>
          </cell>
        </row>
        <row r="987">
          <cell r="G987" t="str">
            <v>Pengembangan Gedung Serbaguna</v>
          </cell>
        </row>
        <row r="988">
          <cell r="G988" t="str">
            <v>Perumahan Taman Bougenvile, Bekasi</v>
          </cell>
        </row>
        <row r="989">
          <cell r="G989">
            <v>0</v>
          </cell>
        </row>
        <row r="990">
          <cell r="M990" t="str">
            <v>Description</v>
          </cell>
          <cell r="N990" t="str">
            <v>Unit</v>
          </cell>
          <cell r="O990" t="str">
            <v>Quantity</v>
          </cell>
          <cell r="P990" t="str">
            <v>Unit Price</v>
          </cell>
          <cell r="Q990" t="str">
            <v>Daily Output</v>
          </cell>
          <cell r="R990" t="str">
            <v>Q'ty/Days</v>
          </cell>
        </row>
        <row r="991">
          <cell r="G991">
            <v>21</v>
          </cell>
          <cell r="M991" t="str">
            <v>Pasang Atap Asbes Gel. Besar</v>
          </cell>
          <cell r="N991" t="str">
            <v>m2</v>
          </cell>
          <cell r="O991">
            <v>0</v>
          </cell>
          <cell r="P991">
            <v>17991.655328798188</v>
          </cell>
          <cell r="Q991">
            <v>0</v>
          </cell>
          <cell r="R991">
            <v>0</v>
          </cell>
        </row>
        <row r="992">
          <cell r="G992" t="str">
            <v>Pasang Atap Asbes Gel. Besar</v>
          </cell>
        </row>
        <row r="993">
          <cell r="G993" t="str">
            <v>m2</v>
          </cell>
        </row>
        <row r="996">
          <cell r="G996" t="str">
            <v>Satuan</v>
          </cell>
          <cell r="H996" t="str">
            <v>Jumlah</v>
          </cell>
          <cell r="J996" t="str">
            <v>H.Satuan</v>
          </cell>
          <cell r="K996" t="str">
            <v>Total</v>
          </cell>
          <cell r="M996">
            <v>21</v>
          </cell>
          <cell r="N996" t="str">
            <v>Pasang Atap Asbes Gel. Besar</v>
          </cell>
          <cell r="Q996" t="str">
            <v>m2</v>
          </cell>
          <cell r="R996">
            <v>0</v>
          </cell>
        </row>
        <row r="997">
          <cell r="J997" t="str">
            <v>(Rp.)</v>
          </cell>
          <cell r="K997" t="str">
            <v>(Rp.)</v>
          </cell>
        </row>
        <row r="998">
          <cell r="K998">
            <v>4620</v>
          </cell>
          <cell r="N998">
            <v>1</v>
          </cell>
          <cell r="O998">
            <v>0</v>
          </cell>
          <cell r="P998">
            <v>0</v>
          </cell>
          <cell r="Q998">
            <v>4620</v>
          </cell>
        </row>
        <row r="999">
          <cell r="G999" t="str">
            <v>hari</v>
          </cell>
          <cell r="H999">
            <v>1.2E-2</v>
          </cell>
          <cell r="J999">
            <v>35000</v>
          </cell>
          <cell r="K999">
            <v>420</v>
          </cell>
          <cell r="M999">
            <v>1.2E-2</v>
          </cell>
          <cell r="N999">
            <v>1</v>
          </cell>
          <cell r="O999">
            <v>0</v>
          </cell>
          <cell r="P999">
            <v>0</v>
          </cell>
        </row>
        <row r="1000">
          <cell r="G1000" t="str">
            <v>hari</v>
          </cell>
          <cell r="H1000">
            <v>0.06</v>
          </cell>
          <cell r="J1000">
            <v>30000</v>
          </cell>
          <cell r="K1000">
            <v>1800</v>
          </cell>
          <cell r="M1000">
            <v>0.06</v>
          </cell>
          <cell r="N1000">
            <v>1</v>
          </cell>
          <cell r="O1000">
            <v>0</v>
          </cell>
          <cell r="P1000">
            <v>0</v>
          </cell>
        </row>
        <row r="1001">
          <cell r="G1001" t="str">
            <v>hari</v>
          </cell>
          <cell r="H1001">
            <v>0.12</v>
          </cell>
          <cell r="J1001">
            <v>20000</v>
          </cell>
          <cell r="K1001">
            <v>2400</v>
          </cell>
          <cell r="M1001">
            <v>0.12</v>
          </cell>
          <cell r="N1001">
            <v>1</v>
          </cell>
          <cell r="O1001">
            <v>0</v>
          </cell>
          <cell r="P1001">
            <v>0</v>
          </cell>
        </row>
        <row r="1004">
          <cell r="K1004">
            <v>13371.655328798186</v>
          </cell>
          <cell r="O1004">
            <v>0</v>
          </cell>
          <cell r="P1004">
            <v>0</v>
          </cell>
          <cell r="Q1004">
            <v>13371.655328798186</v>
          </cell>
        </row>
        <row r="1005">
          <cell r="G1005" t="str">
            <v>lbr</v>
          </cell>
          <cell r="H1005">
            <v>0.49886621315192747</v>
          </cell>
          <cell r="J1005">
            <v>25000</v>
          </cell>
          <cell r="K1005">
            <v>12471.655328798186</v>
          </cell>
          <cell r="M1005">
            <v>0.49886621315192747</v>
          </cell>
          <cell r="N1005">
            <v>0</v>
          </cell>
          <cell r="O1005">
            <v>0</v>
          </cell>
          <cell r="P1005">
            <v>0</v>
          </cell>
        </row>
        <row r="1006">
          <cell r="G1006" t="str">
            <v>each</v>
          </cell>
          <cell r="H1006">
            <v>6</v>
          </cell>
          <cell r="J1006">
            <v>150</v>
          </cell>
          <cell r="K1006">
            <v>900</v>
          </cell>
          <cell r="M1006">
            <v>6</v>
          </cell>
          <cell r="N1006">
            <v>0</v>
          </cell>
          <cell r="O1006">
            <v>0</v>
          </cell>
          <cell r="P1006">
            <v>0</v>
          </cell>
        </row>
        <row r="1013">
          <cell r="M1013" t="str">
            <v>Produksi</v>
          </cell>
          <cell r="N1013" t="str">
            <v>Involve</v>
          </cell>
          <cell r="R1013" t="str">
            <v>Operation</v>
          </cell>
        </row>
        <row r="1014">
          <cell r="K1014">
            <v>0</v>
          </cell>
          <cell r="M1014" t="str">
            <v>/ Hour</v>
          </cell>
          <cell r="N1014" t="str">
            <v>%</v>
          </cell>
          <cell r="O1014">
            <v>0</v>
          </cell>
          <cell r="P1014">
            <v>0</v>
          </cell>
          <cell r="Q1014">
            <v>0</v>
          </cell>
          <cell r="R1014" t="str">
            <v>Hour</v>
          </cell>
        </row>
        <row r="1025">
          <cell r="K1025">
            <v>17991.655328798188</v>
          </cell>
        </row>
        <row r="1028">
          <cell r="J1028" t="str">
            <v>Jakarta,  Oktober 2001</v>
          </cell>
        </row>
        <row r="1033">
          <cell r="J1033">
            <v>0</v>
          </cell>
        </row>
        <row r="1034">
          <cell r="J1034">
            <v>0</v>
          </cell>
        </row>
        <row r="1036">
          <cell r="G1036" t="str">
            <v>Pengembangan Gedung Serbaguna</v>
          </cell>
        </row>
        <row r="1037">
          <cell r="G1037" t="str">
            <v>Perumahan Taman Bougenvile, Bekasi</v>
          </cell>
        </row>
        <row r="1038">
          <cell r="G1038">
            <v>0</v>
          </cell>
        </row>
        <row r="1039">
          <cell r="M1039" t="str">
            <v>Description</v>
          </cell>
          <cell r="N1039" t="str">
            <v>Unit</v>
          </cell>
          <cell r="O1039" t="str">
            <v>Quantity</v>
          </cell>
          <cell r="P1039" t="str">
            <v>Unit Price</v>
          </cell>
          <cell r="Q1039" t="str">
            <v>Daily Output</v>
          </cell>
          <cell r="R1039" t="str">
            <v>Q'ty/Days</v>
          </cell>
        </row>
        <row r="1040">
          <cell r="G1040">
            <v>22</v>
          </cell>
          <cell r="M1040" t="str">
            <v>Plafon + Rangka</v>
          </cell>
          <cell r="N1040" t="str">
            <v>m2</v>
          </cell>
          <cell r="O1040">
            <v>0</v>
          </cell>
          <cell r="P1040">
            <v>59775</v>
          </cell>
          <cell r="Q1040">
            <v>0</v>
          </cell>
          <cell r="R1040">
            <v>0</v>
          </cell>
        </row>
        <row r="1041">
          <cell r="G1041" t="str">
            <v>Plafon + Rangka</v>
          </cell>
        </row>
        <row r="1042">
          <cell r="G1042" t="str">
            <v>m2</v>
          </cell>
        </row>
        <row r="1045">
          <cell r="G1045" t="str">
            <v>Satuan</v>
          </cell>
          <cell r="H1045" t="str">
            <v>Jumlah</v>
          </cell>
          <cell r="J1045" t="str">
            <v>H.Satuan</v>
          </cell>
          <cell r="K1045" t="str">
            <v>Total</v>
          </cell>
          <cell r="M1045">
            <v>22</v>
          </cell>
          <cell r="N1045" t="str">
            <v>Plafon + Rangka</v>
          </cell>
          <cell r="Q1045" t="str">
            <v>m2</v>
          </cell>
          <cell r="R1045">
            <v>90</v>
          </cell>
        </row>
        <row r="1046">
          <cell r="J1046" t="str">
            <v>(Rp.)</v>
          </cell>
          <cell r="K1046" t="str">
            <v>(Rp.)</v>
          </cell>
        </row>
        <row r="1047">
          <cell r="K1047">
            <v>24100</v>
          </cell>
          <cell r="N1047">
            <v>1</v>
          </cell>
          <cell r="O1047">
            <v>90</v>
          </cell>
          <cell r="P1047">
            <v>2169000</v>
          </cell>
          <cell r="Q1047">
            <v>24100</v>
          </cell>
        </row>
        <row r="1048">
          <cell r="G1048" t="str">
            <v>hari</v>
          </cell>
          <cell r="H1048">
            <v>0.06</v>
          </cell>
          <cell r="J1048">
            <v>35000</v>
          </cell>
          <cell r="K1048">
            <v>2100</v>
          </cell>
          <cell r="M1048">
            <v>0.06</v>
          </cell>
          <cell r="N1048">
            <v>1</v>
          </cell>
          <cell r="O1048">
            <v>90</v>
          </cell>
          <cell r="P1048">
            <v>189000</v>
          </cell>
        </row>
        <row r="1049">
          <cell r="G1049" t="str">
            <v>hari</v>
          </cell>
          <cell r="H1049">
            <v>0.6</v>
          </cell>
          <cell r="J1049">
            <v>30000</v>
          </cell>
          <cell r="K1049">
            <v>18000</v>
          </cell>
          <cell r="M1049">
            <v>0.6</v>
          </cell>
          <cell r="N1049">
            <v>1</v>
          </cell>
          <cell r="O1049">
            <v>90</v>
          </cell>
          <cell r="P1049">
            <v>1620000</v>
          </cell>
        </row>
        <row r="1050">
          <cell r="G1050" t="str">
            <v>hari</v>
          </cell>
          <cell r="H1050">
            <v>0.2</v>
          </cell>
          <cell r="J1050">
            <v>20000</v>
          </cell>
          <cell r="K1050">
            <v>4000</v>
          </cell>
          <cell r="M1050">
            <v>0.2</v>
          </cell>
          <cell r="N1050">
            <v>1</v>
          </cell>
          <cell r="O1050">
            <v>90</v>
          </cell>
          <cell r="P1050">
            <v>360000</v>
          </cell>
        </row>
        <row r="1053">
          <cell r="K1053">
            <v>35675</v>
          </cell>
          <cell r="O1053">
            <v>90</v>
          </cell>
          <cell r="P1053">
            <v>3210750</v>
          </cell>
          <cell r="Q1053">
            <v>35675</v>
          </cell>
        </row>
        <row r="1054">
          <cell r="G1054" t="str">
            <v>m3</v>
          </cell>
          <cell r="H1054">
            <v>0.01</v>
          </cell>
          <cell r="J1054">
            <v>975000</v>
          </cell>
          <cell r="K1054">
            <v>9750</v>
          </cell>
          <cell r="M1054">
            <v>0.01</v>
          </cell>
          <cell r="N1054">
            <v>0.9</v>
          </cell>
          <cell r="O1054">
            <v>90</v>
          </cell>
          <cell r="P1054">
            <v>877500</v>
          </cell>
        </row>
        <row r="1055">
          <cell r="G1055" t="str">
            <v>m3</v>
          </cell>
          <cell r="H1055">
            <v>1.4E-2</v>
          </cell>
          <cell r="J1055">
            <v>950000</v>
          </cell>
          <cell r="K1055">
            <v>13300</v>
          </cell>
          <cell r="M1055">
            <v>1.4E-2</v>
          </cell>
          <cell r="N1055">
            <v>1.26</v>
          </cell>
          <cell r="O1055">
            <v>90</v>
          </cell>
          <cell r="P1055">
            <v>1197000</v>
          </cell>
        </row>
        <row r="1056">
          <cell r="G1056" t="str">
            <v>lbr</v>
          </cell>
          <cell r="H1056">
            <v>0.4</v>
          </cell>
          <cell r="J1056">
            <v>29500</v>
          </cell>
          <cell r="K1056">
            <v>11800</v>
          </cell>
          <cell r="M1056">
            <v>0.4</v>
          </cell>
          <cell r="N1056">
            <v>36</v>
          </cell>
          <cell r="O1056">
            <v>90</v>
          </cell>
          <cell r="P1056">
            <v>1062000</v>
          </cell>
        </row>
        <row r="1057">
          <cell r="G1057" t="str">
            <v>kg</v>
          </cell>
          <cell r="H1057">
            <v>0.15</v>
          </cell>
          <cell r="J1057">
            <v>5500</v>
          </cell>
          <cell r="K1057">
            <v>825</v>
          </cell>
          <cell r="M1057">
            <v>0.15</v>
          </cell>
          <cell r="N1057">
            <v>13.5</v>
          </cell>
          <cell r="O1057">
            <v>90</v>
          </cell>
          <cell r="P1057">
            <v>74250</v>
          </cell>
        </row>
        <row r="1062">
          <cell r="M1062" t="str">
            <v>Produksi</v>
          </cell>
          <cell r="N1062" t="str">
            <v>Involve</v>
          </cell>
          <cell r="R1062" t="str">
            <v>Operation</v>
          </cell>
        </row>
        <row r="1063">
          <cell r="K1063">
            <v>0</v>
          </cell>
          <cell r="M1063" t="str">
            <v>/ Hour</v>
          </cell>
          <cell r="N1063" t="str">
            <v>%</v>
          </cell>
          <cell r="O1063">
            <v>90</v>
          </cell>
          <cell r="P1063">
            <v>0</v>
          </cell>
          <cell r="Q1063">
            <v>0</v>
          </cell>
          <cell r="R1063" t="str">
            <v>Hour</v>
          </cell>
        </row>
        <row r="1074">
          <cell r="K1074">
            <v>59775</v>
          </cell>
        </row>
        <row r="1077">
          <cell r="J1077" t="str">
            <v>Jakarta,  Oktober 2001</v>
          </cell>
        </row>
        <row r="1082">
          <cell r="J1082">
            <v>0</v>
          </cell>
        </row>
        <row r="1083">
          <cell r="J1083">
            <v>0</v>
          </cell>
        </row>
        <row r="1085">
          <cell r="G1085" t="str">
            <v>Pengembangan Gedung Serbaguna</v>
          </cell>
        </row>
        <row r="1086">
          <cell r="G1086" t="str">
            <v>Perumahan Taman Bougenvile, Bekasi</v>
          </cell>
        </row>
        <row r="1087">
          <cell r="G1087">
            <v>0</v>
          </cell>
        </row>
        <row r="1088">
          <cell r="M1088" t="str">
            <v>Description</v>
          </cell>
          <cell r="N1088" t="str">
            <v>Unit</v>
          </cell>
          <cell r="O1088" t="str">
            <v>Quantity</v>
          </cell>
          <cell r="P1088" t="str">
            <v>Unit Price</v>
          </cell>
          <cell r="Q1088" t="str">
            <v>Daily Output</v>
          </cell>
          <cell r="R1088" t="str">
            <v>Q'ty/Days</v>
          </cell>
        </row>
        <row r="1089">
          <cell r="G1089">
            <v>23</v>
          </cell>
          <cell r="M1089" t="str">
            <v>Pasang Kramik ukuran 20 Cm x 20 Cm</v>
          </cell>
          <cell r="N1089" t="str">
            <v>m2</v>
          </cell>
          <cell r="O1089">
            <v>0</v>
          </cell>
          <cell r="P1089">
            <v>56528</v>
          </cell>
          <cell r="Q1089">
            <v>0</v>
          </cell>
          <cell r="R1089">
            <v>0</v>
          </cell>
        </row>
        <row r="1090">
          <cell r="G1090" t="str">
            <v>Pasang Kramik ukuran 20 Cm x 20 Cm</v>
          </cell>
        </row>
        <row r="1091">
          <cell r="G1091" t="str">
            <v>m2</v>
          </cell>
        </row>
        <row r="1094">
          <cell r="G1094" t="str">
            <v>Satuan</v>
          </cell>
          <cell r="H1094" t="str">
            <v>Jumlah</v>
          </cell>
          <cell r="J1094" t="str">
            <v>H.Satuan</v>
          </cell>
          <cell r="K1094" t="str">
            <v>Total</v>
          </cell>
          <cell r="M1094">
            <v>23</v>
          </cell>
          <cell r="N1094" t="str">
            <v>Pasang Kramik ukuran 20 Cm x 20 Cm</v>
          </cell>
          <cell r="Q1094" t="str">
            <v>m2</v>
          </cell>
          <cell r="R1094">
            <v>0</v>
          </cell>
        </row>
        <row r="1095">
          <cell r="J1095" t="str">
            <v>(Rp.)</v>
          </cell>
          <cell r="K1095" t="str">
            <v>(Rp.)</v>
          </cell>
        </row>
        <row r="1096">
          <cell r="K1096">
            <v>16450</v>
          </cell>
          <cell r="N1096">
            <v>1</v>
          </cell>
          <cell r="O1096">
            <v>0</v>
          </cell>
          <cell r="P1096">
            <v>0</v>
          </cell>
          <cell r="Q1096">
            <v>16450</v>
          </cell>
        </row>
        <row r="1097">
          <cell r="G1097" t="str">
            <v>hari</v>
          </cell>
          <cell r="H1097">
            <v>0.02</v>
          </cell>
          <cell r="J1097">
            <v>35000</v>
          </cell>
          <cell r="K1097">
            <v>700</v>
          </cell>
          <cell r="M1097">
            <v>0.02</v>
          </cell>
          <cell r="N1097">
            <v>1</v>
          </cell>
          <cell r="O1097">
            <v>0</v>
          </cell>
          <cell r="P1097">
            <v>0</v>
          </cell>
        </row>
        <row r="1098">
          <cell r="G1098" t="str">
            <v>hari</v>
          </cell>
          <cell r="H1098">
            <v>0.22500000000000001</v>
          </cell>
          <cell r="J1098">
            <v>30000</v>
          </cell>
          <cell r="K1098">
            <v>6750</v>
          </cell>
          <cell r="M1098">
            <v>0.22500000000000001</v>
          </cell>
          <cell r="N1098">
            <v>1</v>
          </cell>
          <cell r="O1098">
            <v>0</v>
          </cell>
          <cell r="P1098">
            <v>0</v>
          </cell>
        </row>
        <row r="1099">
          <cell r="G1099" t="str">
            <v>hari</v>
          </cell>
          <cell r="H1099">
            <v>0.45</v>
          </cell>
          <cell r="J1099">
            <v>20000</v>
          </cell>
          <cell r="K1099">
            <v>9000</v>
          </cell>
          <cell r="M1099">
            <v>0.45</v>
          </cell>
          <cell r="N1099">
            <v>1</v>
          </cell>
          <cell r="O1099">
            <v>0</v>
          </cell>
          <cell r="P1099">
            <v>0</v>
          </cell>
        </row>
        <row r="1102">
          <cell r="K1102">
            <v>40078</v>
          </cell>
          <cell r="O1102">
            <v>0</v>
          </cell>
          <cell r="P1102">
            <v>0</v>
          </cell>
          <cell r="Q1102">
            <v>40078</v>
          </cell>
        </row>
        <row r="1103">
          <cell r="G1103" t="str">
            <v>m2</v>
          </cell>
          <cell r="H1103">
            <v>1.1000000000000001</v>
          </cell>
          <cell r="J1103">
            <v>30000</v>
          </cell>
          <cell r="K1103">
            <v>33000</v>
          </cell>
          <cell r="M1103">
            <v>1.1000000000000001</v>
          </cell>
          <cell r="N1103">
            <v>0</v>
          </cell>
          <cell r="O1103">
            <v>0</v>
          </cell>
          <cell r="P1103">
            <v>0</v>
          </cell>
        </row>
        <row r="1104">
          <cell r="G1104" t="str">
            <v>m3</v>
          </cell>
          <cell r="H1104">
            <v>1.4999999999999999E-2</v>
          </cell>
          <cell r="J1104">
            <v>90000</v>
          </cell>
          <cell r="K1104">
            <v>1350</v>
          </cell>
          <cell r="M1104">
            <v>1.4999999999999999E-2</v>
          </cell>
          <cell r="N1104">
            <v>0</v>
          </cell>
          <cell r="O1104">
            <v>0</v>
          </cell>
          <cell r="P1104">
            <v>0</v>
          </cell>
        </row>
        <row r="1105">
          <cell r="G1105" t="str">
            <v>zak</v>
          </cell>
          <cell r="H1105">
            <v>0.14699999999999999</v>
          </cell>
          <cell r="J1105">
            <v>24000</v>
          </cell>
          <cell r="K1105">
            <v>3528</v>
          </cell>
          <cell r="M1105">
            <v>0.14699999999999999</v>
          </cell>
          <cell r="N1105">
            <v>0</v>
          </cell>
          <cell r="O1105">
            <v>0</v>
          </cell>
          <cell r="P1105">
            <v>0</v>
          </cell>
        </row>
        <row r="1106">
          <cell r="G1106" t="str">
            <v>kg</v>
          </cell>
          <cell r="H1106">
            <v>2</v>
          </cell>
          <cell r="J1106">
            <v>1100</v>
          </cell>
          <cell r="K1106">
            <v>2200</v>
          </cell>
          <cell r="M1106">
            <v>2</v>
          </cell>
          <cell r="N1106">
            <v>0</v>
          </cell>
          <cell r="O1106">
            <v>0</v>
          </cell>
          <cell r="P1106">
            <v>0</v>
          </cell>
        </row>
        <row r="1111">
          <cell r="M1111" t="str">
            <v>Produksi</v>
          </cell>
          <cell r="N1111" t="str">
            <v>Involve</v>
          </cell>
          <cell r="R1111" t="str">
            <v>Operation</v>
          </cell>
        </row>
        <row r="1112">
          <cell r="K1112">
            <v>0</v>
          </cell>
          <cell r="M1112" t="str">
            <v>/ Hour</v>
          </cell>
          <cell r="N1112" t="str">
            <v>%</v>
          </cell>
          <cell r="O1112">
            <v>0</v>
          </cell>
          <cell r="P1112">
            <v>0</v>
          </cell>
          <cell r="Q1112">
            <v>0</v>
          </cell>
          <cell r="R1112" t="str">
            <v>Hour</v>
          </cell>
        </row>
        <row r="1123">
          <cell r="K1123">
            <v>56528</v>
          </cell>
        </row>
        <row r="1126">
          <cell r="J1126" t="str">
            <v>Jakarta,  Oktober 2001</v>
          </cell>
        </row>
        <row r="1131">
          <cell r="J1131">
            <v>0</v>
          </cell>
        </row>
        <row r="1132">
          <cell r="J1132">
            <v>0</v>
          </cell>
        </row>
        <row r="1134">
          <cell r="G1134" t="str">
            <v>Pengembangan Gedung Serbaguna</v>
          </cell>
        </row>
        <row r="1135">
          <cell r="G1135" t="str">
            <v>Perumahan Taman Bougenvile, Bekasi</v>
          </cell>
        </row>
        <row r="1136">
          <cell r="G1136">
            <v>0</v>
          </cell>
        </row>
        <row r="1137">
          <cell r="M1137" t="str">
            <v>Description</v>
          </cell>
          <cell r="N1137" t="str">
            <v>Unit</v>
          </cell>
          <cell r="O1137" t="str">
            <v>Quantity</v>
          </cell>
          <cell r="P1137" t="str">
            <v>Unit Price</v>
          </cell>
          <cell r="Q1137" t="str">
            <v>Daily Output</v>
          </cell>
          <cell r="R1137" t="str">
            <v>Q'ty/Days</v>
          </cell>
        </row>
        <row r="1138">
          <cell r="G1138">
            <v>24</v>
          </cell>
          <cell r="M1138" t="str">
            <v>Pasang Kramik ukuran 20 Cm x 25 Cm</v>
          </cell>
          <cell r="N1138" t="str">
            <v>m2</v>
          </cell>
          <cell r="O1138">
            <v>0</v>
          </cell>
          <cell r="P1138">
            <v>67253</v>
          </cell>
          <cell r="Q1138">
            <v>0</v>
          </cell>
          <cell r="R1138">
            <v>0</v>
          </cell>
        </row>
        <row r="1139">
          <cell r="G1139" t="str">
            <v>Pasang Kramik ukuran 20 Cm x 25 Cm</v>
          </cell>
        </row>
        <row r="1140">
          <cell r="G1140" t="str">
            <v>m2</v>
          </cell>
        </row>
        <row r="1143">
          <cell r="G1143" t="str">
            <v>Satuan</v>
          </cell>
          <cell r="H1143" t="str">
            <v>Jumlah</v>
          </cell>
          <cell r="J1143" t="str">
            <v>H.Satuan</v>
          </cell>
          <cell r="K1143" t="str">
            <v>Total</v>
          </cell>
          <cell r="M1143">
            <v>24</v>
          </cell>
          <cell r="N1143" t="str">
            <v>Pasang Kramik ukuran 20 Cm x 25 Cm</v>
          </cell>
          <cell r="Q1143" t="str">
            <v>m2</v>
          </cell>
          <cell r="R1143">
            <v>0</v>
          </cell>
        </row>
        <row r="1144">
          <cell r="J1144" t="str">
            <v>(Rp.)</v>
          </cell>
          <cell r="K1144" t="str">
            <v>(Rp.)</v>
          </cell>
        </row>
        <row r="1145">
          <cell r="K1145">
            <v>18375</v>
          </cell>
          <cell r="N1145">
            <v>1</v>
          </cell>
          <cell r="O1145">
            <v>0</v>
          </cell>
          <cell r="P1145">
            <v>0</v>
          </cell>
          <cell r="Q1145">
            <v>18375</v>
          </cell>
        </row>
        <row r="1146">
          <cell r="G1146" t="str">
            <v>hari</v>
          </cell>
          <cell r="H1146">
            <v>2.5000000000000001E-2</v>
          </cell>
          <cell r="J1146">
            <v>35000</v>
          </cell>
          <cell r="K1146">
            <v>875</v>
          </cell>
          <cell r="M1146">
            <v>2.5000000000000001E-2</v>
          </cell>
          <cell r="N1146">
            <v>1</v>
          </cell>
          <cell r="O1146">
            <v>0</v>
          </cell>
          <cell r="P1146">
            <v>0</v>
          </cell>
        </row>
        <row r="1147">
          <cell r="G1147" t="str">
            <v>hari</v>
          </cell>
          <cell r="H1147">
            <v>0.25</v>
          </cell>
          <cell r="J1147">
            <v>30000</v>
          </cell>
          <cell r="K1147">
            <v>7500</v>
          </cell>
          <cell r="M1147">
            <v>0.25</v>
          </cell>
          <cell r="N1147">
            <v>1</v>
          </cell>
          <cell r="O1147">
            <v>0</v>
          </cell>
          <cell r="P1147">
            <v>0</v>
          </cell>
        </row>
        <row r="1148">
          <cell r="G1148" t="str">
            <v>hari</v>
          </cell>
          <cell r="H1148">
            <v>0.5</v>
          </cell>
          <cell r="J1148">
            <v>20000</v>
          </cell>
          <cell r="K1148">
            <v>10000</v>
          </cell>
          <cell r="M1148">
            <v>0.5</v>
          </cell>
          <cell r="N1148">
            <v>1</v>
          </cell>
          <cell r="O1148">
            <v>0</v>
          </cell>
          <cell r="P1148">
            <v>0</v>
          </cell>
        </row>
        <row r="1151">
          <cell r="K1151">
            <v>48878</v>
          </cell>
          <cell r="O1151">
            <v>0</v>
          </cell>
          <cell r="P1151">
            <v>0</v>
          </cell>
          <cell r="Q1151">
            <v>48878</v>
          </cell>
        </row>
        <row r="1152">
          <cell r="G1152" t="str">
            <v>m2</v>
          </cell>
          <cell r="H1152">
            <v>1.1000000000000001</v>
          </cell>
          <cell r="J1152">
            <v>38000</v>
          </cell>
          <cell r="K1152">
            <v>41800</v>
          </cell>
          <cell r="M1152">
            <v>1.1000000000000001</v>
          </cell>
          <cell r="N1152">
            <v>0</v>
          </cell>
          <cell r="O1152">
            <v>0</v>
          </cell>
          <cell r="P1152">
            <v>0</v>
          </cell>
        </row>
        <row r="1153">
          <cell r="G1153" t="str">
            <v>m3</v>
          </cell>
          <cell r="H1153">
            <v>1.4999999999999999E-2</v>
          </cell>
          <cell r="J1153">
            <v>90000</v>
          </cell>
          <cell r="K1153">
            <v>1350</v>
          </cell>
          <cell r="M1153">
            <v>1.4999999999999999E-2</v>
          </cell>
          <cell r="N1153">
            <v>0</v>
          </cell>
          <cell r="O1153">
            <v>0</v>
          </cell>
          <cell r="P1153">
            <v>0</v>
          </cell>
        </row>
        <row r="1154">
          <cell r="G1154" t="str">
            <v>zak</v>
          </cell>
          <cell r="H1154">
            <v>0.14699999999999999</v>
          </cell>
          <cell r="J1154">
            <v>24000</v>
          </cell>
          <cell r="K1154">
            <v>3528</v>
          </cell>
          <cell r="M1154">
            <v>0.14699999999999999</v>
          </cell>
          <cell r="N1154">
            <v>0</v>
          </cell>
          <cell r="O1154">
            <v>0</v>
          </cell>
          <cell r="P1154">
            <v>0</v>
          </cell>
        </row>
        <row r="1155">
          <cell r="G1155" t="str">
            <v>kg</v>
          </cell>
          <cell r="H1155">
            <v>2</v>
          </cell>
          <cell r="J1155">
            <v>1100</v>
          </cell>
          <cell r="K1155">
            <v>2200</v>
          </cell>
          <cell r="M1155">
            <v>2</v>
          </cell>
          <cell r="N1155">
            <v>0</v>
          </cell>
          <cell r="O1155">
            <v>0</v>
          </cell>
          <cell r="P1155">
            <v>0</v>
          </cell>
        </row>
        <row r="1160">
          <cell r="M1160" t="str">
            <v>Produksi</v>
          </cell>
          <cell r="N1160" t="str">
            <v>Involve</v>
          </cell>
          <cell r="R1160" t="str">
            <v>Operation</v>
          </cell>
        </row>
        <row r="1161">
          <cell r="K1161">
            <v>0</v>
          </cell>
          <cell r="M1161" t="str">
            <v>/ Hour</v>
          </cell>
          <cell r="N1161" t="str">
            <v>%</v>
          </cell>
          <cell r="O1161">
            <v>0</v>
          </cell>
          <cell r="P1161">
            <v>0</v>
          </cell>
          <cell r="Q1161">
            <v>0</v>
          </cell>
          <cell r="R1161" t="str">
            <v>Hour</v>
          </cell>
        </row>
        <row r="1172">
          <cell r="K1172">
            <v>67253</v>
          </cell>
        </row>
        <row r="1175">
          <cell r="J1175" t="str">
            <v>Jakarta,  Oktober 2001</v>
          </cell>
        </row>
        <row r="1180">
          <cell r="J1180">
            <v>0</v>
          </cell>
        </row>
        <row r="1181">
          <cell r="J1181">
            <v>0</v>
          </cell>
        </row>
        <row r="1183">
          <cell r="G1183" t="str">
            <v>Pengembangan Gedung Serbaguna</v>
          </cell>
        </row>
        <row r="1184">
          <cell r="G1184" t="str">
            <v>Perumahan Taman Bougenvile, Bekasi</v>
          </cell>
        </row>
        <row r="1185">
          <cell r="G1185">
            <v>0</v>
          </cell>
        </row>
        <row r="1186">
          <cell r="M1186" t="str">
            <v>Description</v>
          </cell>
          <cell r="N1186" t="str">
            <v>Unit</v>
          </cell>
          <cell r="O1186" t="str">
            <v>Quantity</v>
          </cell>
          <cell r="P1186" t="str">
            <v>Unit Price</v>
          </cell>
          <cell r="Q1186" t="str">
            <v>Daily Output</v>
          </cell>
          <cell r="R1186" t="str">
            <v>Q'ty/Days</v>
          </cell>
        </row>
        <row r="1187">
          <cell r="G1187">
            <v>25</v>
          </cell>
          <cell r="M1187" t="str">
            <v>Pasang Kramik ukuran 30 Cm x 30 Cm</v>
          </cell>
          <cell r="N1187" t="str">
            <v>m2</v>
          </cell>
          <cell r="O1187">
            <v>0</v>
          </cell>
          <cell r="P1187">
            <v>47820</v>
          </cell>
          <cell r="Q1187">
            <v>0</v>
          </cell>
          <cell r="R1187">
            <v>0</v>
          </cell>
        </row>
        <row r="1188">
          <cell r="G1188" t="str">
            <v>Pasang Kramik ukuran 30 Cm x 30 Cm</v>
          </cell>
        </row>
        <row r="1189">
          <cell r="G1189" t="str">
            <v>m2</v>
          </cell>
        </row>
        <row r="1192">
          <cell r="G1192" t="str">
            <v>Satuan</v>
          </cell>
          <cell r="H1192" t="str">
            <v>Jumlah</v>
          </cell>
          <cell r="J1192" t="str">
            <v>H.Satuan</v>
          </cell>
          <cell r="K1192" t="str">
            <v>Total</v>
          </cell>
          <cell r="M1192">
            <v>25</v>
          </cell>
          <cell r="N1192" t="str">
            <v>Pasang Kramik ukuran 30 Cm x 30 Cm</v>
          </cell>
          <cell r="Q1192" t="str">
            <v>m2</v>
          </cell>
          <cell r="R1192">
            <v>81</v>
          </cell>
        </row>
        <row r="1193">
          <cell r="J1193" t="str">
            <v>(Rp.)</v>
          </cell>
          <cell r="K1193" t="str">
            <v>(Rp.)</v>
          </cell>
        </row>
        <row r="1194">
          <cell r="K1194">
            <v>14700</v>
          </cell>
          <cell r="N1194">
            <v>1</v>
          </cell>
          <cell r="O1194">
            <v>81</v>
          </cell>
          <cell r="P1194">
            <v>1190700</v>
          </cell>
          <cell r="Q1194">
            <v>14700</v>
          </cell>
        </row>
        <row r="1195">
          <cell r="G1195" t="str">
            <v>hari</v>
          </cell>
          <cell r="H1195">
            <v>0.02</v>
          </cell>
          <cell r="J1195">
            <v>35000</v>
          </cell>
          <cell r="K1195">
            <v>700</v>
          </cell>
          <cell r="M1195">
            <v>0.02</v>
          </cell>
          <cell r="N1195">
            <v>1</v>
          </cell>
          <cell r="O1195">
            <v>81</v>
          </cell>
          <cell r="P1195">
            <v>56700</v>
          </cell>
        </row>
        <row r="1196">
          <cell r="G1196" t="str">
            <v>hari</v>
          </cell>
          <cell r="H1196">
            <v>0.2</v>
          </cell>
          <cell r="J1196">
            <v>30000</v>
          </cell>
          <cell r="K1196">
            <v>6000</v>
          </cell>
          <cell r="M1196">
            <v>0.2</v>
          </cell>
          <cell r="N1196">
            <v>1</v>
          </cell>
          <cell r="O1196">
            <v>81</v>
          </cell>
          <cell r="P1196">
            <v>486000</v>
          </cell>
        </row>
        <row r="1197">
          <cell r="G1197" t="str">
            <v>hari</v>
          </cell>
          <cell r="H1197">
            <v>0.4</v>
          </cell>
          <cell r="J1197">
            <v>20000</v>
          </cell>
          <cell r="K1197">
            <v>8000</v>
          </cell>
          <cell r="M1197">
            <v>0.4</v>
          </cell>
          <cell r="N1197">
            <v>1</v>
          </cell>
          <cell r="O1197">
            <v>81</v>
          </cell>
          <cell r="P1197">
            <v>648000</v>
          </cell>
        </row>
        <row r="1200">
          <cell r="K1200">
            <v>33120</v>
          </cell>
          <cell r="O1200">
            <v>81</v>
          </cell>
          <cell r="P1200">
            <v>2682720</v>
          </cell>
          <cell r="Q1200">
            <v>33120</v>
          </cell>
        </row>
        <row r="1201">
          <cell r="G1201" t="str">
            <v>m2</v>
          </cell>
          <cell r="H1201">
            <v>1.05</v>
          </cell>
          <cell r="J1201">
            <v>26000</v>
          </cell>
          <cell r="K1201">
            <v>27300</v>
          </cell>
          <cell r="M1201">
            <v>1.05</v>
          </cell>
          <cell r="N1201">
            <v>85.05</v>
          </cell>
          <cell r="O1201">
            <v>81</v>
          </cell>
          <cell r="P1201">
            <v>2211300</v>
          </cell>
        </row>
        <row r="1202">
          <cell r="G1202" t="str">
            <v>m3</v>
          </cell>
          <cell r="H1202">
            <v>1.2999999999999999E-2</v>
          </cell>
          <cell r="J1202">
            <v>90000</v>
          </cell>
          <cell r="K1202">
            <v>1170</v>
          </cell>
          <cell r="M1202">
            <v>1.2999999999999999E-2</v>
          </cell>
          <cell r="N1202">
            <v>1.0529999999999999</v>
          </cell>
          <cell r="O1202">
            <v>81</v>
          </cell>
          <cell r="P1202">
            <v>94770</v>
          </cell>
        </row>
        <row r="1203">
          <cell r="G1203" t="str">
            <v>zak</v>
          </cell>
          <cell r="H1203">
            <v>0.125</v>
          </cell>
          <cell r="J1203">
            <v>24000</v>
          </cell>
          <cell r="K1203">
            <v>3000</v>
          </cell>
          <cell r="M1203">
            <v>0.125</v>
          </cell>
          <cell r="N1203">
            <v>10.125</v>
          </cell>
          <cell r="O1203">
            <v>81</v>
          </cell>
          <cell r="P1203">
            <v>243000</v>
          </cell>
        </row>
        <row r="1204">
          <cell r="G1204" t="str">
            <v>kg</v>
          </cell>
          <cell r="H1204">
            <v>1.5</v>
          </cell>
          <cell r="J1204">
            <v>1100</v>
          </cell>
          <cell r="K1204">
            <v>1650</v>
          </cell>
          <cell r="M1204">
            <v>1.5</v>
          </cell>
          <cell r="N1204">
            <v>121.5</v>
          </cell>
          <cell r="O1204">
            <v>81</v>
          </cell>
          <cell r="P1204">
            <v>133650</v>
          </cell>
        </row>
        <row r="1209">
          <cell r="M1209" t="str">
            <v>Produksi</v>
          </cell>
          <cell r="N1209" t="str">
            <v>Involve</v>
          </cell>
          <cell r="R1209" t="str">
            <v>Operation</v>
          </cell>
        </row>
        <row r="1210">
          <cell r="K1210">
            <v>0</v>
          </cell>
          <cell r="M1210" t="str">
            <v>/ Hour</v>
          </cell>
          <cell r="N1210" t="str">
            <v>%</v>
          </cell>
          <cell r="O1210">
            <v>81</v>
          </cell>
          <cell r="P1210">
            <v>0</v>
          </cell>
          <cell r="Q1210">
            <v>0</v>
          </cell>
          <cell r="R1210" t="str">
            <v>Hour</v>
          </cell>
        </row>
        <row r="1221">
          <cell r="K1221">
            <v>47820</v>
          </cell>
        </row>
        <row r="1224">
          <cell r="J1224" t="str">
            <v>Jakarta,  Oktober 2001</v>
          </cell>
        </row>
        <row r="1229">
          <cell r="J1229">
            <v>0</v>
          </cell>
        </row>
        <row r="1230">
          <cell r="J1230">
            <v>0</v>
          </cell>
        </row>
        <row r="1232">
          <cell r="G1232" t="str">
            <v>Pengembangan Gedung Serbaguna</v>
          </cell>
        </row>
        <row r="1233">
          <cell r="G1233" t="str">
            <v>Perumahan Taman Bougenvile, Bekasi</v>
          </cell>
        </row>
        <row r="1234">
          <cell r="G1234">
            <v>0</v>
          </cell>
        </row>
        <row r="1235">
          <cell r="M1235" t="str">
            <v>Description</v>
          </cell>
          <cell r="N1235" t="str">
            <v>Unit</v>
          </cell>
          <cell r="O1235" t="str">
            <v>Quantity</v>
          </cell>
          <cell r="P1235" t="str">
            <v>Unit Price</v>
          </cell>
          <cell r="Q1235" t="str">
            <v>Daily Output</v>
          </cell>
          <cell r="R1235" t="str">
            <v>Q'ty/Days</v>
          </cell>
        </row>
        <row r="1236">
          <cell r="G1236">
            <v>26</v>
          </cell>
          <cell r="M1236" t="str">
            <v>Cat Tembok 3 x Sapu</v>
          </cell>
          <cell r="N1236" t="str">
            <v>m2</v>
          </cell>
          <cell r="O1236">
            <v>0</v>
          </cell>
          <cell r="P1236">
            <v>8145</v>
          </cell>
          <cell r="Q1236">
            <v>0</v>
          </cell>
          <cell r="R1236">
            <v>0</v>
          </cell>
        </row>
        <row r="1237">
          <cell r="G1237" t="str">
            <v>Cat Tembok 3 x Sapu</v>
          </cell>
        </row>
        <row r="1238">
          <cell r="G1238" t="str">
            <v>m2</v>
          </cell>
        </row>
        <row r="1241">
          <cell r="G1241" t="str">
            <v>Satuan</v>
          </cell>
          <cell r="H1241" t="str">
            <v>Jumlah</v>
          </cell>
          <cell r="J1241" t="str">
            <v>H.Satuan</v>
          </cell>
          <cell r="K1241" t="str">
            <v>Total</v>
          </cell>
          <cell r="M1241">
            <v>26</v>
          </cell>
          <cell r="N1241" t="str">
            <v>Cat Tembok 3 x Sapu</v>
          </cell>
          <cell r="Q1241" t="str">
            <v>m2</v>
          </cell>
          <cell r="R1241">
            <v>172.5</v>
          </cell>
        </row>
        <row r="1242">
          <cell r="J1242" t="str">
            <v>(Rp.)</v>
          </cell>
          <cell r="K1242" t="str">
            <v>(Rp.)</v>
          </cell>
        </row>
        <row r="1243">
          <cell r="K1243">
            <v>3480</v>
          </cell>
          <cell r="N1243">
            <v>1</v>
          </cell>
          <cell r="O1243">
            <v>172.5</v>
          </cell>
          <cell r="P1243">
            <v>600300</v>
          </cell>
          <cell r="Q1243">
            <v>3480</v>
          </cell>
        </row>
        <row r="1244">
          <cell r="G1244" t="str">
            <v>hari</v>
          </cell>
          <cell r="H1244">
            <v>8.0000000000000002E-3</v>
          </cell>
          <cell r="J1244">
            <v>35000</v>
          </cell>
          <cell r="K1244">
            <v>280</v>
          </cell>
          <cell r="M1244">
            <v>8.0000000000000002E-3</v>
          </cell>
          <cell r="N1244">
            <v>1</v>
          </cell>
          <cell r="O1244">
            <v>172.5</v>
          </cell>
          <cell r="P1244">
            <v>48300</v>
          </cell>
        </row>
        <row r="1245">
          <cell r="G1245" t="str">
            <v>hari</v>
          </cell>
          <cell r="H1245">
            <v>0.08</v>
          </cell>
          <cell r="J1245">
            <v>30000</v>
          </cell>
          <cell r="K1245">
            <v>2400</v>
          </cell>
          <cell r="M1245">
            <v>0.08</v>
          </cell>
          <cell r="N1245">
            <v>1</v>
          </cell>
          <cell r="O1245">
            <v>172.5</v>
          </cell>
          <cell r="P1245">
            <v>414000</v>
          </cell>
        </row>
        <row r="1246">
          <cell r="G1246" t="str">
            <v>hari</v>
          </cell>
          <cell r="H1246">
            <v>0.04</v>
          </cell>
          <cell r="J1246">
            <v>20000</v>
          </cell>
          <cell r="K1246">
            <v>800</v>
          </cell>
          <cell r="M1246">
            <v>0.04</v>
          </cell>
          <cell r="N1246">
            <v>1</v>
          </cell>
          <cell r="O1246">
            <v>172.5</v>
          </cell>
          <cell r="P1246">
            <v>138000</v>
          </cell>
        </row>
        <row r="1249">
          <cell r="K1249">
            <v>4665</v>
          </cell>
          <cell r="O1249">
            <v>172.5</v>
          </cell>
          <cell r="P1249">
            <v>804712.5</v>
          </cell>
          <cell r="Q1249">
            <v>4665</v>
          </cell>
        </row>
        <row r="1250">
          <cell r="G1250" t="str">
            <v>kg</v>
          </cell>
          <cell r="H1250">
            <v>0.42499999999999999</v>
          </cell>
          <cell r="J1250">
            <v>8600</v>
          </cell>
          <cell r="K1250">
            <v>3655</v>
          </cell>
          <cell r="M1250">
            <v>0.42499999999999999</v>
          </cell>
          <cell r="N1250">
            <v>73.3125</v>
          </cell>
          <cell r="O1250">
            <v>172.5</v>
          </cell>
          <cell r="P1250">
            <v>630487.5</v>
          </cell>
        </row>
        <row r="1251">
          <cell r="G1251" t="str">
            <v>lbr</v>
          </cell>
          <cell r="H1251">
            <v>0.2</v>
          </cell>
          <cell r="J1251">
            <v>2000</v>
          </cell>
          <cell r="K1251">
            <v>400</v>
          </cell>
          <cell r="M1251">
            <v>0.2</v>
          </cell>
          <cell r="N1251">
            <v>34.5</v>
          </cell>
          <cell r="O1251">
            <v>172.5</v>
          </cell>
          <cell r="P1251">
            <v>69000</v>
          </cell>
        </row>
        <row r="1252">
          <cell r="G1252" t="str">
            <v>buah</v>
          </cell>
          <cell r="H1252">
            <v>0.02</v>
          </cell>
          <cell r="J1252">
            <v>5500</v>
          </cell>
          <cell r="K1252">
            <v>110</v>
          </cell>
          <cell r="M1252">
            <v>0.02</v>
          </cell>
          <cell r="N1252">
            <v>3.45</v>
          </cell>
          <cell r="O1252">
            <v>172.5</v>
          </cell>
          <cell r="P1252">
            <v>18975</v>
          </cell>
        </row>
        <row r="1253">
          <cell r="G1253" t="str">
            <v>kg</v>
          </cell>
          <cell r="H1253">
            <v>0.1</v>
          </cell>
          <cell r="J1253">
            <v>5000</v>
          </cell>
          <cell r="K1253">
            <v>500</v>
          </cell>
          <cell r="M1253">
            <v>0.1</v>
          </cell>
          <cell r="N1253">
            <v>17.25</v>
          </cell>
          <cell r="O1253">
            <v>172.5</v>
          </cell>
          <cell r="P1253">
            <v>86250</v>
          </cell>
        </row>
        <row r="1258">
          <cell r="M1258" t="str">
            <v>Produksi</v>
          </cell>
          <cell r="N1258" t="str">
            <v>Involve</v>
          </cell>
          <cell r="R1258" t="str">
            <v>Operation</v>
          </cell>
        </row>
        <row r="1259">
          <cell r="K1259">
            <v>0</v>
          </cell>
          <cell r="M1259" t="str">
            <v>/ Hour</v>
          </cell>
          <cell r="N1259" t="str">
            <v>%</v>
          </cell>
          <cell r="O1259">
            <v>172.5</v>
          </cell>
          <cell r="P1259">
            <v>0</v>
          </cell>
          <cell r="Q1259">
            <v>0</v>
          </cell>
          <cell r="R1259" t="str">
            <v>Hour</v>
          </cell>
        </row>
        <row r="1270">
          <cell r="K1270">
            <v>8145</v>
          </cell>
        </row>
        <row r="1273">
          <cell r="J1273" t="str">
            <v>Jakarta,  Oktober 2001</v>
          </cell>
        </row>
        <row r="1278">
          <cell r="J1278">
            <v>0</v>
          </cell>
        </row>
        <row r="1279">
          <cell r="J1279">
            <v>0</v>
          </cell>
        </row>
        <row r="1281">
          <cell r="G1281" t="str">
            <v>Pengembangan Gedung Serbaguna</v>
          </cell>
        </row>
        <row r="1282">
          <cell r="G1282" t="str">
            <v>Perumahan Taman Bougenvile, Bekasi</v>
          </cell>
        </row>
        <row r="1283">
          <cell r="G1283">
            <v>0</v>
          </cell>
        </row>
        <row r="1284">
          <cell r="M1284" t="str">
            <v>Description</v>
          </cell>
          <cell r="N1284" t="str">
            <v>Unit</v>
          </cell>
          <cell r="O1284" t="str">
            <v>Quantity</v>
          </cell>
          <cell r="P1284" t="str">
            <v>Unit Price</v>
          </cell>
          <cell r="Q1284" t="str">
            <v>Daily Output</v>
          </cell>
          <cell r="R1284" t="str">
            <v>Q'ty/Days</v>
          </cell>
        </row>
        <row r="1285">
          <cell r="G1285">
            <v>27</v>
          </cell>
          <cell r="M1285" t="str">
            <v>Cat Kayu 3 x Sapu</v>
          </cell>
          <cell r="N1285" t="str">
            <v>m2</v>
          </cell>
          <cell r="O1285">
            <v>0</v>
          </cell>
          <cell r="P1285">
            <v>12045</v>
          </cell>
          <cell r="Q1285">
            <v>0</v>
          </cell>
          <cell r="R1285">
            <v>0</v>
          </cell>
        </row>
        <row r="1286">
          <cell r="G1286" t="str">
            <v>Cat Kayu 3 x Sapu</v>
          </cell>
        </row>
        <row r="1287">
          <cell r="G1287" t="str">
            <v>m2</v>
          </cell>
        </row>
        <row r="1290">
          <cell r="G1290" t="str">
            <v>Satuan</v>
          </cell>
          <cell r="H1290" t="str">
            <v>Jumlah</v>
          </cell>
          <cell r="J1290" t="str">
            <v>H.Satuan</v>
          </cell>
          <cell r="K1290" t="str">
            <v>Total</v>
          </cell>
          <cell r="M1290">
            <v>27</v>
          </cell>
          <cell r="N1290" t="str">
            <v>Cat Kayu 3 x Sapu</v>
          </cell>
          <cell r="Q1290" t="str">
            <v>m2</v>
          </cell>
          <cell r="R1290">
            <v>49.55</v>
          </cell>
        </row>
        <row r="1291">
          <cell r="J1291" t="str">
            <v>(Rp.)</v>
          </cell>
          <cell r="K1291" t="str">
            <v>(Rp.)</v>
          </cell>
        </row>
        <row r="1292">
          <cell r="K1292">
            <v>4280</v>
          </cell>
          <cell r="N1292">
            <v>1</v>
          </cell>
          <cell r="O1292">
            <v>49.55</v>
          </cell>
          <cell r="P1292">
            <v>212074</v>
          </cell>
          <cell r="Q1292">
            <v>4280</v>
          </cell>
        </row>
        <row r="1293">
          <cell r="G1293" t="str">
            <v>hari</v>
          </cell>
          <cell r="H1293">
            <v>8.0000000000000002E-3</v>
          </cell>
          <cell r="J1293">
            <v>35000</v>
          </cell>
          <cell r="K1293">
            <v>280</v>
          </cell>
          <cell r="M1293">
            <v>8.0000000000000002E-3</v>
          </cell>
          <cell r="N1293">
            <v>1</v>
          </cell>
          <cell r="O1293">
            <v>49.55</v>
          </cell>
          <cell r="P1293">
            <v>13874</v>
          </cell>
        </row>
        <row r="1294">
          <cell r="G1294" t="str">
            <v>hari</v>
          </cell>
          <cell r="H1294">
            <v>0.1</v>
          </cell>
          <cell r="J1294">
            <v>30000</v>
          </cell>
          <cell r="K1294">
            <v>3000</v>
          </cell>
          <cell r="M1294">
            <v>0.1</v>
          </cell>
          <cell r="N1294">
            <v>1</v>
          </cell>
          <cell r="O1294">
            <v>49.55</v>
          </cell>
          <cell r="P1294">
            <v>148650</v>
          </cell>
        </row>
        <row r="1295">
          <cell r="G1295" t="str">
            <v>hari</v>
          </cell>
          <cell r="H1295">
            <v>0.05</v>
          </cell>
          <cell r="J1295">
            <v>20000</v>
          </cell>
          <cell r="K1295">
            <v>1000</v>
          </cell>
          <cell r="M1295">
            <v>0.05</v>
          </cell>
          <cell r="N1295">
            <v>1</v>
          </cell>
          <cell r="O1295">
            <v>49.55</v>
          </cell>
          <cell r="P1295">
            <v>49550</v>
          </cell>
        </row>
        <row r="1298">
          <cell r="K1298">
            <v>7765</v>
          </cell>
          <cell r="O1298">
            <v>49.55</v>
          </cell>
          <cell r="P1298">
            <v>384755.75</v>
          </cell>
          <cell r="Q1298">
            <v>7765</v>
          </cell>
        </row>
        <row r="1299">
          <cell r="G1299" t="str">
            <v>kg</v>
          </cell>
          <cell r="H1299">
            <v>0.12</v>
          </cell>
          <cell r="J1299">
            <v>21000</v>
          </cell>
          <cell r="K1299">
            <v>2520</v>
          </cell>
          <cell r="M1299">
            <v>0.12</v>
          </cell>
          <cell r="N1299">
            <v>5.9459999999999997</v>
          </cell>
          <cell r="O1299">
            <v>49.55</v>
          </cell>
          <cell r="P1299">
            <v>124866</v>
          </cell>
        </row>
        <row r="1300">
          <cell r="G1300" t="str">
            <v>ltr</v>
          </cell>
          <cell r="H1300">
            <v>0.1</v>
          </cell>
          <cell r="J1300">
            <v>7000</v>
          </cell>
          <cell r="K1300">
            <v>700</v>
          </cell>
          <cell r="M1300">
            <v>0.1</v>
          </cell>
          <cell r="N1300">
            <v>4.9550000000000001</v>
          </cell>
          <cell r="O1300">
            <v>49.55</v>
          </cell>
          <cell r="P1300">
            <v>34685</v>
          </cell>
        </row>
        <row r="1301">
          <cell r="G1301" t="str">
            <v>buah</v>
          </cell>
          <cell r="H1301">
            <v>0.1</v>
          </cell>
          <cell r="J1301">
            <v>5500</v>
          </cell>
          <cell r="K1301">
            <v>550</v>
          </cell>
          <cell r="M1301">
            <v>0.1</v>
          </cell>
          <cell r="N1301">
            <v>4.9550000000000001</v>
          </cell>
          <cell r="O1301">
            <v>49.55</v>
          </cell>
          <cell r="P1301">
            <v>27252.5</v>
          </cell>
        </row>
        <row r="1302">
          <cell r="G1302" t="str">
            <v>kg</v>
          </cell>
          <cell r="H1302">
            <v>0.32</v>
          </cell>
          <cell r="J1302">
            <v>8500</v>
          </cell>
          <cell r="K1302">
            <v>2720</v>
          </cell>
          <cell r="M1302">
            <v>0.32</v>
          </cell>
          <cell r="N1302">
            <v>15.856</v>
          </cell>
          <cell r="O1302">
            <v>49.55</v>
          </cell>
          <cell r="P1302">
            <v>134776</v>
          </cell>
        </row>
        <row r="1303">
          <cell r="G1303" t="str">
            <v>kg</v>
          </cell>
          <cell r="H1303">
            <v>0.17</v>
          </cell>
          <cell r="J1303">
            <v>7500</v>
          </cell>
          <cell r="K1303">
            <v>1275</v>
          </cell>
          <cell r="M1303">
            <v>0.17</v>
          </cell>
          <cell r="N1303">
            <v>8.4235000000000007</v>
          </cell>
          <cell r="O1303">
            <v>49.55</v>
          </cell>
          <cell r="P1303">
            <v>63176.25</v>
          </cell>
        </row>
        <row r="1307">
          <cell r="M1307" t="str">
            <v>Produksi</v>
          </cell>
          <cell r="N1307" t="str">
            <v>Involve</v>
          </cell>
          <cell r="R1307" t="str">
            <v>Operation</v>
          </cell>
        </row>
        <row r="1308">
          <cell r="K1308">
            <v>0</v>
          </cell>
          <cell r="M1308" t="str">
            <v>/ Hour</v>
          </cell>
          <cell r="N1308" t="str">
            <v>%</v>
          </cell>
          <cell r="O1308">
            <v>49.55</v>
          </cell>
          <cell r="P1308">
            <v>0</v>
          </cell>
          <cell r="Q1308">
            <v>0</v>
          </cell>
          <cell r="R1308" t="str">
            <v>Hour</v>
          </cell>
        </row>
        <row r="1319">
          <cell r="K1319">
            <v>12045</v>
          </cell>
        </row>
        <row r="1322">
          <cell r="J1322" t="str">
            <v>Jakarta,  Oktober 2001</v>
          </cell>
        </row>
        <row r="1327">
          <cell r="J1327">
            <v>0</v>
          </cell>
        </row>
        <row r="1328">
          <cell r="J1328">
            <v>0</v>
          </cell>
        </row>
        <row r="1330">
          <cell r="G1330" t="str">
            <v>Pengembangan Gedung Serbaguna</v>
          </cell>
        </row>
        <row r="1331">
          <cell r="G1331" t="str">
            <v>Perumahan Taman Bougenvile, Bekasi</v>
          </cell>
        </row>
        <row r="1332">
          <cell r="G1332">
            <v>0</v>
          </cell>
        </row>
        <row r="1333">
          <cell r="M1333" t="str">
            <v>Description</v>
          </cell>
          <cell r="N1333" t="str">
            <v>Unit</v>
          </cell>
          <cell r="O1333" t="str">
            <v>Quantity</v>
          </cell>
          <cell r="P1333" t="str">
            <v>Unit Price</v>
          </cell>
          <cell r="Q1333" t="str">
            <v>Daily Output</v>
          </cell>
          <cell r="R1333" t="str">
            <v>Q'ty/Days</v>
          </cell>
        </row>
        <row r="1334">
          <cell r="G1334">
            <v>28</v>
          </cell>
          <cell r="M1334" t="str">
            <v>Pengecatan Plafon</v>
          </cell>
          <cell r="N1334" t="str">
            <v>m2</v>
          </cell>
          <cell r="O1334">
            <v>0</v>
          </cell>
          <cell r="P1334">
            <v>9525</v>
          </cell>
          <cell r="Q1334">
            <v>0</v>
          </cell>
          <cell r="R1334">
            <v>0</v>
          </cell>
        </row>
        <row r="1335">
          <cell r="G1335" t="str">
            <v>Pengecatan Plafon</v>
          </cell>
        </row>
        <row r="1336">
          <cell r="G1336" t="str">
            <v>m2</v>
          </cell>
        </row>
        <row r="1339">
          <cell r="G1339" t="str">
            <v>Satuan</v>
          </cell>
          <cell r="H1339" t="str">
            <v>Jumlah</v>
          </cell>
          <cell r="J1339" t="str">
            <v>H.Satuan</v>
          </cell>
          <cell r="K1339" t="str">
            <v>Total</v>
          </cell>
          <cell r="M1339">
            <v>28</v>
          </cell>
          <cell r="N1339" t="str">
            <v>Pengecatan Plafon</v>
          </cell>
          <cell r="Q1339" t="str">
            <v>m2</v>
          </cell>
          <cell r="R1339">
            <v>99</v>
          </cell>
        </row>
        <row r="1340">
          <cell r="J1340" t="str">
            <v>(Rp.)</v>
          </cell>
          <cell r="K1340" t="str">
            <v>(Rp.)</v>
          </cell>
        </row>
        <row r="1341">
          <cell r="K1341">
            <v>5025</v>
          </cell>
          <cell r="N1341">
            <v>1</v>
          </cell>
          <cell r="O1341">
            <v>99</v>
          </cell>
          <cell r="P1341">
            <v>497475</v>
          </cell>
          <cell r="Q1341">
            <v>5025</v>
          </cell>
        </row>
        <row r="1342">
          <cell r="G1342" t="str">
            <v>hari</v>
          </cell>
          <cell r="H1342">
            <v>1.4999999999999999E-2</v>
          </cell>
          <cell r="J1342">
            <v>35000</v>
          </cell>
          <cell r="K1342">
            <v>525</v>
          </cell>
          <cell r="M1342">
            <v>1.4999999999999999E-2</v>
          </cell>
          <cell r="N1342">
            <v>1</v>
          </cell>
          <cell r="O1342">
            <v>99</v>
          </cell>
          <cell r="P1342">
            <v>51975</v>
          </cell>
        </row>
        <row r="1343">
          <cell r="G1343" t="str">
            <v>hari</v>
          </cell>
          <cell r="H1343">
            <v>0.15</v>
          </cell>
          <cell r="J1343">
            <v>30000</v>
          </cell>
          <cell r="K1343">
            <v>4500</v>
          </cell>
          <cell r="M1343">
            <v>0.15</v>
          </cell>
          <cell r="N1343">
            <v>1</v>
          </cell>
          <cell r="O1343">
            <v>99</v>
          </cell>
          <cell r="P1343">
            <v>445500</v>
          </cell>
        </row>
        <row r="1347">
          <cell r="K1347">
            <v>4500</v>
          </cell>
          <cell r="O1347">
            <v>99</v>
          </cell>
          <cell r="P1347">
            <v>445500</v>
          </cell>
          <cell r="Q1347">
            <v>4500</v>
          </cell>
        </row>
        <row r="1348">
          <cell r="G1348" t="str">
            <v>kg</v>
          </cell>
          <cell r="H1348">
            <v>0.42499999999999999</v>
          </cell>
          <cell r="J1348">
            <v>8600</v>
          </cell>
          <cell r="K1348">
            <v>3655</v>
          </cell>
          <cell r="M1348">
            <v>0.42499999999999999</v>
          </cell>
          <cell r="N1348">
            <v>42.074999999999996</v>
          </cell>
          <cell r="O1348">
            <v>99</v>
          </cell>
          <cell r="P1348">
            <v>361845</v>
          </cell>
        </row>
        <row r="1349">
          <cell r="G1349" t="str">
            <v>kg</v>
          </cell>
          <cell r="H1349">
            <v>8.4000000000000005E-2</v>
          </cell>
          <cell r="J1349">
            <v>7500</v>
          </cell>
          <cell r="K1349">
            <v>630</v>
          </cell>
          <cell r="M1349">
            <v>8.4000000000000005E-2</v>
          </cell>
          <cell r="N1349">
            <v>8.3160000000000007</v>
          </cell>
          <cell r="O1349">
            <v>99</v>
          </cell>
          <cell r="P1349">
            <v>62370</v>
          </cell>
        </row>
        <row r="1350">
          <cell r="G1350" t="str">
            <v>lbr</v>
          </cell>
          <cell r="H1350">
            <v>0.01</v>
          </cell>
          <cell r="J1350">
            <v>2000</v>
          </cell>
          <cell r="K1350">
            <v>20</v>
          </cell>
          <cell r="M1350">
            <v>0.01</v>
          </cell>
          <cell r="N1350">
            <v>0.99</v>
          </cell>
          <cell r="O1350">
            <v>99</v>
          </cell>
          <cell r="P1350">
            <v>1980</v>
          </cell>
        </row>
        <row r="1351">
          <cell r="G1351" t="str">
            <v>buah</v>
          </cell>
          <cell r="H1351">
            <v>0.01</v>
          </cell>
          <cell r="J1351">
            <v>5500</v>
          </cell>
          <cell r="K1351">
            <v>55</v>
          </cell>
          <cell r="M1351">
            <v>0.01</v>
          </cell>
          <cell r="N1351">
            <v>0.99</v>
          </cell>
          <cell r="O1351">
            <v>99</v>
          </cell>
          <cell r="P1351">
            <v>5445</v>
          </cell>
        </row>
        <row r="1352">
          <cell r="G1352" t="str">
            <v>ltr</v>
          </cell>
          <cell r="H1352">
            <v>0.02</v>
          </cell>
          <cell r="J1352">
            <v>7000</v>
          </cell>
          <cell r="K1352">
            <v>140</v>
          </cell>
          <cell r="M1352">
            <v>0.02</v>
          </cell>
          <cell r="N1352">
            <v>1.98</v>
          </cell>
          <cell r="O1352">
            <v>99</v>
          </cell>
          <cell r="P1352">
            <v>13860</v>
          </cell>
        </row>
        <row r="1356">
          <cell r="M1356" t="str">
            <v>Produksi</v>
          </cell>
          <cell r="N1356" t="str">
            <v>Involve</v>
          </cell>
          <cell r="R1356" t="str">
            <v>Operation</v>
          </cell>
        </row>
        <row r="1357">
          <cell r="K1357">
            <v>0</v>
          </cell>
          <cell r="M1357" t="str">
            <v>/ Hour</v>
          </cell>
          <cell r="N1357" t="str">
            <v>%</v>
          </cell>
          <cell r="O1357">
            <v>99</v>
          </cell>
          <cell r="P1357">
            <v>0</v>
          </cell>
          <cell r="Q1357">
            <v>0</v>
          </cell>
          <cell r="R1357" t="str">
            <v>Hour</v>
          </cell>
        </row>
        <row r="1368">
          <cell r="K1368">
            <v>9525</v>
          </cell>
        </row>
        <row r="1371">
          <cell r="J1371" t="str">
            <v>Jakarta,  Oktober 2001</v>
          </cell>
        </row>
        <row r="1376">
          <cell r="J1376">
            <v>0</v>
          </cell>
        </row>
        <row r="1377">
          <cell r="J1377">
            <v>0</v>
          </cell>
        </row>
        <row r="1379">
          <cell r="G1379" t="str">
            <v>Pengembangan Gedung Serbaguna</v>
          </cell>
        </row>
        <row r="1380">
          <cell r="G1380" t="str">
            <v>Perumahan Taman Bougenvile, Bekasi</v>
          </cell>
        </row>
        <row r="1381">
          <cell r="G1381">
            <v>0</v>
          </cell>
        </row>
        <row r="1382">
          <cell r="M1382" t="str">
            <v>Description</v>
          </cell>
          <cell r="N1382" t="str">
            <v>Unit</v>
          </cell>
          <cell r="O1382" t="str">
            <v>Quantity</v>
          </cell>
          <cell r="P1382" t="str">
            <v>Unit Price</v>
          </cell>
          <cell r="Q1382" t="str">
            <v>Daily Output</v>
          </cell>
          <cell r="R1382" t="str">
            <v>Q'ty/Days</v>
          </cell>
        </row>
        <row r="1383">
          <cell r="G1383">
            <v>29</v>
          </cell>
          <cell r="M1383" t="str">
            <v>Residu Rangka Atap</v>
          </cell>
          <cell r="N1383" t="str">
            <v>m2</v>
          </cell>
          <cell r="O1383">
            <v>0</v>
          </cell>
          <cell r="P1383">
            <v>4425</v>
          </cell>
          <cell r="Q1383">
            <v>0</v>
          </cell>
          <cell r="R1383">
            <v>0</v>
          </cell>
        </row>
        <row r="1384">
          <cell r="G1384" t="str">
            <v>Residu Rangka Atap</v>
          </cell>
        </row>
        <row r="1385">
          <cell r="G1385" t="str">
            <v>m2</v>
          </cell>
        </row>
        <row r="1388">
          <cell r="G1388" t="str">
            <v>Satuan</v>
          </cell>
          <cell r="H1388" t="str">
            <v>Jumlah</v>
          </cell>
          <cell r="J1388" t="str">
            <v>H.Satuan</v>
          </cell>
          <cell r="K1388" t="str">
            <v>Total</v>
          </cell>
          <cell r="M1388">
            <v>29</v>
          </cell>
          <cell r="N1388" t="str">
            <v>Residu Rangka Atap</v>
          </cell>
          <cell r="Q1388" t="str">
            <v>m2</v>
          </cell>
          <cell r="R1388">
            <v>6.16</v>
          </cell>
        </row>
        <row r="1389">
          <cell r="J1389" t="str">
            <v>(Rp.)</v>
          </cell>
          <cell r="K1389" t="str">
            <v>(Rp.)</v>
          </cell>
        </row>
        <row r="1390">
          <cell r="K1390">
            <v>3550</v>
          </cell>
          <cell r="N1390">
            <v>1</v>
          </cell>
          <cell r="O1390">
            <v>6.16</v>
          </cell>
          <cell r="P1390">
            <v>21868</v>
          </cell>
          <cell r="Q1390">
            <v>3550</v>
          </cell>
        </row>
        <row r="1391">
          <cell r="G1391" t="str">
            <v>hari</v>
          </cell>
          <cell r="H1391">
            <v>0.01</v>
          </cell>
          <cell r="J1391">
            <v>35000</v>
          </cell>
          <cell r="K1391">
            <v>350</v>
          </cell>
          <cell r="M1391">
            <v>0.01</v>
          </cell>
          <cell r="N1391">
            <v>1</v>
          </cell>
          <cell r="O1391">
            <v>6.16</v>
          </cell>
          <cell r="P1391">
            <v>2156</v>
          </cell>
        </row>
        <row r="1392">
          <cell r="G1392" t="str">
            <v>hari</v>
          </cell>
          <cell r="H1392">
            <v>0.04</v>
          </cell>
          <cell r="J1392">
            <v>30000</v>
          </cell>
          <cell r="K1392">
            <v>1200</v>
          </cell>
          <cell r="M1392">
            <v>0.04</v>
          </cell>
          <cell r="N1392">
            <v>1</v>
          </cell>
          <cell r="O1392">
            <v>6.16</v>
          </cell>
          <cell r="P1392">
            <v>7392</v>
          </cell>
        </row>
        <row r="1393">
          <cell r="G1393" t="str">
            <v>hari</v>
          </cell>
          <cell r="H1393">
            <v>0.1</v>
          </cell>
          <cell r="J1393">
            <v>20000</v>
          </cell>
          <cell r="K1393">
            <v>2000</v>
          </cell>
          <cell r="M1393">
            <v>0.1</v>
          </cell>
          <cell r="N1393">
            <v>1</v>
          </cell>
          <cell r="O1393">
            <v>6.16</v>
          </cell>
          <cell r="P1393">
            <v>12320</v>
          </cell>
        </row>
        <row r="1396">
          <cell r="K1396">
            <v>875</v>
          </cell>
          <cell r="O1396">
            <v>6.16</v>
          </cell>
          <cell r="P1396">
            <v>5390</v>
          </cell>
          <cell r="Q1396">
            <v>875</v>
          </cell>
        </row>
        <row r="1397">
          <cell r="G1397" t="str">
            <v>ltr</v>
          </cell>
          <cell r="H1397">
            <v>0.06</v>
          </cell>
          <cell r="J1397">
            <v>10000</v>
          </cell>
          <cell r="K1397">
            <v>600</v>
          </cell>
          <cell r="M1397">
            <v>0.06</v>
          </cell>
          <cell r="N1397">
            <v>0.36959999999999998</v>
          </cell>
          <cell r="O1397">
            <v>6.16</v>
          </cell>
          <cell r="P1397">
            <v>3696</v>
          </cell>
        </row>
        <row r="1398">
          <cell r="G1398" t="str">
            <v>buah</v>
          </cell>
          <cell r="H1398">
            <v>0.05</v>
          </cell>
          <cell r="J1398">
            <v>5500</v>
          </cell>
          <cell r="K1398">
            <v>275</v>
          </cell>
          <cell r="M1398">
            <v>0.05</v>
          </cell>
          <cell r="N1398">
            <v>0.30800000000000005</v>
          </cell>
          <cell r="O1398">
            <v>6.16</v>
          </cell>
          <cell r="P1398">
            <v>1694</v>
          </cell>
        </row>
        <row r="1405">
          <cell r="M1405" t="str">
            <v>Produksi</v>
          </cell>
          <cell r="N1405" t="str">
            <v>Involve</v>
          </cell>
          <cell r="R1405" t="str">
            <v>Operation</v>
          </cell>
        </row>
        <row r="1406">
          <cell r="K1406">
            <v>0</v>
          </cell>
          <cell r="M1406" t="str">
            <v>/ Hour</v>
          </cell>
          <cell r="N1406" t="str">
            <v>%</v>
          </cell>
          <cell r="O1406">
            <v>6.16</v>
          </cell>
          <cell r="P1406">
            <v>0</v>
          </cell>
          <cell r="Q1406">
            <v>0</v>
          </cell>
          <cell r="R1406" t="str">
            <v>Hour</v>
          </cell>
        </row>
        <row r="1417">
          <cell r="K1417">
            <v>4425</v>
          </cell>
        </row>
        <row r="1420">
          <cell r="J1420" t="str">
            <v>Jakarta,  Oktober 2001</v>
          </cell>
        </row>
        <row r="1425">
          <cell r="J1425">
            <v>0</v>
          </cell>
        </row>
        <row r="1426">
          <cell r="J1426">
            <v>0</v>
          </cell>
        </row>
        <row r="1428">
          <cell r="G1428" t="str">
            <v>Pengembangan Gedung Serbaguna</v>
          </cell>
        </row>
        <row r="1429">
          <cell r="G1429" t="str">
            <v>Perumahan Taman Bougenvile, Bekasi</v>
          </cell>
        </row>
        <row r="1430">
          <cell r="G1430">
            <v>0</v>
          </cell>
        </row>
        <row r="1431">
          <cell r="M1431" t="str">
            <v>Description</v>
          </cell>
          <cell r="N1431" t="str">
            <v>Unit</v>
          </cell>
          <cell r="O1431" t="str">
            <v>Quantity</v>
          </cell>
          <cell r="P1431" t="str">
            <v>Unit Price</v>
          </cell>
          <cell r="Q1431" t="str">
            <v>Daily Output</v>
          </cell>
          <cell r="R1431" t="str">
            <v>Q'ty/Days</v>
          </cell>
        </row>
        <row r="1432">
          <cell r="G1432">
            <v>30</v>
          </cell>
          <cell r="M1432" t="str">
            <v>Kloset Jongkok</v>
          </cell>
          <cell r="N1432" t="str">
            <v>bh</v>
          </cell>
          <cell r="O1432">
            <v>0</v>
          </cell>
          <cell r="P1432">
            <v>158550</v>
          </cell>
          <cell r="Q1432">
            <v>0</v>
          </cell>
          <cell r="R1432">
            <v>0</v>
          </cell>
        </row>
        <row r="1433">
          <cell r="G1433" t="str">
            <v>Kloset Jongkok</v>
          </cell>
        </row>
        <row r="1434">
          <cell r="G1434" t="str">
            <v>bh</v>
          </cell>
        </row>
        <row r="1437">
          <cell r="G1437" t="str">
            <v>Satuan</v>
          </cell>
          <cell r="H1437" t="str">
            <v>Jumlah</v>
          </cell>
          <cell r="J1437" t="str">
            <v>H.Satuan</v>
          </cell>
          <cell r="K1437" t="str">
            <v>Total</v>
          </cell>
          <cell r="M1437">
            <v>30</v>
          </cell>
          <cell r="N1437" t="str">
            <v>Kloset Jongkok</v>
          </cell>
          <cell r="Q1437" t="str">
            <v>bh</v>
          </cell>
          <cell r="R1437">
            <v>0</v>
          </cell>
        </row>
        <row r="1438">
          <cell r="J1438" t="str">
            <v>(Rp.)</v>
          </cell>
          <cell r="K1438" t="str">
            <v>(Rp.)</v>
          </cell>
        </row>
        <row r="1439">
          <cell r="K1439">
            <v>36750</v>
          </cell>
          <cell r="N1439">
            <v>1</v>
          </cell>
          <cell r="O1439">
            <v>0</v>
          </cell>
          <cell r="P1439">
            <v>0</v>
          </cell>
          <cell r="Q1439">
            <v>36750</v>
          </cell>
        </row>
        <row r="1440">
          <cell r="G1440" t="str">
            <v>hari</v>
          </cell>
          <cell r="H1440">
            <v>0.05</v>
          </cell>
          <cell r="J1440">
            <v>35000</v>
          </cell>
          <cell r="K1440">
            <v>1750</v>
          </cell>
          <cell r="M1440">
            <v>0.05</v>
          </cell>
          <cell r="N1440">
            <v>1</v>
          </cell>
          <cell r="O1440">
            <v>0</v>
          </cell>
          <cell r="P1440">
            <v>0</v>
          </cell>
        </row>
        <row r="1441">
          <cell r="G1441" t="str">
            <v>hari</v>
          </cell>
          <cell r="H1441">
            <v>0.5</v>
          </cell>
          <cell r="J1441">
            <v>30000</v>
          </cell>
          <cell r="K1441">
            <v>15000</v>
          </cell>
          <cell r="M1441">
            <v>0.5</v>
          </cell>
          <cell r="N1441">
            <v>1</v>
          </cell>
          <cell r="O1441">
            <v>0</v>
          </cell>
          <cell r="P1441">
            <v>0</v>
          </cell>
        </row>
        <row r="1442">
          <cell r="G1442" t="str">
            <v>hari</v>
          </cell>
          <cell r="H1442">
            <v>1</v>
          </cell>
          <cell r="J1442">
            <v>20000</v>
          </cell>
          <cell r="K1442">
            <v>20000</v>
          </cell>
          <cell r="M1442">
            <v>1</v>
          </cell>
          <cell r="N1442">
            <v>1</v>
          </cell>
          <cell r="O1442">
            <v>0</v>
          </cell>
          <cell r="P1442">
            <v>0</v>
          </cell>
        </row>
        <row r="1445">
          <cell r="K1445">
            <v>121800</v>
          </cell>
          <cell r="O1445">
            <v>0</v>
          </cell>
          <cell r="P1445">
            <v>0</v>
          </cell>
          <cell r="Q1445">
            <v>121800</v>
          </cell>
        </row>
        <row r="1446">
          <cell r="G1446" t="str">
            <v>buah</v>
          </cell>
          <cell r="H1446">
            <v>1</v>
          </cell>
          <cell r="J1446">
            <v>75000</v>
          </cell>
          <cell r="K1446">
            <v>75000</v>
          </cell>
          <cell r="M1446">
            <v>1</v>
          </cell>
          <cell r="N1446">
            <v>0</v>
          </cell>
          <cell r="O1446">
            <v>0</v>
          </cell>
          <cell r="P1446">
            <v>0</v>
          </cell>
        </row>
        <row r="1447">
          <cell r="G1447" t="str">
            <v>m3</v>
          </cell>
          <cell r="H1447">
            <v>0.12</v>
          </cell>
          <cell r="J1447">
            <v>90000</v>
          </cell>
          <cell r="K1447">
            <v>10800</v>
          </cell>
          <cell r="M1447">
            <v>0.12</v>
          </cell>
          <cell r="N1447">
            <v>0</v>
          </cell>
          <cell r="O1447">
            <v>0</v>
          </cell>
          <cell r="P1447">
            <v>0</v>
          </cell>
        </row>
        <row r="1448">
          <cell r="G1448" t="str">
            <v>buah</v>
          </cell>
          <cell r="H1448">
            <v>80</v>
          </cell>
          <cell r="J1448">
            <v>210</v>
          </cell>
          <cell r="K1448">
            <v>16800</v>
          </cell>
          <cell r="M1448">
            <v>80</v>
          </cell>
          <cell r="N1448">
            <v>0</v>
          </cell>
          <cell r="O1448">
            <v>0</v>
          </cell>
          <cell r="P1448">
            <v>0</v>
          </cell>
        </row>
        <row r="1449">
          <cell r="G1449" t="str">
            <v>zak</v>
          </cell>
          <cell r="H1449">
            <v>0.8</v>
          </cell>
          <cell r="J1449">
            <v>24000</v>
          </cell>
          <cell r="K1449">
            <v>19200</v>
          </cell>
          <cell r="M1449">
            <v>0.8</v>
          </cell>
          <cell r="N1449">
            <v>0</v>
          </cell>
          <cell r="O1449">
            <v>0</v>
          </cell>
          <cell r="P1449">
            <v>0</v>
          </cell>
        </row>
        <row r="1454">
          <cell r="M1454" t="str">
            <v>Produksi</v>
          </cell>
          <cell r="N1454" t="str">
            <v>Involve</v>
          </cell>
          <cell r="R1454" t="str">
            <v>Operation</v>
          </cell>
        </row>
        <row r="1455">
          <cell r="K1455">
            <v>0</v>
          </cell>
          <cell r="M1455" t="str">
            <v>/ Hour</v>
          </cell>
          <cell r="N1455" t="str">
            <v>%</v>
          </cell>
          <cell r="O1455">
            <v>0</v>
          </cell>
          <cell r="P1455">
            <v>0</v>
          </cell>
          <cell r="Q1455">
            <v>0</v>
          </cell>
          <cell r="R1455" t="str">
            <v>Hour</v>
          </cell>
        </row>
        <row r="1466">
          <cell r="K1466">
            <v>158550</v>
          </cell>
        </row>
        <row r="1469">
          <cell r="J1469" t="str">
            <v>Jakarta,  Oktober 2001</v>
          </cell>
        </row>
        <row r="1474">
          <cell r="J1474">
            <v>0</v>
          </cell>
        </row>
        <row r="1475">
          <cell r="J1475">
            <v>0</v>
          </cell>
        </row>
        <row r="1477">
          <cell r="G1477" t="str">
            <v>Pengembangan Gedung Serbaguna</v>
          </cell>
        </row>
        <row r="1478">
          <cell r="G1478" t="str">
            <v>Perumahan Taman Bougenvile, Bekasi</v>
          </cell>
        </row>
        <row r="1479">
          <cell r="G1479">
            <v>0</v>
          </cell>
        </row>
        <row r="1480">
          <cell r="M1480" t="str">
            <v>Description</v>
          </cell>
          <cell r="N1480" t="str">
            <v>Unit</v>
          </cell>
          <cell r="O1480" t="str">
            <v>Quantity</v>
          </cell>
          <cell r="P1480" t="str">
            <v>Unit Price</v>
          </cell>
          <cell r="Q1480" t="str">
            <v>Daily Output</v>
          </cell>
          <cell r="R1480" t="str">
            <v>Q'ty/Days</v>
          </cell>
        </row>
        <row r="1481">
          <cell r="G1481">
            <v>31</v>
          </cell>
          <cell r="M1481" t="str">
            <v>Pekerjaan Besi Konstruksi</v>
          </cell>
          <cell r="N1481" t="str">
            <v>kg</v>
          </cell>
          <cell r="O1481">
            <v>0</v>
          </cell>
          <cell r="P1481">
            <v>8635</v>
          </cell>
          <cell r="Q1481">
            <v>0</v>
          </cell>
          <cell r="R1481">
            <v>0</v>
          </cell>
        </row>
        <row r="1482">
          <cell r="G1482" t="str">
            <v>Pekerjaan Besi Konstruksi</v>
          </cell>
        </row>
        <row r="1483">
          <cell r="G1483" t="str">
            <v>kg</v>
          </cell>
        </row>
        <row r="1486">
          <cell r="G1486" t="str">
            <v>Satuan</v>
          </cell>
          <cell r="H1486" t="str">
            <v>Jumlah</v>
          </cell>
          <cell r="J1486" t="str">
            <v>H.Satuan</v>
          </cell>
          <cell r="K1486" t="str">
            <v>Total</v>
          </cell>
          <cell r="M1486">
            <v>31</v>
          </cell>
          <cell r="N1486" t="str">
            <v>Pekerjaan Besi Konstruksi</v>
          </cell>
          <cell r="Q1486" t="str">
            <v>kg</v>
          </cell>
          <cell r="R1486">
            <v>1598</v>
          </cell>
        </row>
        <row r="1487">
          <cell r="J1487" t="str">
            <v>(Rp.)</v>
          </cell>
          <cell r="K1487" t="str">
            <v>(Rp.)</v>
          </cell>
        </row>
        <row r="1488">
          <cell r="K1488">
            <v>1135</v>
          </cell>
          <cell r="N1488">
            <v>1</v>
          </cell>
          <cell r="O1488">
            <v>1598</v>
          </cell>
          <cell r="P1488">
            <v>1813730</v>
          </cell>
          <cell r="Q1488">
            <v>1135</v>
          </cell>
        </row>
        <row r="1489">
          <cell r="G1489" t="str">
            <v>hari</v>
          </cell>
          <cell r="H1489">
            <v>1E-3</v>
          </cell>
          <cell r="J1489">
            <v>35000</v>
          </cell>
          <cell r="K1489">
            <v>35</v>
          </cell>
          <cell r="M1489">
            <v>1E-3</v>
          </cell>
          <cell r="N1489">
            <v>1</v>
          </cell>
          <cell r="O1489">
            <v>1598</v>
          </cell>
          <cell r="P1489">
            <v>55930</v>
          </cell>
        </row>
        <row r="1490">
          <cell r="G1490" t="str">
            <v>hari</v>
          </cell>
          <cell r="H1490">
            <v>0.01</v>
          </cell>
          <cell r="J1490">
            <v>30000</v>
          </cell>
          <cell r="K1490">
            <v>300</v>
          </cell>
          <cell r="M1490">
            <v>0.01</v>
          </cell>
          <cell r="N1490">
            <v>1</v>
          </cell>
          <cell r="O1490">
            <v>1598</v>
          </cell>
          <cell r="P1490">
            <v>479400</v>
          </cell>
        </row>
        <row r="1491">
          <cell r="G1491" t="str">
            <v>hari</v>
          </cell>
          <cell r="H1491">
            <v>0.04</v>
          </cell>
          <cell r="J1491">
            <v>20000</v>
          </cell>
          <cell r="K1491">
            <v>800</v>
          </cell>
          <cell r="M1491">
            <v>0.04</v>
          </cell>
          <cell r="N1491">
            <v>1</v>
          </cell>
          <cell r="O1491">
            <v>1598</v>
          </cell>
          <cell r="P1491">
            <v>1278400</v>
          </cell>
        </row>
        <row r="1494">
          <cell r="K1494">
            <v>7500</v>
          </cell>
          <cell r="O1494">
            <v>1598</v>
          </cell>
          <cell r="P1494">
            <v>11985000</v>
          </cell>
          <cell r="Q1494">
            <v>7500</v>
          </cell>
        </row>
        <row r="1495">
          <cell r="G1495" t="str">
            <v>kg</v>
          </cell>
          <cell r="H1495">
            <v>1</v>
          </cell>
          <cell r="J1495">
            <v>7000</v>
          </cell>
          <cell r="K1495">
            <v>7000</v>
          </cell>
          <cell r="M1495">
            <v>1</v>
          </cell>
          <cell r="N1495">
            <v>1598</v>
          </cell>
          <cell r="O1495">
            <v>1598</v>
          </cell>
          <cell r="P1495">
            <v>11186000</v>
          </cell>
        </row>
        <row r="1496">
          <cell r="G1496" t="str">
            <v>ls</v>
          </cell>
          <cell r="H1496">
            <v>1</v>
          </cell>
          <cell r="J1496">
            <v>500</v>
          </cell>
          <cell r="K1496">
            <v>500</v>
          </cell>
          <cell r="M1496">
            <v>1</v>
          </cell>
          <cell r="N1496">
            <v>1598</v>
          </cell>
          <cell r="O1496">
            <v>1598</v>
          </cell>
          <cell r="P1496">
            <v>799000</v>
          </cell>
        </row>
        <row r="1503">
          <cell r="M1503" t="str">
            <v>Produksi</v>
          </cell>
          <cell r="N1503" t="str">
            <v>Involve</v>
          </cell>
          <cell r="R1503" t="str">
            <v>Operation</v>
          </cell>
        </row>
        <row r="1504">
          <cell r="K1504">
            <v>0</v>
          </cell>
          <cell r="M1504" t="str">
            <v>/ Hour</v>
          </cell>
          <cell r="N1504" t="str">
            <v>%</v>
          </cell>
          <cell r="O1504">
            <v>1598</v>
          </cell>
          <cell r="P1504">
            <v>0</v>
          </cell>
          <cell r="Q1504">
            <v>0</v>
          </cell>
          <cell r="R1504" t="str">
            <v>Hour</v>
          </cell>
        </row>
        <row r="1515">
          <cell r="K1515">
            <v>8635</v>
          </cell>
        </row>
        <row r="1518">
          <cell r="J1518" t="str">
            <v>Jakarta,  Oktober 2001</v>
          </cell>
        </row>
        <row r="1523">
          <cell r="J1523">
            <v>0</v>
          </cell>
        </row>
        <row r="1524">
          <cell r="J1524">
            <v>0</v>
          </cell>
        </row>
        <row r="1526">
          <cell r="G1526" t="str">
            <v>Pengembangan Gedung Serbaguna</v>
          </cell>
        </row>
        <row r="1527">
          <cell r="G1527" t="str">
            <v>Perumahan Taman Bougenvile, Bekasi</v>
          </cell>
        </row>
        <row r="1528">
          <cell r="G1528">
            <v>0</v>
          </cell>
        </row>
        <row r="1529">
          <cell r="M1529" t="str">
            <v>Description</v>
          </cell>
          <cell r="N1529" t="str">
            <v>Unit</v>
          </cell>
          <cell r="O1529" t="str">
            <v>Quantity</v>
          </cell>
          <cell r="P1529" t="str">
            <v>Unit Price</v>
          </cell>
          <cell r="Q1529" t="str">
            <v>Daily Output</v>
          </cell>
          <cell r="R1529" t="str">
            <v>Q'ty/Days</v>
          </cell>
        </row>
        <row r="1530">
          <cell r="G1530">
            <v>32</v>
          </cell>
          <cell r="M1530" t="str">
            <v>Pasang Wastafel</v>
          </cell>
          <cell r="N1530" t="str">
            <v>bh</v>
          </cell>
          <cell r="O1530">
            <v>0</v>
          </cell>
          <cell r="P1530">
            <v>340900</v>
          </cell>
          <cell r="Q1530">
            <v>0</v>
          </cell>
          <cell r="R1530">
            <v>0</v>
          </cell>
        </row>
        <row r="1531">
          <cell r="G1531" t="str">
            <v>Pasang Wastafel</v>
          </cell>
        </row>
        <row r="1532">
          <cell r="G1532" t="str">
            <v>bh</v>
          </cell>
        </row>
        <row r="1535">
          <cell r="G1535" t="str">
            <v>Satuan</v>
          </cell>
          <cell r="H1535" t="str">
            <v>Jumlah</v>
          </cell>
          <cell r="J1535" t="str">
            <v>H.Satuan</v>
          </cell>
          <cell r="K1535" t="str">
            <v>Total</v>
          </cell>
          <cell r="M1535">
            <v>32</v>
          </cell>
          <cell r="N1535" t="str">
            <v>Pasang Wastafel</v>
          </cell>
          <cell r="Q1535" t="str">
            <v>bh</v>
          </cell>
          <cell r="R1535">
            <v>0</v>
          </cell>
        </row>
        <row r="1536">
          <cell r="J1536" t="str">
            <v>(Rp.)</v>
          </cell>
          <cell r="K1536" t="str">
            <v>(Rp.)</v>
          </cell>
        </row>
        <row r="1537">
          <cell r="K1537">
            <v>53500</v>
          </cell>
          <cell r="N1537">
            <v>1</v>
          </cell>
          <cell r="O1537">
            <v>0</v>
          </cell>
          <cell r="P1537">
            <v>0</v>
          </cell>
          <cell r="Q1537">
            <v>53500</v>
          </cell>
        </row>
        <row r="1538">
          <cell r="G1538" t="str">
            <v>hari</v>
          </cell>
          <cell r="H1538">
            <v>0.1</v>
          </cell>
          <cell r="J1538">
            <v>35000</v>
          </cell>
          <cell r="K1538">
            <v>3500</v>
          </cell>
          <cell r="M1538">
            <v>0.1</v>
          </cell>
          <cell r="N1538">
            <v>1</v>
          </cell>
          <cell r="O1538">
            <v>0</v>
          </cell>
          <cell r="P1538">
            <v>0</v>
          </cell>
        </row>
        <row r="1539">
          <cell r="G1539" t="str">
            <v>hari</v>
          </cell>
          <cell r="H1539">
            <v>1</v>
          </cell>
          <cell r="J1539">
            <v>30000</v>
          </cell>
          <cell r="K1539">
            <v>30000</v>
          </cell>
          <cell r="M1539">
            <v>1</v>
          </cell>
          <cell r="N1539">
            <v>1</v>
          </cell>
          <cell r="O1539">
            <v>0</v>
          </cell>
          <cell r="P1539">
            <v>0</v>
          </cell>
        </row>
        <row r="1540">
          <cell r="G1540" t="str">
            <v>hari</v>
          </cell>
          <cell r="H1540">
            <v>1</v>
          </cell>
          <cell r="J1540">
            <v>20000</v>
          </cell>
          <cell r="K1540">
            <v>20000</v>
          </cell>
          <cell r="M1540">
            <v>1</v>
          </cell>
          <cell r="N1540">
            <v>1</v>
          </cell>
          <cell r="O1540">
            <v>0</v>
          </cell>
          <cell r="P1540">
            <v>0</v>
          </cell>
        </row>
        <row r="1543">
          <cell r="K1543">
            <v>287400</v>
          </cell>
          <cell r="O1543">
            <v>0</v>
          </cell>
          <cell r="P1543">
            <v>0</v>
          </cell>
          <cell r="Q1543">
            <v>287400</v>
          </cell>
        </row>
        <row r="1544">
          <cell r="G1544" t="str">
            <v>buah</v>
          </cell>
          <cell r="H1544">
            <v>1</v>
          </cell>
          <cell r="J1544">
            <v>267000</v>
          </cell>
          <cell r="K1544">
            <v>267000</v>
          </cell>
          <cell r="M1544">
            <v>1</v>
          </cell>
          <cell r="N1544">
            <v>0</v>
          </cell>
          <cell r="O1544">
            <v>0</v>
          </cell>
          <cell r="P1544">
            <v>0</v>
          </cell>
        </row>
        <row r="1545">
          <cell r="G1545" t="str">
            <v>m3</v>
          </cell>
          <cell r="H1545">
            <v>0.12</v>
          </cell>
          <cell r="J1545">
            <v>90000</v>
          </cell>
          <cell r="K1545">
            <v>10800</v>
          </cell>
          <cell r="M1545">
            <v>0.12</v>
          </cell>
          <cell r="N1545">
            <v>0</v>
          </cell>
          <cell r="O1545">
            <v>0</v>
          </cell>
          <cell r="P1545">
            <v>0</v>
          </cell>
        </row>
        <row r="1546">
          <cell r="G1546" t="str">
            <v>zak</v>
          </cell>
          <cell r="H1546">
            <v>0.4</v>
          </cell>
          <cell r="J1546">
            <v>24000</v>
          </cell>
          <cell r="K1546">
            <v>9600</v>
          </cell>
          <cell r="M1546">
            <v>0.4</v>
          </cell>
          <cell r="N1546">
            <v>0</v>
          </cell>
          <cell r="O1546">
            <v>0</v>
          </cell>
          <cell r="P1546">
            <v>0</v>
          </cell>
        </row>
        <row r="1552">
          <cell r="M1552" t="str">
            <v>Produksi</v>
          </cell>
          <cell r="N1552" t="str">
            <v>Involve</v>
          </cell>
          <cell r="R1552" t="str">
            <v>Operation</v>
          </cell>
        </row>
        <row r="1553">
          <cell r="K1553">
            <v>0</v>
          </cell>
          <cell r="M1553" t="str">
            <v>/ Hour</v>
          </cell>
          <cell r="N1553" t="str">
            <v>%</v>
          </cell>
          <cell r="O1553">
            <v>0</v>
          </cell>
          <cell r="P1553">
            <v>0</v>
          </cell>
          <cell r="Q1553">
            <v>0</v>
          </cell>
          <cell r="R1553" t="str">
            <v>Hour</v>
          </cell>
        </row>
        <row r="1564">
          <cell r="K1564">
            <v>340900</v>
          </cell>
        </row>
        <row r="1567">
          <cell r="J1567" t="str">
            <v>Jakarta,  Oktober 2001</v>
          </cell>
        </row>
        <row r="1572">
          <cell r="J1572">
            <v>0</v>
          </cell>
        </row>
        <row r="1573">
          <cell r="J1573">
            <v>0</v>
          </cell>
        </row>
        <row r="1575">
          <cell r="G1575" t="str">
            <v>Pengembangan Gedung Serbaguna</v>
          </cell>
        </row>
        <row r="1576">
          <cell r="G1576" t="str">
            <v>Perumahan Taman Bougenvile, Bekasi</v>
          </cell>
        </row>
        <row r="1577">
          <cell r="G1577">
            <v>0</v>
          </cell>
        </row>
        <row r="1578">
          <cell r="M1578" t="str">
            <v>Description</v>
          </cell>
          <cell r="N1578" t="str">
            <v>Unit</v>
          </cell>
          <cell r="O1578" t="str">
            <v>Quantity</v>
          </cell>
          <cell r="P1578" t="str">
            <v>Unit Price</v>
          </cell>
          <cell r="Q1578" t="str">
            <v>Daily Output</v>
          </cell>
          <cell r="R1578" t="str">
            <v>Q'ty/Days</v>
          </cell>
        </row>
        <row r="1579">
          <cell r="G1579">
            <v>33</v>
          </cell>
          <cell r="M1579" t="str">
            <v>Pasang Plafon Plywood</v>
          </cell>
          <cell r="N1579" t="str">
            <v>m2</v>
          </cell>
          <cell r="O1579">
            <v>0</v>
          </cell>
          <cell r="P1579">
            <v>20730</v>
          </cell>
          <cell r="Q1579">
            <v>0</v>
          </cell>
          <cell r="R1579">
            <v>0</v>
          </cell>
        </row>
        <row r="1580">
          <cell r="G1580" t="str">
            <v>Pasang Plafon Plywood</v>
          </cell>
        </row>
        <row r="1581">
          <cell r="G1581" t="str">
            <v>m2</v>
          </cell>
        </row>
        <row r="1584">
          <cell r="G1584" t="str">
            <v>Satuan</v>
          </cell>
          <cell r="H1584" t="str">
            <v>Jumlah</v>
          </cell>
          <cell r="J1584" t="str">
            <v>H.Satuan</v>
          </cell>
          <cell r="K1584" t="str">
            <v>Total</v>
          </cell>
          <cell r="M1584">
            <v>33</v>
          </cell>
          <cell r="N1584" t="str">
            <v>Pasang Plafon Plywood</v>
          </cell>
          <cell r="Q1584" t="str">
            <v>m2</v>
          </cell>
          <cell r="R1584">
            <v>9</v>
          </cell>
        </row>
        <row r="1585">
          <cell r="J1585" t="str">
            <v>(Rp.)</v>
          </cell>
          <cell r="K1585" t="str">
            <v>(Rp.)</v>
          </cell>
        </row>
        <row r="1586">
          <cell r="K1586">
            <v>7830</v>
          </cell>
          <cell r="N1586">
            <v>1</v>
          </cell>
          <cell r="O1586">
            <v>9</v>
          </cell>
          <cell r="P1586">
            <v>70470</v>
          </cell>
          <cell r="Q1586">
            <v>7830</v>
          </cell>
        </row>
        <row r="1587">
          <cell r="G1587" t="str">
            <v>hari</v>
          </cell>
          <cell r="H1587">
            <v>1.7999999999999999E-2</v>
          </cell>
          <cell r="J1587">
            <v>35000</v>
          </cell>
          <cell r="K1587">
            <v>630</v>
          </cell>
          <cell r="M1587">
            <v>1.7999999999999999E-2</v>
          </cell>
          <cell r="N1587">
            <v>1</v>
          </cell>
          <cell r="O1587">
            <v>9</v>
          </cell>
          <cell r="P1587">
            <v>5670</v>
          </cell>
        </row>
        <row r="1588">
          <cell r="G1588" t="str">
            <v>hari</v>
          </cell>
          <cell r="H1588">
            <v>0.18</v>
          </cell>
          <cell r="J1588">
            <v>30000</v>
          </cell>
          <cell r="K1588">
            <v>5400</v>
          </cell>
          <cell r="M1588">
            <v>0.18</v>
          </cell>
          <cell r="N1588">
            <v>1</v>
          </cell>
          <cell r="O1588">
            <v>9</v>
          </cell>
          <cell r="P1588">
            <v>48600</v>
          </cell>
        </row>
        <row r="1589">
          <cell r="G1589" t="str">
            <v>hari</v>
          </cell>
          <cell r="H1589">
            <v>0.09</v>
          </cell>
          <cell r="J1589">
            <v>20000</v>
          </cell>
          <cell r="K1589">
            <v>1800</v>
          </cell>
          <cell r="M1589">
            <v>0.09</v>
          </cell>
          <cell r="N1589">
            <v>1</v>
          </cell>
          <cell r="O1589">
            <v>9</v>
          </cell>
          <cell r="P1589">
            <v>16200</v>
          </cell>
        </row>
        <row r="1592">
          <cell r="K1592">
            <v>12900</v>
          </cell>
          <cell r="O1592">
            <v>9</v>
          </cell>
          <cell r="P1592">
            <v>116100</v>
          </cell>
          <cell r="Q1592">
            <v>12900</v>
          </cell>
        </row>
        <row r="1593">
          <cell r="G1593" t="str">
            <v>lbr</v>
          </cell>
          <cell r="H1593">
            <v>0.4</v>
          </cell>
          <cell r="J1593">
            <v>29500</v>
          </cell>
          <cell r="K1593">
            <v>11800</v>
          </cell>
          <cell r="M1593">
            <v>0.4</v>
          </cell>
          <cell r="N1593">
            <v>3.6</v>
          </cell>
          <cell r="O1593">
            <v>9</v>
          </cell>
          <cell r="P1593">
            <v>106200</v>
          </cell>
        </row>
        <row r="1594">
          <cell r="G1594" t="str">
            <v>kg</v>
          </cell>
          <cell r="H1594">
            <v>0.2</v>
          </cell>
          <cell r="J1594">
            <v>5500</v>
          </cell>
          <cell r="K1594">
            <v>1100</v>
          </cell>
          <cell r="M1594">
            <v>0.2</v>
          </cell>
          <cell r="N1594">
            <v>1.8</v>
          </cell>
          <cell r="O1594">
            <v>9</v>
          </cell>
          <cell r="P1594">
            <v>9900</v>
          </cell>
        </row>
        <row r="1601">
          <cell r="M1601" t="str">
            <v>Produksi</v>
          </cell>
          <cell r="N1601" t="str">
            <v>Involve</v>
          </cell>
          <cell r="R1601" t="str">
            <v>Operation</v>
          </cell>
        </row>
        <row r="1602">
          <cell r="K1602">
            <v>0</v>
          </cell>
          <cell r="M1602" t="str">
            <v>/ Hour</v>
          </cell>
          <cell r="N1602" t="str">
            <v>%</v>
          </cell>
          <cell r="O1602">
            <v>9</v>
          </cell>
          <cell r="P1602">
            <v>0</v>
          </cell>
          <cell r="Q1602">
            <v>0</v>
          </cell>
          <cell r="R1602" t="str">
            <v>Hour</v>
          </cell>
        </row>
        <row r="1613">
          <cell r="K1613">
            <v>20730</v>
          </cell>
        </row>
        <row r="1616">
          <cell r="J1616" t="str">
            <v>Jakarta,  Oktober 2001</v>
          </cell>
        </row>
        <row r="1621">
          <cell r="J1621">
            <v>0</v>
          </cell>
        </row>
        <row r="1622">
          <cell r="J1622">
            <v>0</v>
          </cell>
        </row>
        <row r="1624">
          <cell r="G1624" t="str">
            <v>Pengembangan Gedung Serbaguna</v>
          </cell>
        </row>
        <row r="1625">
          <cell r="G1625" t="str">
            <v>Perumahan Taman Bougenvile, Bekasi</v>
          </cell>
        </row>
        <row r="1626">
          <cell r="G1626">
            <v>0</v>
          </cell>
        </row>
        <row r="1627">
          <cell r="M1627" t="str">
            <v>Description</v>
          </cell>
          <cell r="N1627" t="str">
            <v>Unit</v>
          </cell>
          <cell r="O1627" t="str">
            <v>Quantity</v>
          </cell>
          <cell r="P1627" t="str">
            <v>Unit Price</v>
          </cell>
          <cell r="Q1627" t="str">
            <v>Daily Output</v>
          </cell>
          <cell r="R1627" t="str">
            <v>Q'ty/Days</v>
          </cell>
        </row>
        <row r="1628">
          <cell r="G1628">
            <v>34</v>
          </cell>
          <cell r="M1628" t="str">
            <v>Sloof beton 20x25</v>
          </cell>
          <cell r="N1628" t="str">
            <v>m'</v>
          </cell>
          <cell r="O1628">
            <v>0</v>
          </cell>
          <cell r="P1628">
            <v>34442.013311111114</v>
          </cell>
          <cell r="Q1628">
            <v>0</v>
          </cell>
          <cell r="R1628">
            <v>0</v>
          </cell>
        </row>
        <row r="1629">
          <cell r="G1629" t="str">
            <v>Sloof beton 20x25</v>
          </cell>
        </row>
        <row r="1630">
          <cell r="G1630" t="str">
            <v>m'</v>
          </cell>
        </row>
        <row r="1633">
          <cell r="G1633" t="str">
            <v>Satuan</v>
          </cell>
          <cell r="H1633" t="str">
            <v>Jumlah</v>
          </cell>
          <cell r="J1633" t="str">
            <v>H.Satuan</v>
          </cell>
          <cell r="K1633" t="str">
            <v>Total</v>
          </cell>
          <cell r="M1633">
            <v>34</v>
          </cell>
          <cell r="N1633" t="str">
            <v>Sloof beton 20x25</v>
          </cell>
          <cell r="Q1633" t="str">
            <v>m'</v>
          </cell>
          <cell r="R1633">
            <v>32.799999999999997</v>
          </cell>
        </row>
        <row r="1634">
          <cell r="J1634" t="str">
            <v>(Rp.)</v>
          </cell>
          <cell r="K1634" t="str">
            <v>(Rp.)</v>
          </cell>
        </row>
        <row r="1635">
          <cell r="K1635">
            <v>3798.6111111111109</v>
          </cell>
          <cell r="N1635">
            <v>36</v>
          </cell>
          <cell r="O1635">
            <v>32.799999999999997</v>
          </cell>
          <cell r="P1635">
            <v>124594.44444444442</v>
          </cell>
          <cell r="Q1635">
            <v>3798.6111111111109</v>
          </cell>
        </row>
        <row r="1636">
          <cell r="G1636" t="str">
            <v>hari</v>
          </cell>
          <cell r="H1636">
            <v>1.3888888888888889E-3</v>
          </cell>
          <cell r="J1636">
            <v>35000</v>
          </cell>
          <cell r="K1636">
            <v>48.611111111111114</v>
          </cell>
          <cell r="M1636">
            <v>0.05</v>
          </cell>
          <cell r="N1636">
            <v>36</v>
          </cell>
          <cell r="O1636">
            <v>32.799999999999997</v>
          </cell>
          <cell r="P1636">
            <v>1594.4444444444443</v>
          </cell>
        </row>
        <row r="1637">
          <cell r="G1637" t="str">
            <v>hari</v>
          </cell>
          <cell r="H1637">
            <v>1.3888888888888888E-2</v>
          </cell>
          <cell r="J1637">
            <v>30000</v>
          </cell>
          <cell r="K1637">
            <v>416.66666666666663</v>
          </cell>
          <cell r="M1637">
            <v>0.5</v>
          </cell>
          <cell r="N1637">
            <v>36</v>
          </cell>
          <cell r="O1637">
            <v>32.799999999999997</v>
          </cell>
          <cell r="P1637">
            <v>13666.666666666664</v>
          </cell>
        </row>
        <row r="1638">
          <cell r="G1638" t="str">
            <v>hari</v>
          </cell>
          <cell r="H1638">
            <v>0.16666666666666666</v>
          </cell>
          <cell r="J1638">
            <v>20000</v>
          </cell>
          <cell r="K1638">
            <v>3333.333333333333</v>
          </cell>
          <cell r="M1638">
            <v>6</v>
          </cell>
          <cell r="N1638">
            <v>36</v>
          </cell>
          <cell r="O1638">
            <v>32.799999999999997</v>
          </cell>
          <cell r="P1638">
            <v>109333.33333333331</v>
          </cell>
        </row>
        <row r="1641">
          <cell r="K1641">
            <v>30643.4022</v>
          </cell>
          <cell r="O1641">
            <v>32.799999999999997</v>
          </cell>
          <cell r="P1641">
            <v>1005103.5921599999</v>
          </cell>
          <cell r="Q1641">
            <v>30643.4022</v>
          </cell>
        </row>
        <row r="1642">
          <cell r="G1642" t="str">
            <v>m3</v>
          </cell>
          <cell r="H1642">
            <v>4.7500000000000001E-2</v>
          </cell>
          <cell r="J1642">
            <v>80000</v>
          </cell>
          <cell r="K1642">
            <v>3800</v>
          </cell>
          <cell r="M1642">
            <v>4.7500000000000001E-2</v>
          </cell>
          <cell r="N1642">
            <v>1.5579999999999998</v>
          </cell>
          <cell r="O1642">
            <v>32.799999999999997</v>
          </cell>
          <cell r="P1642">
            <v>124639.99999999999</v>
          </cell>
        </row>
        <row r="1643">
          <cell r="G1643" t="str">
            <v>m3</v>
          </cell>
          <cell r="H1643">
            <v>3.4000000000000002E-2</v>
          </cell>
          <cell r="J1643">
            <v>85000</v>
          </cell>
          <cell r="K1643">
            <v>2890</v>
          </cell>
          <cell r="M1643">
            <v>3.4000000000000002E-2</v>
          </cell>
          <cell r="N1643">
            <v>1.1152</v>
          </cell>
          <cell r="O1643">
            <v>32.799999999999997</v>
          </cell>
          <cell r="P1643">
            <v>94791.999999999985</v>
          </cell>
        </row>
        <row r="1644">
          <cell r="G1644" t="str">
            <v>zak</v>
          </cell>
          <cell r="H1644">
            <v>0.4375</v>
          </cell>
          <cell r="J1644">
            <v>24000</v>
          </cell>
          <cell r="K1644">
            <v>10500</v>
          </cell>
          <cell r="M1644">
            <v>0.4375</v>
          </cell>
          <cell r="N1644">
            <v>14.349999999999998</v>
          </cell>
          <cell r="O1644">
            <v>32.799999999999997</v>
          </cell>
          <cell r="P1644">
            <v>344399.99999999994</v>
          </cell>
        </row>
        <row r="1645">
          <cell r="G1645" t="str">
            <v>btg</v>
          </cell>
          <cell r="H1645">
            <v>0.52500000000000002</v>
          </cell>
          <cell r="J1645">
            <v>9500</v>
          </cell>
          <cell r="K1645">
            <v>4987.5</v>
          </cell>
          <cell r="M1645">
            <v>0.52500000000000002</v>
          </cell>
          <cell r="N1645">
            <v>17.22</v>
          </cell>
          <cell r="O1645">
            <v>32.799999999999997</v>
          </cell>
          <cell r="P1645">
            <v>163590</v>
          </cell>
        </row>
        <row r="1646">
          <cell r="G1646" t="str">
            <v>btg</v>
          </cell>
          <cell r="H1646">
            <v>0.36749999999999999</v>
          </cell>
          <cell r="J1646">
            <v>21000</v>
          </cell>
          <cell r="K1646">
            <v>7717.5</v>
          </cell>
          <cell r="M1646">
            <v>0.36749999999999999</v>
          </cell>
          <cell r="N1646">
            <v>12.053999999999998</v>
          </cell>
          <cell r="O1646">
            <v>32.799999999999997</v>
          </cell>
          <cell r="P1646">
            <v>253133.99999999997</v>
          </cell>
        </row>
        <row r="1647">
          <cell r="G1647" t="str">
            <v>kg</v>
          </cell>
          <cell r="H1647">
            <v>0.14968044</v>
          </cell>
          <cell r="J1647">
            <v>5000</v>
          </cell>
          <cell r="K1647">
            <v>748.40219999999999</v>
          </cell>
          <cell r="M1647">
            <v>0.14968044</v>
          </cell>
          <cell r="N1647">
            <v>4.9095184319999996</v>
          </cell>
          <cell r="O1647">
            <v>32.799999999999997</v>
          </cell>
          <cell r="P1647">
            <v>24547.592159999997</v>
          </cell>
        </row>
        <row r="1650">
          <cell r="M1650" t="str">
            <v>Produksi</v>
          </cell>
          <cell r="N1650" t="str">
            <v>Involve</v>
          </cell>
          <cell r="R1650" t="str">
            <v>Operation</v>
          </cell>
        </row>
        <row r="1651">
          <cell r="K1651">
            <v>0</v>
          </cell>
          <cell r="M1651" t="str">
            <v>/ Hour</v>
          </cell>
          <cell r="N1651" t="str">
            <v>%</v>
          </cell>
          <cell r="O1651">
            <v>32.799999999999997</v>
          </cell>
          <cell r="P1651">
            <v>0</v>
          </cell>
          <cell r="Q1651">
            <v>0</v>
          </cell>
          <cell r="R1651" t="str">
            <v>Hour</v>
          </cell>
        </row>
        <row r="1662">
          <cell r="K1662">
            <v>34442.013311111114</v>
          </cell>
        </row>
        <row r="1665">
          <cell r="J1665" t="str">
            <v>Jakarta,  Oktober 2001</v>
          </cell>
        </row>
        <row r="1670">
          <cell r="J1670">
            <v>0</v>
          </cell>
        </row>
        <row r="1671">
          <cell r="J1671">
            <v>0</v>
          </cell>
        </row>
        <row r="1673">
          <cell r="G1673" t="str">
            <v>Pengembangan Gedung Serbaguna</v>
          </cell>
        </row>
        <row r="1674">
          <cell r="G1674" t="str">
            <v>Perumahan Taman Bougenvile, Bekasi</v>
          </cell>
        </row>
        <row r="1675">
          <cell r="G1675">
            <v>0</v>
          </cell>
        </row>
        <row r="1676">
          <cell r="M1676" t="str">
            <v>Description</v>
          </cell>
          <cell r="N1676" t="str">
            <v>Unit</v>
          </cell>
          <cell r="O1676" t="str">
            <v>Quantity</v>
          </cell>
          <cell r="P1676" t="str">
            <v>Unit Price</v>
          </cell>
          <cell r="Q1676" t="str">
            <v>Daily Output</v>
          </cell>
          <cell r="R1676" t="str">
            <v>Q'ty/Days</v>
          </cell>
        </row>
        <row r="1677">
          <cell r="G1677">
            <v>35</v>
          </cell>
          <cell r="M1677" t="str">
            <v>Sloof beton 20x30</v>
          </cell>
          <cell r="N1677" t="str">
            <v>m'</v>
          </cell>
          <cell r="O1677">
            <v>0</v>
          </cell>
          <cell r="P1677">
            <v>42720.246157142858</v>
          </cell>
          <cell r="Q1677">
            <v>0</v>
          </cell>
          <cell r="R1677">
            <v>0</v>
          </cell>
        </row>
        <row r="1678">
          <cell r="G1678" t="str">
            <v>Sloof beton 20x30</v>
          </cell>
        </row>
        <row r="1679">
          <cell r="G1679" t="str">
            <v>m'</v>
          </cell>
        </row>
        <row r="1682">
          <cell r="G1682" t="str">
            <v>Satuan</v>
          </cell>
          <cell r="H1682" t="str">
            <v>Jumlah</v>
          </cell>
          <cell r="J1682" t="str">
            <v>H.Satuan</v>
          </cell>
          <cell r="K1682" t="str">
            <v>Total</v>
          </cell>
          <cell r="M1682">
            <v>35</v>
          </cell>
          <cell r="N1682" t="str">
            <v>Sloof beton 20x30</v>
          </cell>
          <cell r="Q1682" t="str">
            <v>m'</v>
          </cell>
          <cell r="R1682">
            <v>8.6999999999999993</v>
          </cell>
        </row>
        <row r="1683">
          <cell r="J1683" t="str">
            <v>(Rp.)</v>
          </cell>
          <cell r="K1683" t="str">
            <v>(Rp.)</v>
          </cell>
        </row>
        <row r="1684">
          <cell r="K1684">
            <v>3907.1428571428569</v>
          </cell>
          <cell r="N1684">
            <v>35</v>
          </cell>
          <cell r="O1684">
            <v>8.6999999999999993</v>
          </cell>
          <cell r="P1684">
            <v>33992.142857142855</v>
          </cell>
          <cell r="Q1684">
            <v>3907.1428571428569</v>
          </cell>
        </row>
        <row r="1685">
          <cell r="G1685" t="str">
            <v>hari</v>
          </cell>
          <cell r="H1685">
            <v>1.4285714285714286E-3</v>
          </cell>
          <cell r="J1685">
            <v>35000</v>
          </cell>
          <cell r="K1685">
            <v>50</v>
          </cell>
          <cell r="M1685">
            <v>0.05</v>
          </cell>
          <cell r="N1685">
            <v>35</v>
          </cell>
          <cell r="O1685">
            <v>8.6999999999999993</v>
          </cell>
          <cell r="P1685">
            <v>434.99999999999994</v>
          </cell>
        </row>
        <row r="1686">
          <cell r="G1686" t="str">
            <v>hari</v>
          </cell>
          <cell r="H1686">
            <v>1.4285714285714285E-2</v>
          </cell>
          <cell r="J1686">
            <v>30000</v>
          </cell>
          <cell r="K1686">
            <v>428.57142857142856</v>
          </cell>
          <cell r="M1686">
            <v>0.5</v>
          </cell>
          <cell r="N1686">
            <v>35</v>
          </cell>
          <cell r="O1686">
            <v>8.6999999999999993</v>
          </cell>
          <cell r="P1686">
            <v>3728.571428571428</v>
          </cell>
        </row>
        <row r="1687">
          <cell r="G1687" t="str">
            <v>hari</v>
          </cell>
          <cell r="H1687">
            <v>0.17142857142857143</v>
          </cell>
          <cell r="J1687">
            <v>20000</v>
          </cell>
          <cell r="K1687">
            <v>3428.5714285714284</v>
          </cell>
          <cell r="M1687">
            <v>6</v>
          </cell>
          <cell r="N1687">
            <v>35</v>
          </cell>
          <cell r="O1687">
            <v>8.6999999999999993</v>
          </cell>
          <cell r="P1687">
            <v>29828.571428571424</v>
          </cell>
        </row>
        <row r="1690">
          <cell r="K1690">
            <v>38813.103300000002</v>
          </cell>
          <cell r="O1690">
            <v>8.6999999999999993</v>
          </cell>
          <cell r="P1690">
            <v>337673.99870999996</v>
          </cell>
          <cell r="Q1690">
            <v>38813.103300000002</v>
          </cell>
        </row>
        <row r="1691">
          <cell r="G1691" t="str">
            <v>m3</v>
          </cell>
          <cell r="H1691">
            <v>5.6999999999999995E-2</v>
          </cell>
          <cell r="J1691">
            <v>80000</v>
          </cell>
          <cell r="K1691">
            <v>4560</v>
          </cell>
          <cell r="M1691">
            <v>5.6999999999999995E-2</v>
          </cell>
          <cell r="N1691">
            <v>0.4958999999999999</v>
          </cell>
          <cell r="O1691">
            <v>8.6999999999999993</v>
          </cell>
          <cell r="P1691">
            <v>39672</v>
          </cell>
        </row>
        <row r="1692">
          <cell r="G1692" t="str">
            <v>m3</v>
          </cell>
          <cell r="H1692">
            <v>4.0800000000000003E-2</v>
          </cell>
          <cell r="J1692">
            <v>85000</v>
          </cell>
          <cell r="K1692">
            <v>3468.0000000000005</v>
          </cell>
          <cell r="M1692">
            <v>4.0800000000000003E-2</v>
          </cell>
          <cell r="N1692">
            <v>0.35496</v>
          </cell>
          <cell r="O1692">
            <v>8.6999999999999993</v>
          </cell>
          <cell r="P1692">
            <v>30171.600000000002</v>
          </cell>
        </row>
        <row r="1693">
          <cell r="G1693" t="str">
            <v>zak</v>
          </cell>
          <cell r="H1693">
            <v>0.52500000000000002</v>
          </cell>
          <cell r="J1693">
            <v>24000</v>
          </cell>
          <cell r="K1693">
            <v>12600</v>
          </cell>
          <cell r="M1693">
            <v>0.52500000000000002</v>
          </cell>
          <cell r="N1693">
            <v>4.5674999999999999</v>
          </cell>
          <cell r="O1693">
            <v>8.6999999999999993</v>
          </cell>
          <cell r="P1693">
            <v>109619.99999999999</v>
          </cell>
        </row>
        <row r="1694">
          <cell r="G1694" t="str">
            <v>btg</v>
          </cell>
          <cell r="H1694">
            <v>0.57750000000000001</v>
          </cell>
          <cell r="J1694">
            <v>9500</v>
          </cell>
          <cell r="K1694">
            <v>5486.25</v>
          </cell>
          <cell r="M1694">
            <v>0.57750000000000001</v>
          </cell>
          <cell r="N1694">
            <v>5.0242499999999994</v>
          </cell>
          <cell r="O1694">
            <v>8.6999999999999993</v>
          </cell>
          <cell r="P1694">
            <v>47730.374999999993</v>
          </cell>
        </row>
        <row r="1695">
          <cell r="G1695" t="str">
            <v>btg</v>
          </cell>
          <cell r="H1695">
            <v>0.55125000000000013</v>
          </cell>
          <cell r="J1695">
            <v>21000</v>
          </cell>
          <cell r="K1695">
            <v>11576.250000000002</v>
          </cell>
          <cell r="M1695">
            <v>0.55125000000000013</v>
          </cell>
          <cell r="N1695">
            <v>4.7958750000000006</v>
          </cell>
          <cell r="O1695">
            <v>8.6999999999999993</v>
          </cell>
          <cell r="P1695">
            <v>100713.37500000001</v>
          </cell>
        </row>
        <row r="1696">
          <cell r="G1696" t="str">
            <v>kg</v>
          </cell>
          <cell r="H1696">
            <v>0.22452065999999998</v>
          </cell>
          <cell r="J1696">
            <v>5000</v>
          </cell>
          <cell r="K1696">
            <v>1122.6033</v>
          </cell>
          <cell r="M1696">
            <v>0.22452065999999998</v>
          </cell>
          <cell r="N1696">
            <v>1.9533297419999998</v>
          </cell>
          <cell r="O1696">
            <v>8.6999999999999993</v>
          </cell>
          <cell r="P1696">
            <v>9766.6487099999995</v>
          </cell>
        </row>
        <row r="1699">
          <cell r="M1699" t="str">
            <v>Produksi</v>
          </cell>
          <cell r="N1699" t="str">
            <v>Involve</v>
          </cell>
          <cell r="R1699" t="str">
            <v>Operation</v>
          </cell>
        </row>
        <row r="1700">
          <cell r="K1700">
            <v>0</v>
          </cell>
          <cell r="M1700" t="str">
            <v>/ Hour</v>
          </cell>
          <cell r="N1700" t="str">
            <v>%</v>
          </cell>
          <cell r="O1700">
            <v>8.6999999999999993</v>
          </cell>
          <cell r="P1700">
            <v>0</v>
          </cell>
          <cell r="Q1700">
            <v>0</v>
          </cell>
          <cell r="R1700" t="str">
            <v>Hour</v>
          </cell>
        </row>
        <row r="1711">
          <cell r="K1711">
            <v>42720.246157142858</v>
          </cell>
        </row>
        <row r="1714">
          <cell r="J1714" t="str">
            <v>Jakarta,  Oktober 2001</v>
          </cell>
        </row>
        <row r="1719">
          <cell r="J1719">
            <v>0</v>
          </cell>
        </row>
        <row r="1720">
          <cell r="J1720">
            <v>0</v>
          </cell>
        </row>
        <row r="1722">
          <cell r="G1722" t="str">
            <v>Pengembangan Gedung Serbaguna</v>
          </cell>
        </row>
        <row r="1723">
          <cell r="G1723" t="str">
            <v>Perumahan Taman Bougenvile, Bekasi</v>
          </cell>
        </row>
        <row r="1724">
          <cell r="G1724">
            <v>0</v>
          </cell>
        </row>
        <row r="1725">
          <cell r="M1725" t="str">
            <v>Description</v>
          </cell>
          <cell r="N1725" t="str">
            <v>Unit</v>
          </cell>
          <cell r="O1725" t="str">
            <v>Quantity</v>
          </cell>
          <cell r="P1725" t="str">
            <v>Unit Price</v>
          </cell>
          <cell r="Q1725" t="str">
            <v>Daily Output</v>
          </cell>
          <cell r="R1725" t="str">
            <v>Q'ty/Days</v>
          </cell>
        </row>
        <row r="1726">
          <cell r="G1726">
            <v>36</v>
          </cell>
          <cell r="M1726" t="str">
            <v>Kusen Kayu Kamper type A</v>
          </cell>
          <cell r="N1726" t="str">
            <v>bh</v>
          </cell>
          <cell r="O1726">
            <v>0</v>
          </cell>
          <cell r="P1726">
            <v>221931.24999999997</v>
          </cell>
          <cell r="Q1726">
            <v>0</v>
          </cell>
          <cell r="R1726">
            <v>0</v>
          </cell>
        </row>
        <row r="1727">
          <cell r="G1727" t="str">
            <v>Kusen Kayu Kamper type A</v>
          </cell>
        </row>
        <row r="1728">
          <cell r="G1728" t="str">
            <v>bh</v>
          </cell>
        </row>
        <row r="1731">
          <cell r="G1731" t="str">
            <v>Satuan</v>
          </cell>
          <cell r="H1731" t="str">
            <v>Jumlah</v>
          </cell>
          <cell r="J1731" t="str">
            <v>H.Satuan</v>
          </cell>
          <cell r="K1731" t="str">
            <v>Total</v>
          </cell>
          <cell r="M1731">
            <v>36</v>
          </cell>
          <cell r="N1731" t="str">
            <v>Kusen Kayu Kamper type A</v>
          </cell>
          <cell r="Q1731" t="str">
            <v>bh</v>
          </cell>
          <cell r="R1731">
            <v>2</v>
          </cell>
        </row>
        <row r="1732">
          <cell r="J1732" t="str">
            <v>(Rp.)</v>
          </cell>
          <cell r="K1732" t="str">
            <v>(Rp.)</v>
          </cell>
        </row>
        <row r="1733">
          <cell r="K1733">
            <v>100574.99999999999</v>
          </cell>
          <cell r="N1733">
            <v>11.111111111111112</v>
          </cell>
          <cell r="O1733">
            <v>2</v>
          </cell>
          <cell r="P1733">
            <v>201149.99999999997</v>
          </cell>
          <cell r="Q1733">
            <v>100574.99999999999</v>
          </cell>
        </row>
        <row r="1734">
          <cell r="G1734" t="str">
            <v>hari</v>
          </cell>
          <cell r="H1734">
            <v>4.4999999999999991E-2</v>
          </cell>
          <cell r="J1734">
            <v>35000</v>
          </cell>
          <cell r="K1734">
            <v>1574.9999999999998</v>
          </cell>
          <cell r="M1734">
            <v>0.5</v>
          </cell>
          <cell r="N1734">
            <v>11.111111111111112</v>
          </cell>
          <cell r="O1734">
            <v>2</v>
          </cell>
          <cell r="P1734">
            <v>3149.9999999999995</v>
          </cell>
        </row>
        <row r="1735">
          <cell r="G1735" t="str">
            <v>hari</v>
          </cell>
          <cell r="H1735">
            <v>2.6999999999999997</v>
          </cell>
          <cell r="J1735">
            <v>30000</v>
          </cell>
          <cell r="K1735">
            <v>80999.999999999985</v>
          </cell>
          <cell r="M1735">
            <v>30</v>
          </cell>
          <cell r="N1735">
            <v>11.111111111111112</v>
          </cell>
          <cell r="O1735">
            <v>2</v>
          </cell>
          <cell r="P1735">
            <v>161999.99999999997</v>
          </cell>
        </row>
        <row r="1736">
          <cell r="G1736" t="str">
            <v>hari</v>
          </cell>
          <cell r="H1736">
            <v>0.89999999999999991</v>
          </cell>
          <cell r="J1736">
            <v>20000</v>
          </cell>
          <cell r="K1736">
            <v>18000</v>
          </cell>
          <cell r="M1736">
            <v>10</v>
          </cell>
          <cell r="N1736">
            <v>11.111111111111112</v>
          </cell>
          <cell r="O1736">
            <v>2</v>
          </cell>
          <cell r="P1736">
            <v>36000</v>
          </cell>
        </row>
        <row r="1739">
          <cell r="K1739">
            <v>121356.24999999999</v>
          </cell>
          <cell r="O1739">
            <v>2</v>
          </cell>
          <cell r="P1739">
            <v>242712.49999999997</v>
          </cell>
          <cell r="Q1739">
            <v>121356.24999999999</v>
          </cell>
        </row>
        <row r="1740">
          <cell r="G1740" t="str">
            <v>btg</v>
          </cell>
          <cell r="H1740">
            <v>2.0124999999999997</v>
          </cell>
          <cell r="J1740">
            <v>55000</v>
          </cell>
          <cell r="K1740">
            <v>110687.49999999999</v>
          </cell>
          <cell r="M1740">
            <v>2.0124999999999997</v>
          </cell>
          <cell r="N1740">
            <v>4.0249999999999995</v>
          </cell>
          <cell r="O1740">
            <v>2</v>
          </cell>
          <cell r="P1740">
            <v>221374.99999999997</v>
          </cell>
        </row>
        <row r="1741">
          <cell r="G1741" t="str">
            <v>btg</v>
          </cell>
          <cell r="H1741">
            <v>0.28749999999999998</v>
          </cell>
          <cell r="J1741">
            <v>27500</v>
          </cell>
          <cell r="K1741">
            <v>7906.2499999999991</v>
          </cell>
          <cell r="M1741">
            <v>0.28749999999999998</v>
          </cell>
          <cell r="N1741">
            <v>0.57499999999999996</v>
          </cell>
          <cell r="O1741">
            <v>2</v>
          </cell>
          <cell r="P1741">
            <v>15812.499999999998</v>
          </cell>
        </row>
        <row r="1742">
          <cell r="G1742" t="str">
            <v>kg</v>
          </cell>
          <cell r="H1742">
            <v>0.3</v>
          </cell>
          <cell r="J1742">
            <v>5500</v>
          </cell>
          <cell r="K1742">
            <v>1650</v>
          </cell>
          <cell r="M1742">
            <v>0.3</v>
          </cell>
          <cell r="N1742">
            <v>0.6</v>
          </cell>
          <cell r="O1742">
            <v>2</v>
          </cell>
          <cell r="P1742">
            <v>3300</v>
          </cell>
        </row>
        <row r="1743">
          <cell r="G1743" t="str">
            <v>kg</v>
          </cell>
          <cell r="H1743">
            <v>2.5000000000000001E-2</v>
          </cell>
          <cell r="J1743">
            <v>4500</v>
          </cell>
          <cell r="K1743">
            <v>112.5</v>
          </cell>
          <cell r="M1743">
            <v>2.5000000000000001E-2</v>
          </cell>
          <cell r="N1743">
            <v>0.05</v>
          </cell>
          <cell r="O1743">
            <v>2</v>
          </cell>
          <cell r="P1743">
            <v>225</v>
          </cell>
        </row>
        <row r="1744">
          <cell r="G1744" t="str">
            <v>lbr</v>
          </cell>
          <cell r="H1744">
            <v>0.5</v>
          </cell>
          <cell r="J1744">
            <v>2000</v>
          </cell>
          <cell r="K1744">
            <v>1000</v>
          </cell>
          <cell r="M1744">
            <v>0.5</v>
          </cell>
          <cell r="N1744">
            <v>1</v>
          </cell>
          <cell r="O1744">
            <v>2</v>
          </cell>
          <cell r="P1744">
            <v>2000</v>
          </cell>
        </row>
        <row r="1748">
          <cell r="M1748" t="str">
            <v>Produksi</v>
          </cell>
          <cell r="N1748" t="str">
            <v>Involve</v>
          </cell>
          <cell r="R1748" t="str">
            <v>Operation</v>
          </cell>
        </row>
        <row r="1749">
          <cell r="K1749">
            <v>0</v>
          </cell>
          <cell r="M1749" t="str">
            <v>/ Hour</v>
          </cell>
          <cell r="N1749" t="str">
            <v>%</v>
          </cell>
          <cell r="O1749">
            <v>2</v>
          </cell>
          <cell r="P1749">
            <v>0</v>
          </cell>
          <cell r="Q1749">
            <v>0</v>
          </cell>
          <cell r="R1749" t="str">
            <v>Hour</v>
          </cell>
        </row>
        <row r="1760">
          <cell r="K1760">
            <v>221931.24999999997</v>
          </cell>
        </row>
        <row r="1763">
          <cell r="J1763" t="str">
            <v>Jakarta,  Oktober 2001</v>
          </cell>
        </row>
        <row r="1768">
          <cell r="J1768">
            <v>0</v>
          </cell>
        </row>
        <row r="1769">
          <cell r="J1769">
            <v>0</v>
          </cell>
        </row>
        <row r="1771">
          <cell r="G1771" t="str">
            <v>Pengembangan Gedung Serbaguna</v>
          </cell>
        </row>
        <row r="1772">
          <cell r="G1772" t="str">
            <v>Perumahan Taman Bougenvile, Bekasi</v>
          </cell>
        </row>
        <row r="1773">
          <cell r="G1773">
            <v>0</v>
          </cell>
        </row>
        <row r="1774">
          <cell r="M1774" t="str">
            <v>Description</v>
          </cell>
          <cell r="N1774" t="str">
            <v>Unit</v>
          </cell>
          <cell r="O1774" t="str">
            <v>Quantity</v>
          </cell>
          <cell r="P1774" t="str">
            <v>Unit Price</v>
          </cell>
          <cell r="Q1774" t="str">
            <v>Daily Output</v>
          </cell>
          <cell r="R1774" t="str">
            <v>Q'ty/Days</v>
          </cell>
        </row>
        <row r="1775">
          <cell r="G1775">
            <v>37</v>
          </cell>
          <cell r="M1775" t="str">
            <v>Kusen Kayu Kamper type B</v>
          </cell>
          <cell r="N1775" t="str">
            <v>bh</v>
          </cell>
          <cell r="O1775">
            <v>0</v>
          </cell>
          <cell r="P1775">
            <v>207739.06249999997</v>
          </cell>
          <cell r="Q1775">
            <v>0</v>
          </cell>
          <cell r="R1775">
            <v>0</v>
          </cell>
        </row>
        <row r="1776">
          <cell r="G1776" t="str">
            <v>Kusen Kayu Kamper type B</v>
          </cell>
        </row>
        <row r="1777">
          <cell r="G1777" t="str">
            <v>bh</v>
          </cell>
        </row>
        <row r="1780">
          <cell r="G1780" t="str">
            <v>Satuan</v>
          </cell>
          <cell r="H1780" t="str">
            <v>Jumlah</v>
          </cell>
          <cell r="J1780" t="str">
            <v>H.Satuan</v>
          </cell>
          <cell r="K1780" t="str">
            <v>Total</v>
          </cell>
          <cell r="M1780">
            <v>37</v>
          </cell>
          <cell r="N1780" t="str">
            <v>Kusen Kayu Kamper type B</v>
          </cell>
          <cell r="Q1780" t="str">
            <v>bh</v>
          </cell>
          <cell r="R1780">
            <v>0</v>
          </cell>
        </row>
        <row r="1781">
          <cell r="J1781" t="str">
            <v>(Rp.)</v>
          </cell>
          <cell r="K1781" t="str">
            <v>(Rp.)</v>
          </cell>
        </row>
        <row r="1782">
          <cell r="K1782">
            <v>94289.062499999985</v>
          </cell>
          <cell r="N1782">
            <v>11.851851851851855</v>
          </cell>
          <cell r="O1782">
            <v>0</v>
          </cell>
          <cell r="P1782">
            <v>0</v>
          </cell>
          <cell r="Q1782">
            <v>94289.062499999985</v>
          </cell>
        </row>
        <row r="1783">
          <cell r="G1783" t="str">
            <v>hari</v>
          </cell>
          <cell r="H1783">
            <v>4.2187499999999989E-2</v>
          </cell>
          <cell r="J1783">
            <v>35000</v>
          </cell>
          <cell r="K1783">
            <v>1476.5624999999995</v>
          </cell>
          <cell r="M1783">
            <v>0.5</v>
          </cell>
          <cell r="N1783">
            <v>11.851851851851855</v>
          </cell>
          <cell r="O1783">
            <v>0</v>
          </cell>
          <cell r="P1783">
            <v>0</v>
          </cell>
        </row>
        <row r="1784">
          <cell r="G1784" t="str">
            <v>hari</v>
          </cell>
          <cell r="H1784">
            <v>2.5312499999999996</v>
          </cell>
          <cell r="J1784">
            <v>30000</v>
          </cell>
          <cell r="K1784">
            <v>75937.499999999985</v>
          </cell>
          <cell r="M1784">
            <v>30</v>
          </cell>
          <cell r="N1784">
            <v>11.851851851851855</v>
          </cell>
          <cell r="O1784">
            <v>0</v>
          </cell>
          <cell r="P1784">
            <v>0</v>
          </cell>
        </row>
        <row r="1785">
          <cell r="G1785" t="str">
            <v>hari</v>
          </cell>
          <cell r="H1785">
            <v>0.84374999999999978</v>
          </cell>
          <cell r="J1785">
            <v>20000</v>
          </cell>
          <cell r="K1785">
            <v>16874.999999999996</v>
          </cell>
          <cell r="M1785">
            <v>10</v>
          </cell>
          <cell r="N1785">
            <v>11.851851851851855</v>
          </cell>
          <cell r="O1785">
            <v>0</v>
          </cell>
          <cell r="P1785">
            <v>0</v>
          </cell>
        </row>
        <row r="1788">
          <cell r="K1788">
            <v>113449.99999999999</v>
          </cell>
          <cell r="O1788">
            <v>0</v>
          </cell>
          <cell r="P1788">
            <v>0</v>
          </cell>
          <cell r="Q1788">
            <v>113449.99999999999</v>
          </cell>
        </row>
        <row r="1789">
          <cell r="G1789" t="str">
            <v>btg</v>
          </cell>
          <cell r="H1789">
            <v>1.8974999999999997</v>
          </cell>
          <cell r="J1789">
            <v>55000</v>
          </cell>
          <cell r="K1789">
            <v>104362.49999999999</v>
          </cell>
          <cell r="M1789">
            <v>1.8974999999999997</v>
          </cell>
          <cell r="N1789">
            <v>0</v>
          </cell>
          <cell r="O1789">
            <v>0</v>
          </cell>
          <cell r="P1789">
            <v>0</v>
          </cell>
        </row>
        <row r="1790">
          <cell r="G1790" t="str">
            <v>btg</v>
          </cell>
          <cell r="H1790">
            <v>0.22999999999999998</v>
          </cell>
          <cell r="J1790">
            <v>27500</v>
          </cell>
          <cell r="K1790">
            <v>6324.9999999999991</v>
          </cell>
          <cell r="M1790">
            <v>0.22999999999999998</v>
          </cell>
          <cell r="N1790">
            <v>0</v>
          </cell>
          <cell r="O1790">
            <v>0</v>
          </cell>
          <cell r="P1790">
            <v>0</v>
          </cell>
        </row>
        <row r="1791">
          <cell r="G1791" t="str">
            <v>kg</v>
          </cell>
          <cell r="H1791">
            <v>0.3</v>
          </cell>
          <cell r="J1791">
            <v>5500</v>
          </cell>
          <cell r="K1791">
            <v>1650</v>
          </cell>
          <cell r="M1791">
            <v>0.3</v>
          </cell>
          <cell r="N1791">
            <v>0</v>
          </cell>
          <cell r="O1791">
            <v>0</v>
          </cell>
          <cell r="P1791">
            <v>0</v>
          </cell>
        </row>
        <row r="1792">
          <cell r="G1792" t="str">
            <v>kg</v>
          </cell>
          <cell r="H1792">
            <v>2.5000000000000001E-2</v>
          </cell>
          <cell r="J1792">
            <v>4500</v>
          </cell>
          <cell r="K1792">
            <v>112.5</v>
          </cell>
          <cell r="M1792">
            <v>2.5000000000000001E-2</v>
          </cell>
          <cell r="N1792">
            <v>0</v>
          </cell>
          <cell r="O1792">
            <v>0</v>
          </cell>
          <cell r="P1792">
            <v>0</v>
          </cell>
        </row>
        <row r="1793">
          <cell r="G1793" t="str">
            <v>lbr</v>
          </cell>
          <cell r="H1793">
            <v>0.5</v>
          </cell>
          <cell r="J1793">
            <v>2000</v>
          </cell>
          <cell r="K1793">
            <v>1000</v>
          </cell>
          <cell r="M1793">
            <v>0.5</v>
          </cell>
          <cell r="N1793">
            <v>0</v>
          </cell>
          <cell r="O1793">
            <v>0</v>
          </cell>
          <cell r="P1793">
            <v>0</v>
          </cell>
        </row>
        <row r="1797">
          <cell r="M1797" t="str">
            <v>Produksi</v>
          </cell>
          <cell r="N1797" t="str">
            <v>Involve</v>
          </cell>
          <cell r="R1797" t="str">
            <v>Operation</v>
          </cell>
        </row>
        <row r="1798">
          <cell r="K1798">
            <v>0</v>
          </cell>
          <cell r="M1798" t="str">
            <v>/ Hour</v>
          </cell>
          <cell r="N1798" t="str">
            <v>%</v>
          </cell>
          <cell r="O1798">
            <v>0</v>
          </cell>
          <cell r="P1798">
            <v>0</v>
          </cell>
          <cell r="Q1798">
            <v>0</v>
          </cell>
          <cell r="R1798" t="str">
            <v>Hour</v>
          </cell>
        </row>
        <row r="1809">
          <cell r="K1809">
            <v>207739.06249999997</v>
          </cell>
        </row>
        <row r="1812">
          <cell r="J1812" t="str">
            <v>Jakarta,  Oktober 2001</v>
          </cell>
        </row>
        <row r="1817">
          <cell r="J1817">
            <v>0</v>
          </cell>
        </row>
        <row r="1818">
          <cell r="J1818">
            <v>0</v>
          </cell>
        </row>
        <row r="1820">
          <cell r="G1820" t="str">
            <v>Pengembangan Gedung Serbaguna</v>
          </cell>
        </row>
        <row r="1821">
          <cell r="G1821" t="str">
            <v>Perumahan Taman Bougenvile, Bekasi</v>
          </cell>
        </row>
        <row r="1822">
          <cell r="G1822">
            <v>0</v>
          </cell>
        </row>
        <row r="1823">
          <cell r="M1823" t="str">
            <v>Description</v>
          </cell>
          <cell r="N1823" t="str">
            <v>Unit</v>
          </cell>
          <cell r="O1823" t="str">
            <v>Quantity</v>
          </cell>
          <cell r="P1823" t="str">
            <v>Unit Price</v>
          </cell>
          <cell r="Q1823" t="str">
            <v>Daily Output</v>
          </cell>
          <cell r="R1823" t="str">
            <v>Q'ty/Days</v>
          </cell>
        </row>
        <row r="1824">
          <cell r="G1824">
            <v>38</v>
          </cell>
          <cell r="M1824" t="str">
            <v>Kusen Kayu Kamper type C</v>
          </cell>
          <cell r="N1824" t="str">
            <v>bh</v>
          </cell>
          <cell r="O1824">
            <v>0</v>
          </cell>
          <cell r="P1824">
            <v>158888.75</v>
          </cell>
          <cell r="Q1824">
            <v>0</v>
          </cell>
          <cell r="R1824">
            <v>0</v>
          </cell>
        </row>
        <row r="1825">
          <cell r="G1825" t="str">
            <v>Kusen Kayu Kamper type C</v>
          </cell>
        </row>
        <row r="1826">
          <cell r="G1826" t="str">
            <v>bh</v>
          </cell>
        </row>
        <row r="1829">
          <cell r="G1829" t="str">
            <v>Satuan</v>
          </cell>
          <cell r="H1829" t="str">
            <v>Jumlah</v>
          </cell>
          <cell r="J1829" t="str">
            <v>H.Satuan</v>
          </cell>
          <cell r="K1829" t="str">
            <v>Total</v>
          </cell>
          <cell r="M1829">
            <v>38</v>
          </cell>
          <cell r="N1829" t="str">
            <v>Kusen Kayu Kamper type C</v>
          </cell>
          <cell r="Q1829" t="str">
            <v>bh</v>
          </cell>
          <cell r="R1829">
            <v>0</v>
          </cell>
        </row>
        <row r="1830">
          <cell r="J1830" t="str">
            <v>(Rp.)</v>
          </cell>
          <cell r="K1830" t="str">
            <v>(Rp.)</v>
          </cell>
        </row>
        <row r="1831">
          <cell r="K1831">
            <v>60344.999999999993</v>
          </cell>
          <cell r="N1831">
            <v>18.518518518518523</v>
          </cell>
          <cell r="O1831">
            <v>0</v>
          </cell>
          <cell r="P1831">
            <v>0</v>
          </cell>
          <cell r="Q1831">
            <v>60344.999999999993</v>
          </cell>
        </row>
        <row r="1832">
          <cell r="G1832" t="str">
            <v>hari</v>
          </cell>
          <cell r="H1832">
            <v>2.6999999999999993E-2</v>
          </cell>
          <cell r="J1832">
            <v>35000</v>
          </cell>
          <cell r="K1832">
            <v>944.99999999999977</v>
          </cell>
          <cell r="M1832">
            <v>0.5</v>
          </cell>
          <cell r="N1832">
            <v>18.518518518518523</v>
          </cell>
          <cell r="O1832">
            <v>0</v>
          </cell>
          <cell r="P1832">
            <v>0</v>
          </cell>
        </row>
        <row r="1833">
          <cell r="G1833" t="str">
            <v>hari</v>
          </cell>
          <cell r="H1833">
            <v>1.6199999999999997</v>
          </cell>
          <cell r="J1833">
            <v>30000</v>
          </cell>
          <cell r="K1833">
            <v>48599.999999999993</v>
          </cell>
          <cell r="M1833">
            <v>30</v>
          </cell>
          <cell r="N1833">
            <v>18.518518518518523</v>
          </cell>
          <cell r="O1833">
            <v>0</v>
          </cell>
          <cell r="P1833">
            <v>0</v>
          </cell>
        </row>
        <row r="1834">
          <cell r="G1834" t="str">
            <v>hari</v>
          </cell>
          <cell r="H1834">
            <v>0.53999999999999992</v>
          </cell>
          <cell r="J1834">
            <v>20000</v>
          </cell>
          <cell r="K1834">
            <v>10799.999999999998</v>
          </cell>
          <cell r="M1834">
            <v>10</v>
          </cell>
          <cell r="N1834">
            <v>18.518518518518523</v>
          </cell>
          <cell r="O1834">
            <v>0</v>
          </cell>
          <cell r="P1834">
            <v>0</v>
          </cell>
        </row>
        <row r="1837">
          <cell r="K1837">
            <v>98543.75</v>
          </cell>
          <cell r="O1837">
            <v>0</v>
          </cell>
          <cell r="P1837">
            <v>0</v>
          </cell>
          <cell r="Q1837">
            <v>98543.75</v>
          </cell>
        </row>
        <row r="1838">
          <cell r="G1838" t="str">
            <v>btg</v>
          </cell>
          <cell r="H1838">
            <v>1.6387499999999999</v>
          </cell>
          <cell r="J1838">
            <v>55000</v>
          </cell>
          <cell r="K1838">
            <v>90131.25</v>
          </cell>
          <cell r="M1838">
            <v>1.6387499999999999</v>
          </cell>
          <cell r="N1838">
            <v>0</v>
          </cell>
          <cell r="O1838">
            <v>0</v>
          </cell>
          <cell r="P1838">
            <v>0</v>
          </cell>
        </row>
        <row r="1839">
          <cell r="G1839" t="str">
            <v>btg</v>
          </cell>
          <cell r="H1839">
            <v>0.22999999999999998</v>
          </cell>
          <cell r="J1839">
            <v>27500</v>
          </cell>
          <cell r="K1839">
            <v>6324.9999999999991</v>
          </cell>
          <cell r="M1839">
            <v>0.22999999999999998</v>
          </cell>
          <cell r="N1839">
            <v>0</v>
          </cell>
          <cell r="O1839">
            <v>0</v>
          </cell>
          <cell r="P1839">
            <v>0</v>
          </cell>
        </row>
        <row r="1840">
          <cell r="G1840" t="str">
            <v>kg</v>
          </cell>
          <cell r="H1840">
            <v>0.25</v>
          </cell>
          <cell r="J1840">
            <v>5500</v>
          </cell>
          <cell r="K1840">
            <v>1375</v>
          </cell>
          <cell r="M1840">
            <v>0.25</v>
          </cell>
          <cell r="N1840">
            <v>0</v>
          </cell>
          <cell r="O1840">
            <v>0</v>
          </cell>
          <cell r="P1840">
            <v>0</v>
          </cell>
        </row>
        <row r="1841">
          <cell r="G1841" t="str">
            <v>kg</v>
          </cell>
          <cell r="H1841">
            <v>2.5000000000000001E-2</v>
          </cell>
          <cell r="J1841">
            <v>4500</v>
          </cell>
          <cell r="K1841">
            <v>112.5</v>
          </cell>
          <cell r="M1841">
            <v>2.5000000000000001E-2</v>
          </cell>
          <cell r="N1841">
            <v>0</v>
          </cell>
          <cell r="O1841">
            <v>0</v>
          </cell>
          <cell r="P1841">
            <v>0</v>
          </cell>
        </row>
        <row r="1842">
          <cell r="G1842" t="str">
            <v>lbr</v>
          </cell>
          <cell r="H1842">
            <v>0.3</v>
          </cell>
          <cell r="J1842">
            <v>2000</v>
          </cell>
          <cell r="K1842">
            <v>600</v>
          </cell>
          <cell r="M1842">
            <v>0.3</v>
          </cell>
          <cell r="N1842">
            <v>0</v>
          </cell>
          <cell r="O1842">
            <v>0</v>
          </cell>
          <cell r="P1842">
            <v>0</v>
          </cell>
        </row>
        <row r="1846">
          <cell r="M1846" t="str">
            <v>Produksi</v>
          </cell>
          <cell r="N1846" t="str">
            <v>Involve</v>
          </cell>
          <cell r="R1846" t="str">
            <v>Operation</v>
          </cell>
        </row>
        <row r="1847">
          <cell r="K1847">
            <v>0</v>
          </cell>
          <cell r="M1847" t="str">
            <v>/ Hour</v>
          </cell>
          <cell r="N1847" t="str">
            <v>%</v>
          </cell>
          <cell r="O1847">
            <v>0</v>
          </cell>
          <cell r="P1847">
            <v>0</v>
          </cell>
          <cell r="Q1847">
            <v>0</v>
          </cell>
          <cell r="R1847" t="str">
            <v>Hour</v>
          </cell>
        </row>
        <row r="1858">
          <cell r="K1858">
            <v>158888.75</v>
          </cell>
        </row>
        <row r="1861">
          <cell r="J1861" t="str">
            <v>Jakarta,  Oktober 2001</v>
          </cell>
        </row>
        <row r="1866">
          <cell r="J1866">
            <v>0</v>
          </cell>
        </row>
        <row r="1867">
          <cell r="J1867">
            <v>0</v>
          </cell>
        </row>
        <row r="1869">
          <cell r="G1869" t="str">
            <v>Pengembangan Gedung Serbaguna</v>
          </cell>
        </row>
        <row r="1870">
          <cell r="G1870" t="str">
            <v>Perumahan Taman Bougenvile, Bekasi</v>
          </cell>
        </row>
        <row r="1871">
          <cell r="G1871">
            <v>0</v>
          </cell>
        </row>
        <row r="1872">
          <cell r="M1872" t="str">
            <v>Description</v>
          </cell>
          <cell r="N1872" t="str">
            <v>Unit</v>
          </cell>
          <cell r="O1872" t="str">
            <v>Quantity</v>
          </cell>
          <cell r="P1872" t="str">
            <v>Unit Price</v>
          </cell>
          <cell r="Q1872" t="str">
            <v>Daily Output</v>
          </cell>
          <cell r="R1872" t="str">
            <v>Q'ty/Days</v>
          </cell>
        </row>
        <row r="1873">
          <cell r="G1873">
            <v>39</v>
          </cell>
          <cell r="M1873" t="str">
            <v>Kusen Kayu Kamper type D</v>
          </cell>
          <cell r="N1873" t="str">
            <v>bh</v>
          </cell>
          <cell r="O1873">
            <v>0</v>
          </cell>
          <cell r="P1873">
            <v>99682.5</v>
          </cell>
          <cell r="Q1873">
            <v>0</v>
          </cell>
          <cell r="R1873">
            <v>0</v>
          </cell>
        </row>
        <row r="1874">
          <cell r="G1874" t="str">
            <v>Kusen Kayu Kamper type D</v>
          </cell>
        </row>
        <row r="1875">
          <cell r="G1875" t="str">
            <v>bh</v>
          </cell>
        </row>
        <row r="1878">
          <cell r="G1878" t="str">
            <v>Satuan</v>
          </cell>
          <cell r="H1878" t="str">
            <v>Jumlah</v>
          </cell>
          <cell r="J1878" t="str">
            <v>H.Satuan</v>
          </cell>
          <cell r="K1878" t="str">
            <v>Total</v>
          </cell>
          <cell r="M1878">
            <v>39</v>
          </cell>
          <cell r="N1878" t="str">
            <v>Kusen Kayu Kamper type D</v>
          </cell>
          <cell r="Q1878" t="str">
            <v>bh</v>
          </cell>
          <cell r="R1878">
            <v>4</v>
          </cell>
        </row>
        <row r="1879">
          <cell r="J1879" t="str">
            <v>(Rp.)</v>
          </cell>
          <cell r="K1879" t="str">
            <v>(Rp.)</v>
          </cell>
        </row>
        <row r="1880">
          <cell r="K1880">
            <v>53640.000000000007</v>
          </cell>
          <cell r="N1880">
            <v>20.833333333333332</v>
          </cell>
          <cell r="O1880">
            <v>4</v>
          </cell>
          <cell r="P1880">
            <v>214560.00000000003</v>
          </cell>
          <cell r="Q1880">
            <v>53640.000000000007</v>
          </cell>
        </row>
        <row r="1881">
          <cell r="G1881" t="str">
            <v>hari</v>
          </cell>
          <cell r="H1881">
            <v>2.4E-2</v>
          </cell>
          <cell r="J1881">
            <v>35000</v>
          </cell>
          <cell r="K1881">
            <v>840</v>
          </cell>
          <cell r="M1881">
            <v>0.5</v>
          </cell>
          <cell r="N1881">
            <v>20.833333333333332</v>
          </cell>
          <cell r="O1881">
            <v>4</v>
          </cell>
          <cell r="P1881">
            <v>3360</v>
          </cell>
        </row>
        <row r="1882">
          <cell r="G1882" t="str">
            <v>hari</v>
          </cell>
          <cell r="H1882">
            <v>1.4400000000000002</v>
          </cell>
          <cell r="J1882">
            <v>30000</v>
          </cell>
          <cell r="K1882">
            <v>43200.000000000007</v>
          </cell>
          <cell r="M1882">
            <v>30</v>
          </cell>
          <cell r="N1882">
            <v>20.833333333333332</v>
          </cell>
          <cell r="O1882">
            <v>4</v>
          </cell>
          <cell r="P1882">
            <v>172800.00000000003</v>
          </cell>
        </row>
        <row r="1883">
          <cell r="G1883" t="str">
            <v>hari</v>
          </cell>
          <cell r="H1883">
            <v>0.48000000000000004</v>
          </cell>
          <cell r="J1883">
            <v>20000</v>
          </cell>
          <cell r="K1883">
            <v>9600</v>
          </cell>
          <cell r="M1883">
            <v>10</v>
          </cell>
          <cell r="N1883">
            <v>20.833333333333332</v>
          </cell>
          <cell r="O1883">
            <v>4</v>
          </cell>
          <cell r="P1883">
            <v>38400</v>
          </cell>
        </row>
        <row r="1886">
          <cell r="K1886">
            <v>46042.5</v>
          </cell>
          <cell r="O1886">
            <v>4</v>
          </cell>
          <cell r="P1886">
            <v>184170</v>
          </cell>
          <cell r="Q1886">
            <v>46042.5</v>
          </cell>
        </row>
        <row r="1887">
          <cell r="G1887" t="str">
            <v>btg</v>
          </cell>
          <cell r="H1887">
            <v>0.69</v>
          </cell>
          <cell r="J1887">
            <v>55000</v>
          </cell>
          <cell r="K1887">
            <v>37950</v>
          </cell>
          <cell r="M1887">
            <v>0.69</v>
          </cell>
          <cell r="N1887">
            <v>2.76</v>
          </cell>
          <cell r="O1887">
            <v>4</v>
          </cell>
          <cell r="P1887">
            <v>151800</v>
          </cell>
        </row>
        <row r="1888">
          <cell r="G1888" t="str">
            <v>btg</v>
          </cell>
          <cell r="H1888">
            <v>0.22999999999999998</v>
          </cell>
          <cell r="J1888">
            <v>27500</v>
          </cell>
          <cell r="K1888">
            <v>6324.9999999999991</v>
          </cell>
          <cell r="M1888">
            <v>0.22999999999999998</v>
          </cell>
          <cell r="N1888">
            <v>0.91999999999999993</v>
          </cell>
          <cell r="O1888">
            <v>4</v>
          </cell>
          <cell r="P1888">
            <v>25299.999999999996</v>
          </cell>
        </row>
        <row r="1889">
          <cell r="G1889" t="str">
            <v>kg</v>
          </cell>
          <cell r="H1889">
            <v>0.2</v>
          </cell>
          <cell r="J1889">
            <v>5500</v>
          </cell>
          <cell r="K1889">
            <v>1100</v>
          </cell>
          <cell r="M1889">
            <v>0.2</v>
          </cell>
          <cell r="N1889">
            <v>0.8</v>
          </cell>
          <cell r="O1889">
            <v>4</v>
          </cell>
          <cell r="P1889">
            <v>4400</v>
          </cell>
        </row>
        <row r="1890">
          <cell r="G1890" t="str">
            <v>kg</v>
          </cell>
          <cell r="H1890">
            <v>1.4999999999999999E-2</v>
          </cell>
          <cell r="J1890">
            <v>4500</v>
          </cell>
          <cell r="K1890">
            <v>67.5</v>
          </cell>
          <cell r="M1890">
            <v>1.4999999999999999E-2</v>
          </cell>
          <cell r="N1890">
            <v>0.06</v>
          </cell>
          <cell r="O1890">
            <v>4</v>
          </cell>
          <cell r="P1890">
            <v>270</v>
          </cell>
        </row>
        <row r="1891">
          <cell r="G1891" t="str">
            <v>lbr</v>
          </cell>
          <cell r="H1891">
            <v>0.3</v>
          </cell>
          <cell r="J1891">
            <v>2000</v>
          </cell>
          <cell r="K1891">
            <v>600</v>
          </cell>
          <cell r="M1891">
            <v>0.3</v>
          </cell>
          <cell r="N1891">
            <v>1.2</v>
          </cell>
          <cell r="O1891">
            <v>4</v>
          </cell>
          <cell r="P1891">
            <v>2400</v>
          </cell>
        </row>
        <row r="1895">
          <cell r="M1895" t="str">
            <v>Produksi</v>
          </cell>
          <cell r="N1895" t="str">
            <v>Involve</v>
          </cell>
          <cell r="R1895" t="str">
            <v>Operation</v>
          </cell>
        </row>
        <row r="1896">
          <cell r="K1896">
            <v>0</v>
          </cell>
          <cell r="M1896" t="str">
            <v>/ Hour</v>
          </cell>
          <cell r="N1896" t="str">
            <v>%</v>
          </cell>
          <cell r="O1896">
            <v>4</v>
          </cell>
          <cell r="P1896">
            <v>0</v>
          </cell>
          <cell r="Q1896">
            <v>0</v>
          </cell>
          <cell r="R1896" t="str">
            <v>Hour</v>
          </cell>
        </row>
        <row r="1907">
          <cell r="K1907">
            <v>99682.5</v>
          </cell>
        </row>
        <row r="1910">
          <cell r="J1910" t="str">
            <v>Jakarta,  Oktober 2001</v>
          </cell>
        </row>
        <row r="1915">
          <cell r="J1915">
            <v>0</v>
          </cell>
        </row>
        <row r="1916">
          <cell r="J1916">
            <v>0</v>
          </cell>
        </row>
        <row r="1918">
          <cell r="G1918" t="str">
            <v>Pengembangan Gedung Serbaguna</v>
          </cell>
        </row>
        <row r="1919">
          <cell r="G1919" t="str">
            <v>Perumahan Taman Bougenvile, Bekasi</v>
          </cell>
        </row>
        <row r="1920">
          <cell r="G1920">
            <v>0</v>
          </cell>
        </row>
        <row r="1921">
          <cell r="M1921" t="str">
            <v>Description</v>
          </cell>
          <cell r="N1921" t="str">
            <v>Unit</v>
          </cell>
          <cell r="O1921" t="str">
            <v>Quantity</v>
          </cell>
          <cell r="P1921" t="str">
            <v>Unit Price</v>
          </cell>
          <cell r="Q1921" t="str">
            <v>Daily Output</v>
          </cell>
          <cell r="R1921" t="str">
            <v>Q'ty/Days</v>
          </cell>
        </row>
        <row r="1922">
          <cell r="G1922">
            <v>40</v>
          </cell>
          <cell r="M1922" t="str">
            <v>Kusen Kayu Kamper type E</v>
          </cell>
          <cell r="N1922" t="str">
            <v>bh</v>
          </cell>
          <cell r="O1922">
            <v>0</v>
          </cell>
          <cell r="P1922">
            <v>345707.81249999994</v>
          </cell>
          <cell r="Q1922">
            <v>0</v>
          </cell>
          <cell r="R1922">
            <v>0</v>
          </cell>
        </row>
        <row r="1923">
          <cell r="G1923" t="str">
            <v>Kusen Kayu Kamper type E</v>
          </cell>
        </row>
        <row r="1924">
          <cell r="G1924" t="str">
            <v>bh</v>
          </cell>
        </row>
        <row r="1927">
          <cell r="G1927" t="str">
            <v>Satuan</v>
          </cell>
          <cell r="H1927" t="str">
            <v>Jumlah</v>
          </cell>
          <cell r="J1927" t="str">
            <v>H.Satuan</v>
          </cell>
          <cell r="K1927" t="str">
            <v>Total</v>
          </cell>
          <cell r="M1927">
            <v>40</v>
          </cell>
          <cell r="N1927" t="str">
            <v>Kusen Kayu Kamper type E</v>
          </cell>
          <cell r="Q1927" t="str">
            <v>bh</v>
          </cell>
          <cell r="R1927">
            <v>0</v>
          </cell>
        </row>
        <row r="1928">
          <cell r="J1928" t="str">
            <v>(Rp.)</v>
          </cell>
          <cell r="K1928" t="str">
            <v>(Rp.)</v>
          </cell>
        </row>
        <row r="1929">
          <cell r="K1929">
            <v>157148.43749999997</v>
          </cell>
          <cell r="N1929">
            <v>7.1111111111111125</v>
          </cell>
          <cell r="O1929">
            <v>0</v>
          </cell>
          <cell r="P1929">
            <v>0</v>
          </cell>
          <cell r="Q1929">
            <v>157148.43749999997</v>
          </cell>
        </row>
        <row r="1930">
          <cell r="G1930" t="str">
            <v>hari</v>
          </cell>
          <cell r="H1930">
            <v>7.0312499999999986E-2</v>
          </cell>
          <cell r="J1930">
            <v>35000</v>
          </cell>
          <cell r="K1930">
            <v>2460.9374999999995</v>
          </cell>
          <cell r="M1930">
            <v>0.5</v>
          </cell>
          <cell r="N1930">
            <v>7.1111111111111125</v>
          </cell>
          <cell r="O1930">
            <v>0</v>
          </cell>
          <cell r="P1930">
            <v>0</v>
          </cell>
        </row>
        <row r="1931">
          <cell r="G1931" t="str">
            <v>hari</v>
          </cell>
          <cell r="H1931">
            <v>4.2187499999999991</v>
          </cell>
          <cell r="J1931">
            <v>30000</v>
          </cell>
          <cell r="K1931">
            <v>126562.49999999997</v>
          </cell>
          <cell r="M1931">
            <v>30</v>
          </cell>
          <cell r="N1931">
            <v>7.1111111111111125</v>
          </cell>
          <cell r="O1931">
            <v>0</v>
          </cell>
          <cell r="P1931">
            <v>0</v>
          </cell>
        </row>
        <row r="1932">
          <cell r="G1932" t="str">
            <v>hari</v>
          </cell>
          <cell r="H1932">
            <v>1.4062499999999998</v>
          </cell>
          <cell r="J1932">
            <v>20000</v>
          </cell>
          <cell r="K1932">
            <v>28124.999999999996</v>
          </cell>
          <cell r="M1932">
            <v>10</v>
          </cell>
          <cell r="N1932">
            <v>7.1111111111111125</v>
          </cell>
          <cell r="O1932">
            <v>0</v>
          </cell>
          <cell r="P1932">
            <v>0</v>
          </cell>
        </row>
        <row r="1935">
          <cell r="K1935">
            <v>188559.37499999997</v>
          </cell>
          <cell r="O1935">
            <v>0</v>
          </cell>
          <cell r="P1935">
            <v>0</v>
          </cell>
          <cell r="Q1935">
            <v>188559.37499999997</v>
          </cell>
        </row>
        <row r="1936">
          <cell r="G1936" t="str">
            <v>btg</v>
          </cell>
          <cell r="H1936">
            <v>3.0762499999999995</v>
          </cell>
          <cell r="J1936">
            <v>55000</v>
          </cell>
          <cell r="K1936">
            <v>169193.74999999997</v>
          </cell>
          <cell r="M1936">
            <v>3.0762499999999995</v>
          </cell>
          <cell r="N1936">
            <v>0</v>
          </cell>
          <cell r="O1936">
            <v>0</v>
          </cell>
          <cell r="P1936">
            <v>0</v>
          </cell>
        </row>
        <row r="1937">
          <cell r="G1937" t="str">
            <v>btg</v>
          </cell>
          <cell r="H1937">
            <v>0.60375000000000001</v>
          </cell>
          <cell r="J1937">
            <v>27500</v>
          </cell>
          <cell r="K1937">
            <v>16603.125</v>
          </cell>
          <cell r="M1937">
            <v>0.60375000000000001</v>
          </cell>
          <cell r="N1937">
            <v>0</v>
          </cell>
          <cell r="O1937">
            <v>0</v>
          </cell>
          <cell r="P1937">
            <v>0</v>
          </cell>
        </row>
        <row r="1938">
          <cell r="G1938" t="str">
            <v>kg</v>
          </cell>
          <cell r="H1938">
            <v>0.3</v>
          </cell>
          <cell r="J1938">
            <v>5500</v>
          </cell>
          <cell r="K1938">
            <v>1650</v>
          </cell>
          <cell r="M1938">
            <v>0.3</v>
          </cell>
          <cell r="N1938">
            <v>0</v>
          </cell>
          <cell r="O1938">
            <v>0</v>
          </cell>
          <cell r="P1938">
            <v>0</v>
          </cell>
        </row>
        <row r="1939">
          <cell r="G1939" t="str">
            <v>kg</v>
          </cell>
          <cell r="H1939">
            <v>2.5000000000000001E-2</v>
          </cell>
          <cell r="J1939">
            <v>4500</v>
          </cell>
          <cell r="K1939">
            <v>112.5</v>
          </cell>
          <cell r="M1939">
            <v>2.5000000000000001E-2</v>
          </cell>
          <cell r="N1939">
            <v>0</v>
          </cell>
          <cell r="O1939">
            <v>0</v>
          </cell>
          <cell r="P1939">
            <v>0</v>
          </cell>
        </row>
        <row r="1940">
          <cell r="G1940" t="str">
            <v>lbr</v>
          </cell>
          <cell r="H1940">
            <v>0.5</v>
          </cell>
          <cell r="J1940">
            <v>2000</v>
          </cell>
          <cell r="K1940">
            <v>1000</v>
          </cell>
          <cell r="M1940">
            <v>0.5</v>
          </cell>
          <cell r="N1940">
            <v>0</v>
          </cell>
          <cell r="O1940">
            <v>0</v>
          </cell>
          <cell r="P1940">
            <v>0</v>
          </cell>
        </row>
        <row r="1944">
          <cell r="M1944" t="str">
            <v>Produksi</v>
          </cell>
          <cell r="N1944" t="str">
            <v>Involve</v>
          </cell>
          <cell r="R1944" t="str">
            <v>Operation</v>
          </cell>
        </row>
        <row r="1945">
          <cell r="K1945">
            <v>0</v>
          </cell>
          <cell r="M1945" t="str">
            <v>/ Hour</v>
          </cell>
          <cell r="N1945" t="str">
            <v>%</v>
          </cell>
          <cell r="O1945">
            <v>0</v>
          </cell>
          <cell r="P1945">
            <v>0</v>
          </cell>
          <cell r="Q1945">
            <v>0</v>
          </cell>
          <cell r="R1945" t="str">
            <v>Hour</v>
          </cell>
        </row>
        <row r="1956">
          <cell r="K1956">
            <v>345707.81249999994</v>
          </cell>
        </row>
        <row r="1959">
          <cell r="J1959" t="str">
            <v>Jakarta,  Oktober 2001</v>
          </cell>
        </row>
        <row r="1964">
          <cell r="J1964">
            <v>0</v>
          </cell>
        </row>
        <row r="1965">
          <cell r="J1965">
            <v>0</v>
          </cell>
        </row>
        <row r="1967">
          <cell r="G1967" t="str">
            <v>Pengembangan Gedung Serbaguna</v>
          </cell>
        </row>
        <row r="1968">
          <cell r="G1968" t="str">
            <v>Perumahan Taman Bougenvile, Bekasi</v>
          </cell>
        </row>
        <row r="1969">
          <cell r="G1969">
            <v>0</v>
          </cell>
        </row>
        <row r="1970">
          <cell r="M1970" t="str">
            <v>Description</v>
          </cell>
          <cell r="N1970" t="str">
            <v>Unit</v>
          </cell>
          <cell r="O1970" t="str">
            <v>Quantity</v>
          </cell>
          <cell r="P1970" t="str">
            <v>Unit Price</v>
          </cell>
          <cell r="Q1970" t="str">
            <v>Daily Output</v>
          </cell>
          <cell r="R1970" t="str">
            <v>Q'ty/Days</v>
          </cell>
        </row>
        <row r="1971">
          <cell r="G1971">
            <v>41</v>
          </cell>
          <cell r="M1971" t="str">
            <v>Kusen Kayu Kamper type F</v>
          </cell>
          <cell r="N1971" t="str">
            <v>bh</v>
          </cell>
          <cell r="O1971">
            <v>0</v>
          </cell>
          <cell r="P1971">
            <v>284985.9375</v>
          </cell>
          <cell r="Q1971">
            <v>0</v>
          </cell>
          <cell r="R1971">
            <v>0</v>
          </cell>
        </row>
        <row r="1972">
          <cell r="G1972" t="str">
            <v>Kusen Kayu Kamper type F</v>
          </cell>
        </row>
        <row r="1973">
          <cell r="G1973" t="str">
            <v>bh</v>
          </cell>
        </row>
        <row r="1976">
          <cell r="G1976" t="str">
            <v>Satuan</v>
          </cell>
          <cell r="H1976" t="str">
            <v>Jumlah</v>
          </cell>
          <cell r="J1976" t="str">
            <v>H.Satuan</v>
          </cell>
          <cell r="K1976" t="str">
            <v>Total</v>
          </cell>
          <cell r="M1976">
            <v>41</v>
          </cell>
          <cell r="N1976" t="str">
            <v>Kusen Kayu Kamper type F</v>
          </cell>
          <cell r="Q1976" t="str">
            <v>bh</v>
          </cell>
          <cell r="R1976">
            <v>0</v>
          </cell>
        </row>
        <row r="1977">
          <cell r="J1977" t="str">
            <v>(Rp.)</v>
          </cell>
          <cell r="K1977" t="str">
            <v>(Rp.)</v>
          </cell>
        </row>
        <row r="1978">
          <cell r="K1978">
            <v>132004.6875</v>
          </cell>
          <cell r="N1978">
            <v>8.4656084656084669</v>
          </cell>
          <cell r="O1978">
            <v>0</v>
          </cell>
          <cell r="P1978">
            <v>0</v>
          </cell>
          <cell r="Q1978">
            <v>132004.6875</v>
          </cell>
        </row>
        <row r="1979">
          <cell r="G1979" t="str">
            <v>hari</v>
          </cell>
          <cell r="H1979">
            <v>5.906249999999999E-2</v>
          </cell>
          <cell r="J1979">
            <v>35000</v>
          </cell>
          <cell r="K1979">
            <v>2067.1874999999995</v>
          </cell>
          <cell r="M1979">
            <v>0.5</v>
          </cell>
          <cell r="N1979">
            <v>8.4656084656084669</v>
          </cell>
          <cell r="O1979">
            <v>0</v>
          </cell>
          <cell r="P1979">
            <v>0</v>
          </cell>
        </row>
        <row r="1980">
          <cell r="G1980" t="str">
            <v>hari</v>
          </cell>
          <cell r="H1980">
            <v>3.5437499999999993</v>
          </cell>
          <cell r="J1980">
            <v>30000</v>
          </cell>
          <cell r="K1980">
            <v>106312.49999999999</v>
          </cell>
          <cell r="M1980">
            <v>30</v>
          </cell>
          <cell r="N1980">
            <v>8.4656084656084669</v>
          </cell>
          <cell r="O1980">
            <v>0</v>
          </cell>
          <cell r="P1980">
            <v>0</v>
          </cell>
        </row>
        <row r="1981">
          <cell r="G1981" t="str">
            <v>hari</v>
          </cell>
          <cell r="H1981">
            <v>1.1812499999999999</v>
          </cell>
          <cell r="J1981">
            <v>20000</v>
          </cell>
          <cell r="K1981">
            <v>23625</v>
          </cell>
          <cell r="M1981">
            <v>10</v>
          </cell>
          <cell r="N1981">
            <v>8.4656084656084669</v>
          </cell>
          <cell r="O1981">
            <v>0</v>
          </cell>
          <cell r="P1981">
            <v>0</v>
          </cell>
        </row>
        <row r="1984">
          <cell r="K1984">
            <v>152981.25</v>
          </cell>
          <cell r="O1984">
            <v>0</v>
          </cell>
          <cell r="P1984">
            <v>0</v>
          </cell>
          <cell r="Q1984">
            <v>152981.25</v>
          </cell>
        </row>
        <row r="1985">
          <cell r="G1985" t="str">
            <v>btg</v>
          </cell>
          <cell r="H1985">
            <v>2.5012499999999998</v>
          </cell>
          <cell r="J1985">
            <v>55000</v>
          </cell>
          <cell r="K1985">
            <v>137568.75</v>
          </cell>
          <cell r="M1985">
            <v>2.5012499999999998</v>
          </cell>
          <cell r="N1985">
            <v>0</v>
          </cell>
          <cell r="O1985">
            <v>0</v>
          </cell>
          <cell r="P1985">
            <v>0</v>
          </cell>
        </row>
        <row r="1986">
          <cell r="G1986" t="str">
            <v>btg</v>
          </cell>
          <cell r="H1986">
            <v>0.45999999999999996</v>
          </cell>
          <cell r="J1986">
            <v>27500</v>
          </cell>
          <cell r="K1986">
            <v>12649.999999999998</v>
          </cell>
          <cell r="M1986">
            <v>0.45999999999999996</v>
          </cell>
          <cell r="N1986">
            <v>0</v>
          </cell>
          <cell r="O1986">
            <v>0</v>
          </cell>
          <cell r="P1986">
            <v>0</v>
          </cell>
        </row>
        <row r="1987">
          <cell r="G1987" t="str">
            <v>kg</v>
          </cell>
          <cell r="H1987">
            <v>0.3</v>
          </cell>
          <cell r="J1987">
            <v>5500</v>
          </cell>
          <cell r="K1987">
            <v>1650</v>
          </cell>
          <cell r="M1987">
            <v>0.3</v>
          </cell>
          <cell r="N1987">
            <v>0</v>
          </cell>
          <cell r="O1987">
            <v>0</v>
          </cell>
          <cell r="P1987">
            <v>0</v>
          </cell>
        </row>
        <row r="1988">
          <cell r="G1988" t="str">
            <v>kg</v>
          </cell>
          <cell r="H1988">
            <v>2.5000000000000001E-2</v>
          </cell>
          <cell r="J1988">
            <v>4500</v>
          </cell>
          <cell r="K1988">
            <v>112.5</v>
          </cell>
          <cell r="M1988">
            <v>2.5000000000000001E-2</v>
          </cell>
          <cell r="N1988">
            <v>0</v>
          </cell>
          <cell r="O1988">
            <v>0</v>
          </cell>
          <cell r="P1988">
            <v>0</v>
          </cell>
        </row>
        <row r="1989">
          <cell r="G1989" t="str">
            <v>lbr</v>
          </cell>
          <cell r="H1989">
            <v>0.5</v>
          </cell>
          <cell r="J1989">
            <v>2000</v>
          </cell>
          <cell r="K1989">
            <v>1000</v>
          </cell>
          <cell r="M1989">
            <v>0.5</v>
          </cell>
          <cell r="N1989">
            <v>0</v>
          </cell>
          <cell r="O1989">
            <v>0</v>
          </cell>
          <cell r="P1989">
            <v>0</v>
          </cell>
        </row>
        <row r="1993">
          <cell r="M1993" t="str">
            <v>Produksi</v>
          </cell>
          <cell r="N1993" t="str">
            <v>Involve</v>
          </cell>
          <cell r="R1993" t="str">
            <v>Operation</v>
          </cell>
        </row>
        <row r="1994">
          <cell r="K1994">
            <v>0</v>
          </cell>
          <cell r="M1994" t="str">
            <v>/ Hour</v>
          </cell>
          <cell r="N1994" t="str">
            <v>%</v>
          </cell>
          <cell r="O1994">
            <v>0</v>
          </cell>
          <cell r="P1994">
            <v>0</v>
          </cell>
          <cell r="Q1994">
            <v>0</v>
          </cell>
          <cell r="R1994" t="str">
            <v>Hour</v>
          </cell>
        </row>
        <row r="2005">
          <cell r="K2005">
            <v>284985.9375</v>
          </cell>
        </row>
        <row r="2008">
          <cell r="J2008" t="str">
            <v>Jakarta,  Oktober 2001</v>
          </cell>
        </row>
        <row r="2013">
          <cell r="J2013">
            <v>0</v>
          </cell>
        </row>
        <row r="2014">
          <cell r="J2014">
            <v>0</v>
          </cell>
        </row>
        <row r="2016">
          <cell r="G2016" t="str">
            <v>Pengembangan Gedung Serbaguna</v>
          </cell>
        </row>
        <row r="2017">
          <cell r="G2017" t="str">
            <v>Perumahan Taman Bougenvile, Bekasi</v>
          </cell>
        </row>
        <row r="2018">
          <cell r="G2018">
            <v>0</v>
          </cell>
        </row>
        <row r="2019">
          <cell r="M2019" t="str">
            <v>Description</v>
          </cell>
          <cell r="N2019" t="str">
            <v>Unit</v>
          </cell>
          <cell r="O2019" t="str">
            <v>Quantity</v>
          </cell>
          <cell r="P2019" t="str">
            <v>Unit Price</v>
          </cell>
          <cell r="Q2019" t="str">
            <v>Daily Output</v>
          </cell>
          <cell r="R2019" t="str">
            <v>Q'ty/Days</v>
          </cell>
        </row>
        <row r="2020">
          <cell r="G2020">
            <v>42</v>
          </cell>
          <cell r="M2020" t="str">
            <v>Gording kayu</v>
          </cell>
          <cell r="N2020" t="str">
            <v>m'</v>
          </cell>
          <cell r="O2020">
            <v>0</v>
          </cell>
          <cell r="P2020">
            <v>12834.649999999998</v>
          </cell>
          <cell r="Q2020">
            <v>0</v>
          </cell>
          <cell r="R2020">
            <v>0</v>
          </cell>
        </row>
        <row r="2021">
          <cell r="G2021" t="str">
            <v>Gording kayu</v>
          </cell>
        </row>
        <row r="2022">
          <cell r="G2022" t="str">
            <v>m'</v>
          </cell>
        </row>
        <row r="2025">
          <cell r="G2025" t="str">
            <v>Satuan</v>
          </cell>
          <cell r="H2025" t="str">
            <v>Jumlah</v>
          </cell>
          <cell r="J2025" t="str">
            <v>H.Satuan</v>
          </cell>
          <cell r="K2025" t="str">
            <v>Total</v>
          </cell>
          <cell r="M2025">
            <v>42</v>
          </cell>
          <cell r="N2025" t="str">
            <v>Gording kayu</v>
          </cell>
          <cell r="Q2025" t="str">
            <v>m'</v>
          </cell>
          <cell r="R2025">
            <v>120</v>
          </cell>
        </row>
        <row r="2026">
          <cell r="J2026" t="str">
            <v>(Rp.)</v>
          </cell>
          <cell r="K2026" t="str">
            <v>(Rp.)</v>
          </cell>
        </row>
        <row r="2027">
          <cell r="K2027">
            <v>1733.4</v>
          </cell>
          <cell r="N2027">
            <v>138.88888888888889</v>
          </cell>
          <cell r="O2027">
            <v>120</v>
          </cell>
          <cell r="P2027">
            <v>208008</v>
          </cell>
          <cell r="Q2027">
            <v>1733.4</v>
          </cell>
        </row>
        <row r="2028">
          <cell r="G2028" t="str">
            <v>hari</v>
          </cell>
          <cell r="H2028">
            <v>3.2400000000000003E-3</v>
          </cell>
          <cell r="J2028">
            <v>35000</v>
          </cell>
          <cell r="K2028">
            <v>113.4</v>
          </cell>
          <cell r="M2028">
            <v>0.45</v>
          </cell>
          <cell r="N2028">
            <v>138.88888888888889</v>
          </cell>
          <cell r="O2028">
            <v>120</v>
          </cell>
          <cell r="P2028">
            <v>13608</v>
          </cell>
        </row>
        <row r="2029">
          <cell r="G2029" t="str">
            <v>hari</v>
          </cell>
          <cell r="H2029">
            <v>3.2399999999999998E-2</v>
          </cell>
          <cell r="J2029">
            <v>30000</v>
          </cell>
          <cell r="K2029">
            <v>972</v>
          </cell>
          <cell r="M2029">
            <v>4.5</v>
          </cell>
          <cell r="N2029">
            <v>138.88888888888889</v>
          </cell>
          <cell r="O2029">
            <v>120</v>
          </cell>
          <cell r="P2029">
            <v>116640</v>
          </cell>
        </row>
        <row r="2030">
          <cell r="G2030" t="str">
            <v>hari</v>
          </cell>
          <cell r="H2030">
            <v>3.2399999999999998E-2</v>
          </cell>
          <cell r="J2030">
            <v>20000</v>
          </cell>
          <cell r="K2030">
            <v>648</v>
          </cell>
          <cell r="M2030">
            <v>4.5</v>
          </cell>
          <cell r="N2030">
            <v>138.88888888888889</v>
          </cell>
          <cell r="O2030">
            <v>120</v>
          </cell>
          <cell r="P2030">
            <v>77760</v>
          </cell>
        </row>
        <row r="2033">
          <cell r="K2033">
            <v>11101.249999999998</v>
          </cell>
          <cell r="O2033">
            <v>120</v>
          </cell>
          <cell r="P2033">
            <v>1332149.9999999998</v>
          </cell>
          <cell r="Q2033">
            <v>11101.249999999998</v>
          </cell>
        </row>
        <row r="2034">
          <cell r="G2034" t="str">
            <v>btg</v>
          </cell>
          <cell r="H2034">
            <v>0.25624999999999998</v>
          </cell>
          <cell r="J2034">
            <v>43000</v>
          </cell>
          <cell r="K2034">
            <v>11018.749999999998</v>
          </cell>
          <cell r="M2034">
            <v>0.25624999999999998</v>
          </cell>
          <cell r="N2034">
            <v>30.749999999999996</v>
          </cell>
          <cell r="O2034">
            <v>120</v>
          </cell>
          <cell r="P2034">
            <v>1322249.9999999998</v>
          </cell>
        </row>
        <row r="2035">
          <cell r="G2035" t="str">
            <v>kg</v>
          </cell>
          <cell r="H2035">
            <v>1.4999999999999999E-2</v>
          </cell>
          <cell r="J2035">
            <v>5500</v>
          </cell>
          <cell r="K2035">
            <v>82.5</v>
          </cell>
          <cell r="M2035">
            <v>1.4999999999999999E-2</v>
          </cell>
          <cell r="N2035">
            <v>1.7999999999999998</v>
          </cell>
          <cell r="O2035">
            <v>120</v>
          </cell>
          <cell r="P2035">
            <v>9900</v>
          </cell>
        </row>
        <row r="2042">
          <cell r="M2042" t="str">
            <v>Produksi</v>
          </cell>
          <cell r="N2042" t="str">
            <v>Involve</v>
          </cell>
          <cell r="R2042" t="str">
            <v>Operation</v>
          </cell>
        </row>
        <row r="2043">
          <cell r="K2043">
            <v>0</v>
          </cell>
          <cell r="M2043" t="str">
            <v>/ Hour</v>
          </cell>
          <cell r="N2043" t="str">
            <v>%</v>
          </cell>
          <cell r="O2043">
            <v>120</v>
          </cell>
          <cell r="P2043">
            <v>0</v>
          </cell>
          <cell r="Q2043">
            <v>0</v>
          </cell>
          <cell r="R2043" t="str">
            <v>Hour</v>
          </cell>
        </row>
        <row r="2054">
          <cell r="K2054">
            <v>12834.649999999998</v>
          </cell>
        </row>
        <row r="2057">
          <cell r="J2057" t="str">
            <v>Jakarta,  Oktober 2001</v>
          </cell>
        </row>
        <row r="2062">
          <cell r="J2062">
            <v>0</v>
          </cell>
        </row>
        <row r="2063">
          <cell r="J2063">
            <v>0</v>
          </cell>
        </row>
        <row r="2065">
          <cell r="G2065" t="str">
            <v>Pengembangan Gedung Serbaguna</v>
          </cell>
        </row>
        <row r="2066">
          <cell r="G2066" t="str">
            <v>Perumahan Taman Bougenvile, Bekasi</v>
          </cell>
        </row>
        <row r="2067">
          <cell r="G2067">
            <v>0</v>
          </cell>
        </row>
        <row r="2068">
          <cell r="M2068" t="str">
            <v>Description</v>
          </cell>
          <cell r="N2068" t="str">
            <v>Unit</v>
          </cell>
          <cell r="O2068" t="str">
            <v>Quantity</v>
          </cell>
          <cell r="P2068" t="str">
            <v>Unit Price</v>
          </cell>
          <cell r="Q2068" t="str">
            <v>Daily Output</v>
          </cell>
          <cell r="R2068" t="str">
            <v>Q'ty/Days</v>
          </cell>
        </row>
        <row r="2069">
          <cell r="G2069">
            <v>43</v>
          </cell>
          <cell r="M2069" t="str">
            <v>Pek. Pintu Panel Kayu single 90x210 cm</v>
          </cell>
          <cell r="N2069" t="str">
            <v>bh</v>
          </cell>
          <cell r="O2069">
            <v>0</v>
          </cell>
          <cell r="P2069">
            <v>281096.25</v>
          </cell>
          <cell r="Q2069">
            <v>0</v>
          </cell>
          <cell r="R2069">
            <v>0</v>
          </cell>
        </row>
        <row r="2070">
          <cell r="G2070" t="str">
            <v>Pek. Pintu Panel Kayu single 90x210 cm</v>
          </cell>
        </row>
        <row r="2071">
          <cell r="G2071" t="str">
            <v>bh</v>
          </cell>
        </row>
        <row r="2074">
          <cell r="G2074" t="str">
            <v>Satuan</v>
          </cell>
          <cell r="H2074" t="str">
            <v>Jumlah</v>
          </cell>
          <cell r="J2074" t="str">
            <v>H.Satuan</v>
          </cell>
          <cell r="K2074" t="str">
            <v>Total</v>
          </cell>
          <cell r="M2074">
            <v>43</v>
          </cell>
          <cell r="N2074" t="str">
            <v>Pek. Pintu Panel Kayu single 90x210 cm</v>
          </cell>
          <cell r="Q2074" t="str">
            <v>bh</v>
          </cell>
          <cell r="R2074">
            <v>2</v>
          </cell>
        </row>
        <row r="2075">
          <cell r="J2075" t="str">
            <v>(Rp.)</v>
          </cell>
          <cell r="K2075" t="str">
            <v>(Rp.)</v>
          </cell>
        </row>
        <row r="2076">
          <cell r="K2076">
            <v>162540.00000000003</v>
          </cell>
          <cell r="N2076">
            <v>0.52910052910052907</v>
          </cell>
          <cell r="O2076">
            <v>2</v>
          </cell>
          <cell r="P2076">
            <v>325080.00000000006</v>
          </cell>
          <cell r="Q2076">
            <v>162540.00000000003</v>
          </cell>
        </row>
        <row r="2077">
          <cell r="G2077" t="str">
            <v>hari</v>
          </cell>
          <cell r="H2077">
            <v>0.75600000000000012</v>
          </cell>
          <cell r="J2077">
            <v>35000</v>
          </cell>
          <cell r="K2077">
            <v>26460.000000000004</v>
          </cell>
          <cell r="M2077">
            <v>0.4</v>
          </cell>
          <cell r="N2077">
            <v>0.52910052910052907</v>
          </cell>
          <cell r="O2077">
            <v>2</v>
          </cell>
          <cell r="P2077">
            <v>52920.000000000007</v>
          </cell>
        </row>
        <row r="2078">
          <cell r="G2078" t="str">
            <v>hari</v>
          </cell>
          <cell r="H2078">
            <v>3.7800000000000002</v>
          </cell>
          <cell r="J2078">
            <v>30000</v>
          </cell>
          <cell r="K2078">
            <v>113400.00000000001</v>
          </cell>
          <cell r="M2078">
            <v>2</v>
          </cell>
          <cell r="N2078">
            <v>0.52910052910052907</v>
          </cell>
          <cell r="O2078">
            <v>2</v>
          </cell>
          <cell r="P2078">
            <v>226800.00000000003</v>
          </cell>
        </row>
        <row r="2079">
          <cell r="G2079" t="str">
            <v>hari</v>
          </cell>
          <cell r="H2079">
            <v>1.1340000000000001</v>
          </cell>
          <cell r="J2079">
            <v>20000</v>
          </cell>
          <cell r="K2079">
            <v>22680.000000000004</v>
          </cell>
          <cell r="M2079">
            <v>0.6</v>
          </cell>
          <cell r="N2079">
            <v>0.52910052910052907</v>
          </cell>
          <cell r="O2079">
            <v>2</v>
          </cell>
          <cell r="P2079">
            <v>45360.000000000007</v>
          </cell>
        </row>
        <row r="2082">
          <cell r="K2082">
            <v>118556.25</v>
          </cell>
          <cell r="O2082">
            <v>2</v>
          </cell>
          <cell r="P2082">
            <v>237112.5</v>
          </cell>
          <cell r="Q2082">
            <v>118556.25</v>
          </cell>
        </row>
        <row r="2083">
          <cell r="G2083" t="str">
            <v>btg</v>
          </cell>
          <cell r="H2083">
            <v>1.8975000000000002</v>
          </cell>
          <cell r="J2083">
            <v>13500</v>
          </cell>
          <cell r="K2083">
            <v>25616.250000000004</v>
          </cell>
          <cell r="M2083">
            <v>1.8975000000000002</v>
          </cell>
          <cell r="N2083">
            <v>3.7950000000000004</v>
          </cell>
          <cell r="O2083">
            <v>2</v>
          </cell>
          <cell r="P2083">
            <v>51232.500000000007</v>
          </cell>
        </row>
        <row r="2084">
          <cell r="G2084" t="str">
            <v>btg</v>
          </cell>
          <cell r="H2084">
            <v>1.0175000000000001</v>
          </cell>
          <cell r="J2084">
            <v>88000</v>
          </cell>
          <cell r="K2084">
            <v>89540</v>
          </cell>
          <cell r="M2084">
            <v>1.0175000000000001</v>
          </cell>
          <cell r="N2084">
            <v>2.0350000000000001</v>
          </cell>
          <cell r="O2084">
            <v>2</v>
          </cell>
          <cell r="P2084">
            <v>179080</v>
          </cell>
        </row>
        <row r="2085">
          <cell r="G2085" t="str">
            <v>kg</v>
          </cell>
          <cell r="H2085">
            <v>0.05</v>
          </cell>
          <cell r="J2085">
            <v>5500</v>
          </cell>
          <cell r="K2085">
            <v>275</v>
          </cell>
          <cell r="M2085">
            <v>0.05</v>
          </cell>
          <cell r="N2085">
            <v>0.1</v>
          </cell>
          <cell r="O2085">
            <v>2</v>
          </cell>
          <cell r="P2085">
            <v>550</v>
          </cell>
        </row>
        <row r="2086">
          <cell r="G2086" t="str">
            <v>lbr</v>
          </cell>
          <cell r="H2086">
            <v>1</v>
          </cell>
          <cell r="J2086">
            <v>2000</v>
          </cell>
          <cell r="K2086">
            <v>2000</v>
          </cell>
          <cell r="M2086">
            <v>1</v>
          </cell>
          <cell r="N2086">
            <v>2</v>
          </cell>
          <cell r="O2086">
            <v>2</v>
          </cell>
          <cell r="P2086">
            <v>4000</v>
          </cell>
        </row>
        <row r="2087">
          <cell r="G2087" t="str">
            <v>kg</v>
          </cell>
          <cell r="H2087">
            <v>0.25</v>
          </cell>
          <cell r="J2087">
            <v>4500</v>
          </cell>
          <cell r="K2087">
            <v>1125</v>
          </cell>
          <cell r="M2087">
            <v>0.25</v>
          </cell>
          <cell r="N2087">
            <v>0.5</v>
          </cell>
          <cell r="O2087">
            <v>2</v>
          </cell>
          <cell r="P2087">
            <v>2250</v>
          </cell>
        </row>
        <row r="2091">
          <cell r="M2091" t="str">
            <v>Produksi</v>
          </cell>
          <cell r="N2091" t="str">
            <v>Involve</v>
          </cell>
          <cell r="R2091" t="str">
            <v>Operation</v>
          </cell>
        </row>
        <row r="2092">
          <cell r="K2092">
            <v>0</v>
          </cell>
          <cell r="M2092" t="str">
            <v>/ Hour</v>
          </cell>
          <cell r="N2092" t="str">
            <v>%</v>
          </cell>
          <cell r="O2092">
            <v>2</v>
          </cell>
          <cell r="P2092">
            <v>0</v>
          </cell>
          <cell r="Q2092">
            <v>0</v>
          </cell>
          <cell r="R2092" t="str">
            <v>Hour</v>
          </cell>
        </row>
        <row r="2103">
          <cell r="K2103">
            <v>281096.25</v>
          </cell>
        </row>
        <row r="2106">
          <cell r="J2106" t="str">
            <v>Jakarta,  Oktober 2001</v>
          </cell>
        </row>
        <row r="2111">
          <cell r="J2111">
            <v>0</v>
          </cell>
        </row>
        <row r="2112">
          <cell r="J2112">
            <v>0</v>
          </cell>
        </row>
        <row r="2114">
          <cell r="G2114" t="str">
            <v>Pengembangan Gedung Serbaguna</v>
          </cell>
        </row>
        <row r="2115">
          <cell r="G2115" t="str">
            <v>Perumahan Taman Bougenvile, Bekasi</v>
          </cell>
        </row>
        <row r="2116">
          <cell r="G2116">
            <v>0</v>
          </cell>
        </row>
        <row r="2117">
          <cell r="M2117" t="str">
            <v>Description</v>
          </cell>
          <cell r="N2117" t="str">
            <v>Unit</v>
          </cell>
          <cell r="O2117" t="str">
            <v>Quantity</v>
          </cell>
          <cell r="P2117" t="str">
            <v>Unit Price</v>
          </cell>
          <cell r="Q2117" t="str">
            <v>Daily Output</v>
          </cell>
          <cell r="R2117" t="str">
            <v>Q'ty/Days</v>
          </cell>
        </row>
        <row r="2118">
          <cell r="G2118">
            <v>44</v>
          </cell>
          <cell r="M2118" t="str">
            <v>Pek. Pintu Panel uk. 70x200 cm</v>
          </cell>
          <cell r="N2118" t="str">
            <v>bh</v>
          </cell>
          <cell r="O2118">
            <v>0</v>
          </cell>
          <cell r="P2118">
            <v>231146.25</v>
          </cell>
          <cell r="Q2118">
            <v>0</v>
          </cell>
          <cell r="R2118">
            <v>0</v>
          </cell>
        </row>
        <row r="2119">
          <cell r="G2119" t="str">
            <v>Pek. Pintu Panel uk. 70x200 cm</v>
          </cell>
        </row>
        <row r="2120">
          <cell r="G2120" t="str">
            <v>bh</v>
          </cell>
        </row>
        <row r="2123">
          <cell r="G2123" t="str">
            <v>Satuan</v>
          </cell>
          <cell r="H2123" t="str">
            <v>Jumlah</v>
          </cell>
          <cell r="J2123" t="str">
            <v>H.Satuan</v>
          </cell>
          <cell r="K2123" t="str">
            <v>Total</v>
          </cell>
          <cell r="M2123">
            <v>44</v>
          </cell>
          <cell r="N2123" t="str">
            <v>Pek. Pintu Panel uk. 70x200 cm</v>
          </cell>
          <cell r="Q2123" t="str">
            <v>bh</v>
          </cell>
          <cell r="R2123">
            <v>0</v>
          </cell>
        </row>
        <row r="2124">
          <cell r="J2124" t="str">
            <v>(Rp.)</v>
          </cell>
          <cell r="K2124" t="str">
            <v>(Rp.)</v>
          </cell>
          <cell r="N2124">
            <v>0.35714285714285715</v>
          </cell>
          <cell r="O2124" t="str">
            <v>prod/tk.</v>
          </cell>
        </row>
        <row r="2125">
          <cell r="K2125">
            <v>120400</v>
          </cell>
          <cell r="N2125">
            <v>0.7142857142857143</v>
          </cell>
          <cell r="O2125">
            <v>0</v>
          </cell>
          <cell r="P2125">
            <v>0</v>
          </cell>
          <cell r="Q2125">
            <v>120400</v>
          </cell>
        </row>
        <row r="2126">
          <cell r="G2126" t="str">
            <v>hari</v>
          </cell>
          <cell r="H2126">
            <v>0.56000000000000005</v>
          </cell>
          <cell r="J2126">
            <v>35000</v>
          </cell>
          <cell r="K2126">
            <v>19600.000000000004</v>
          </cell>
          <cell r="M2126">
            <v>0.4</v>
          </cell>
          <cell r="N2126">
            <v>0.7142857142857143</v>
          </cell>
          <cell r="O2126">
            <v>0</v>
          </cell>
          <cell r="P2126">
            <v>0</v>
          </cell>
        </row>
        <row r="2127">
          <cell r="G2127" t="str">
            <v>hari</v>
          </cell>
          <cell r="H2127">
            <v>2.8</v>
          </cell>
          <cell r="J2127">
            <v>30000</v>
          </cell>
          <cell r="K2127">
            <v>84000</v>
          </cell>
          <cell r="M2127">
            <v>2</v>
          </cell>
          <cell r="N2127">
            <v>0.7142857142857143</v>
          </cell>
          <cell r="O2127">
            <v>0</v>
          </cell>
          <cell r="P2127">
            <v>0</v>
          </cell>
        </row>
        <row r="2128">
          <cell r="G2128" t="str">
            <v>hari</v>
          </cell>
          <cell r="H2128">
            <v>0.84</v>
          </cell>
          <cell r="J2128">
            <v>20000</v>
          </cell>
          <cell r="K2128">
            <v>16800</v>
          </cell>
          <cell r="M2128">
            <v>0.6</v>
          </cell>
          <cell r="N2128">
            <v>0.7142857142857143</v>
          </cell>
          <cell r="O2128">
            <v>0</v>
          </cell>
          <cell r="P2128">
            <v>0</v>
          </cell>
        </row>
        <row r="2131">
          <cell r="K2131">
            <v>110746.25000000001</v>
          </cell>
          <cell r="O2131">
            <v>0</v>
          </cell>
          <cell r="P2131">
            <v>0</v>
          </cell>
          <cell r="Q2131">
            <v>110746.25000000001</v>
          </cell>
        </row>
        <row r="2132">
          <cell r="G2132" t="str">
            <v>btg</v>
          </cell>
          <cell r="H2132">
            <v>1.6775</v>
          </cell>
          <cell r="J2132">
            <v>13500</v>
          </cell>
          <cell r="K2132">
            <v>22646.25</v>
          </cell>
          <cell r="M2132">
            <v>1.6775</v>
          </cell>
          <cell r="N2132">
            <v>0</v>
          </cell>
          <cell r="O2132">
            <v>0</v>
          </cell>
          <cell r="P2132">
            <v>0</v>
          </cell>
        </row>
        <row r="2133">
          <cell r="G2133" t="str">
            <v>btg</v>
          </cell>
          <cell r="H2133">
            <v>0.96250000000000013</v>
          </cell>
          <cell r="J2133">
            <v>88000</v>
          </cell>
          <cell r="K2133">
            <v>84700.000000000015</v>
          </cell>
          <cell r="M2133">
            <v>0.96250000000000013</v>
          </cell>
          <cell r="N2133">
            <v>0</v>
          </cell>
          <cell r="O2133">
            <v>0</v>
          </cell>
          <cell r="P2133">
            <v>0</v>
          </cell>
        </row>
        <row r="2134">
          <cell r="G2134" t="str">
            <v>kg</v>
          </cell>
          <cell r="H2134">
            <v>0.05</v>
          </cell>
          <cell r="J2134">
            <v>5500</v>
          </cell>
          <cell r="K2134">
            <v>275</v>
          </cell>
          <cell r="M2134">
            <v>0.05</v>
          </cell>
          <cell r="N2134">
            <v>0</v>
          </cell>
          <cell r="O2134">
            <v>0</v>
          </cell>
          <cell r="P2134">
            <v>0</v>
          </cell>
        </row>
        <row r="2135">
          <cell r="G2135" t="str">
            <v>lbr</v>
          </cell>
          <cell r="H2135">
            <v>1</v>
          </cell>
          <cell r="J2135">
            <v>2000</v>
          </cell>
          <cell r="K2135">
            <v>2000</v>
          </cell>
          <cell r="M2135">
            <v>1</v>
          </cell>
          <cell r="N2135">
            <v>0</v>
          </cell>
          <cell r="O2135">
            <v>0</v>
          </cell>
          <cell r="P2135">
            <v>0</v>
          </cell>
        </row>
        <row r="2136">
          <cell r="G2136" t="str">
            <v>kg</v>
          </cell>
          <cell r="H2136">
            <v>0.25</v>
          </cell>
          <cell r="J2136">
            <v>4500</v>
          </cell>
          <cell r="K2136">
            <v>1125</v>
          </cell>
          <cell r="M2136">
            <v>0.25</v>
          </cell>
          <cell r="N2136">
            <v>0</v>
          </cell>
          <cell r="O2136">
            <v>0</v>
          </cell>
          <cell r="P2136">
            <v>0</v>
          </cell>
        </row>
        <row r="2140">
          <cell r="M2140" t="str">
            <v>Produksi</v>
          </cell>
          <cell r="N2140" t="str">
            <v>Involve</v>
          </cell>
          <cell r="R2140" t="str">
            <v>Operation</v>
          </cell>
        </row>
        <row r="2141">
          <cell r="K2141">
            <v>0</v>
          </cell>
          <cell r="M2141" t="str">
            <v>/ Hour</v>
          </cell>
          <cell r="N2141" t="str">
            <v>%</v>
          </cell>
          <cell r="O2141">
            <v>0</v>
          </cell>
          <cell r="P2141">
            <v>0</v>
          </cell>
          <cell r="Q2141">
            <v>0</v>
          </cell>
          <cell r="R2141" t="str">
            <v>Hour</v>
          </cell>
        </row>
        <row r="2152">
          <cell r="K2152">
            <v>231146.25</v>
          </cell>
        </row>
        <row r="2155">
          <cell r="J2155" t="str">
            <v>Jakarta,  Oktober 2001</v>
          </cell>
        </row>
        <row r="2160">
          <cell r="J2160">
            <v>0</v>
          </cell>
        </row>
        <row r="2161">
          <cell r="J2161">
            <v>0</v>
          </cell>
        </row>
        <row r="2163">
          <cell r="G2163" t="str">
            <v>Pengembangan Gedung Serbaguna</v>
          </cell>
        </row>
        <row r="2164">
          <cell r="G2164" t="str">
            <v>Perumahan Taman Bougenvile, Bekasi</v>
          </cell>
        </row>
        <row r="2165">
          <cell r="G2165">
            <v>0</v>
          </cell>
        </row>
        <row r="2166">
          <cell r="M2166" t="str">
            <v>Description</v>
          </cell>
          <cell r="N2166" t="str">
            <v>Unit</v>
          </cell>
          <cell r="O2166" t="str">
            <v>Quantity</v>
          </cell>
          <cell r="P2166" t="str">
            <v>Unit Price</v>
          </cell>
          <cell r="Q2166" t="str">
            <v>Daily Output</v>
          </cell>
          <cell r="R2166" t="str">
            <v>Q'ty/Days</v>
          </cell>
        </row>
        <row r="2167">
          <cell r="G2167">
            <v>45</v>
          </cell>
          <cell r="M2167" t="str">
            <v>Pek. Pintu Panel Kayu double 180x210 cm</v>
          </cell>
          <cell r="N2167" t="str">
            <v>bh</v>
          </cell>
          <cell r="O2167">
            <v>0</v>
          </cell>
          <cell r="P2167">
            <v>562192.5</v>
          </cell>
          <cell r="Q2167">
            <v>0</v>
          </cell>
          <cell r="R2167">
            <v>0</v>
          </cell>
        </row>
        <row r="2168">
          <cell r="G2168" t="str">
            <v>Pek. Pintu Panel Kayu double 180x210 cm</v>
          </cell>
        </row>
        <row r="2169">
          <cell r="G2169" t="str">
            <v>bh</v>
          </cell>
        </row>
        <row r="2172">
          <cell r="G2172" t="str">
            <v>Satuan</v>
          </cell>
          <cell r="H2172" t="str">
            <v>Jumlah</v>
          </cell>
          <cell r="J2172" t="str">
            <v>H.Satuan</v>
          </cell>
          <cell r="K2172" t="str">
            <v>Total</v>
          </cell>
          <cell r="M2172">
            <v>45</v>
          </cell>
          <cell r="N2172" t="str">
            <v>Pek. Pintu Panel Kayu double 180x210 cm</v>
          </cell>
          <cell r="Q2172" t="str">
            <v>bh</v>
          </cell>
          <cell r="R2172">
            <v>0</v>
          </cell>
        </row>
        <row r="2173">
          <cell r="J2173" t="str">
            <v>(Rp.)</v>
          </cell>
          <cell r="K2173" t="str">
            <v>(Rp.)</v>
          </cell>
        </row>
        <row r="2174">
          <cell r="K2174">
            <v>325080.00000000006</v>
          </cell>
          <cell r="N2174">
            <v>0.26455026455026454</v>
          </cell>
          <cell r="O2174">
            <v>0</v>
          </cell>
          <cell r="P2174">
            <v>0</v>
          </cell>
          <cell r="Q2174">
            <v>325080.00000000006</v>
          </cell>
        </row>
        <row r="2175">
          <cell r="G2175" t="str">
            <v>hari</v>
          </cell>
          <cell r="H2175">
            <v>1.5120000000000002</v>
          </cell>
          <cell r="J2175">
            <v>35000</v>
          </cell>
          <cell r="K2175">
            <v>52920.000000000007</v>
          </cell>
          <cell r="M2175">
            <v>0.4</v>
          </cell>
          <cell r="N2175">
            <v>0.26455026455026454</v>
          </cell>
          <cell r="O2175">
            <v>0</v>
          </cell>
          <cell r="P2175">
            <v>0</v>
          </cell>
        </row>
        <row r="2176">
          <cell r="G2176" t="str">
            <v>hari</v>
          </cell>
          <cell r="H2176">
            <v>7.5600000000000005</v>
          </cell>
          <cell r="J2176">
            <v>30000</v>
          </cell>
          <cell r="K2176">
            <v>226800.00000000003</v>
          </cell>
          <cell r="M2176">
            <v>2</v>
          </cell>
          <cell r="N2176">
            <v>0.26455026455026454</v>
          </cell>
          <cell r="O2176">
            <v>0</v>
          </cell>
          <cell r="P2176">
            <v>0</v>
          </cell>
        </row>
        <row r="2177">
          <cell r="G2177" t="str">
            <v>hari</v>
          </cell>
          <cell r="H2177">
            <v>2.2680000000000002</v>
          </cell>
          <cell r="J2177">
            <v>20000</v>
          </cell>
          <cell r="K2177">
            <v>45360.000000000007</v>
          </cell>
          <cell r="M2177">
            <v>0.6</v>
          </cell>
          <cell r="N2177">
            <v>0.26455026455026454</v>
          </cell>
          <cell r="O2177">
            <v>0</v>
          </cell>
          <cell r="P2177">
            <v>0</v>
          </cell>
        </row>
        <row r="2180">
          <cell r="K2180">
            <v>237112.5</v>
          </cell>
          <cell r="O2180">
            <v>0</v>
          </cell>
          <cell r="P2180">
            <v>0</v>
          </cell>
          <cell r="Q2180">
            <v>237112.5</v>
          </cell>
        </row>
        <row r="2181">
          <cell r="G2181" t="str">
            <v>btg</v>
          </cell>
          <cell r="H2181">
            <v>3.7950000000000004</v>
          </cell>
          <cell r="J2181">
            <v>13500</v>
          </cell>
          <cell r="K2181">
            <v>51232.500000000007</v>
          </cell>
          <cell r="M2181">
            <v>3.7950000000000004</v>
          </cell>
          <cell r="N2181">
            <v>0</v>
          </cell>
          <cell r="O2181">
            <v>0</v>
          </cell>
          <cell r="P2181">
            <v>0</v>
          </cell>
        </row>
        <row r="2182">
          <cell r="G2182" t="str">
            <v>btg</v>
          </cell>
          <cell r="H2182">
            <v>2.0350000000000001</v>
          </cell>
          <cell r="J2182">
            <v>88000</v>
          </cell>
          <cell r="K2182">
            <v>179080</v>
          </cell>
          <cell r="M2182">
            <v>2.0350000000000001</v>
          </cell>
          <cell r="N2182">
            <v>0</v>
          </cell>
          <cell r="O2182">
            <v>0</v>
          </cell>
          <cell r="P2182">
            <v>0</v>
          </cell>
        </row>
        <row r="2183">
          <cell r="G2183" t="str">
            <v>kg</v>
          </cell>
          <cell r="H2183">
            <v>0.1</v>
          </cell>
          <cell r="J2183">
            <v>5500</v>
          </cell>
          <cell r="K2183">
            <v>550</v>
          </cell>
          <cell r="M2183">
            <v>0.1</v>
          </cell>
          <cell r="N2183">
            <v>0</v>
          </cell>
          <cell r="O2183">
            <v>0</v>
          </cell>
          <cell r="P2183">
            <v>0</v>
          </cell>
        </row>
        <row r="2184">
          <cell r="G2184" t="str">
            <v>lbr</v>
          </cell>
          <cell r="H2184">
            <v>2</v>
          </cell>
          <cell r="J2184">
            <v>2000</v>
          </cell>
          <cell r="K2184">
            <v>4000</v>
          </cell>
          <cell r="M2184">
            <v>2</v>
          </cell>
          <cell r="N2184">
            <v>0</v>
          </cell>
          <cell r="O2184">
            <v>0</v>
          </cell>
          <cell r="P2184">
            <v>0</v>
          </cell>
        </row>
        <row r="2185">
          <cell r="G2185" t="str">
            <v>kg</v>
          </cell>
          <cell r="H2185">
            <v>0.5</v>
          </cell>
          <cell r="J2185">
            <v>4500</v>
          </cell>
          <cell r="K2185">
            <v>2250</v>
          </cell>
          <cell r="M2185">
            <v>0.5</v>
          </cell>
          <cell r="N2185">
            <v>0</v>
          </cell>
          <cell r="O2185">
            <v>0</v>
          </cell>
          <cell r="P2185">
            <v>0</v>
          </cell>
        </row>
        <row r="2189">
          <cell r="M2189" t="str">
            <v>Produksi</v>
          </cell>
          <cell r="N2189" t="str">
            <v>Involve</v>
          </cell>
          <cell r="R2189" t="str">
            <v>Operation</v>
          </cell>
        </row>
        <row r="2190">
          <cell r="K2190">
            <v>0</v>
          </cell>
          <cell r="M2190" t="str">
            <v>/ Hour</v>
          </cell>
          <cell r="N2190" t="str">
            <v>%</v>
          </cell>
          <cell r="O2190">
            <v>0</v>
          </cell>
          <cell r="P2190">
            <v>0</v>
          </cell>
          <cell r="Q2190">
            <v>0</v>
          </cell>
          <cell r="R2190" t="str">
            <v>Hour</v>
          </cell>
        </row>
        <row r="2201">
          <cell r="K2201">
            <v>562192.5</v>
          </cell>
        </row>
        <row r="2204">
          <cell r="J2204" t="str">
            <v>Jakarta,  Oktober 2001</v>
          </cell>
        </row>
        <row r="2209">
          <cell r="J2209">
            <v>0</v>
          </cell>
        </row>
        <row r="2210">
          <cell r="J2210">
            <v>0</v>
          </cell>
        </row>
        <row r="2212">
          <cell r="G2212" t="str">
            <v>Pengembangan Gedung Serbaguna</v>
          </cell>
        </row>
        <row r="2213">
          <cell r="G2213" t="str">
            <v>Perumahan Taman Bougenvile, Bekasi</v>
          </cell>
        </row>
        <row r="2214">
          <cell r="G2214">
            <v>0</v>
          </cell>
        </row>
        <row r="2215">
          <cell r="M2215" t="str">
            <v>Description</v>
          </cell>
          <cell r="N2215" t="str">
            <v>Unit</v>
          </cell>
          <cell r="O2215" t="str">
            <v>Quantity</v>
          </cell>
          <cell r="P2215" t="str">
            <v>Unit Price</v>
          </cell>
          <cell r="Q2215" t="str">
            <v>Daily Output</v>
          </cell>
          <cell r="R2215" t="str">
            <v>Q'ty/Days</v>
          </cell>
        </row>
        <row r="2216">
          <cell r="G2216">
            <v>46</v>
          </cell>
          <cell r="M2216" t="str">
            <v>Pek. Pintu  Triplek single 90x210 cm</v>
          </cell>
          <cell r="N2216" t="str">
            <v>bh</v>
          </cell>
          <cell r="O2216">
            <v>0</v>
          </cell>
          <cell r="P2216">
            <v>160590</v>
          </cell>
          <cell r="Q2216">
            <v>0</v>
          </cell>
          <cell r="R2216">
            <v>0</v>
          </cell>
        </row>
        <row r="2217">
          <cell r="G2217" t="str">
            <v>Pek. Pintu  Triplek single 90x210 cm</v>
          </cell>
        </row>
        <row r="2218">
          <cell r="G2218" t="str">
            <v>bh</v>
          </cell>
        </row>
        <row r="2221">
          <cell r="G2221" t="str">
            <v>Satuan</v>
          </cell>
          <cell r="H2221" t="str">
            <v>Jumlah</v>
          </cell>
          <cell r="J2221" t="str">
            <v>H.Satuan</v>
          </cell>
          <cell r="K2221" t="str">
            <v>Total</v>
          </cell>
          <cell r="M2221">
            <v>46</v>
          </cell>
          <cell r="N2221" t="str">
            <v>Pek. Pintu  Triplek single 90x210 cm</v>
          </cell>
          <cell r="Q2221" t="str">
            <v>bh</v>
          </cell>
          <cell r="R2221">
            <v>0</v>
          </cell>
        </row>
        <row r="2222">
          <cell r="J2222" t="str">
            <v>(Rp.)</v>
          </cell>
          <cell r="K2222" t="str">
            <v>(Rp.)</v>
          </cell>
        </row>
        <row r="2223">
          <cell r="K2223">
            <v>88830.000000000015</v>
          </cell>
          <cell r="N2223">
            <v>0.52910052910052907</v>
          </cell>
          <cell r="O2223">
            <v>0</v>
          </cell>
          <cell r="P2223">
            <v>0</v>
          </cell>
          <cell r="Q2223">
            <v>88830.000000000015</v>
          </cell>
        </row>
        <row r="2224">
          <cell r="G2224" t="str">
            <v>hari</v>
          </cell>
          <cell r="H2224">
            <v>0.37800000000000006</v>
          </cell>
          <cell r="J2224">
            <v>35000</v>
          </cell>
          <cell r="K2224">
            <v>13230.000000000002</v>
          </cell>
          <cell r="M2224">
            <v>0.2</v>
          </cell>
          <cell r="N2224">
            <v>0.52910052910052907</v>
          </cell>
          <cell r="O2224">
            <v>0</v>
          </cell>
          <cell r="P2224">
            <v>0</v>
          </cell>
        </row>
        <row r="2225">
          <cell r="G2225" t="str">
            <v>hari</v>
          </cell>
          <cell r="H2225">
            <v>1.8900000000000001</v>
          </cell>
          <cell r="J2225">
            <v>30000</v>
          </cell>
          <cell r="K2225">
            <v>56700.000000000007</v>
          </cell>
          <cell r="M2225">
            <v>1</v>
          </cell>
          <cell r="N2225">
            <v>0.52910052910052907</v>
          </cell>
          <cell r="O2225">
            <v>0</v>
          </cell>
          <cell r="P2225">
            <v>0</v>
          </cell>
        </row>
        <row r="2226">
          <cell r="G2226" t="str">
            <v>hari</v>
          </cell>
          <cell r="H2226">
            <v>0.94500000000000006</v>
          </cell>
          <cell r="J2226">
            <v>20000</v>
          </cell>
          <cell r="K2226">
            <v>18900</v>
          </cell>
          <cell r="M2226">
            <v>0.5</v>
          </cell>
          <cell r="N2226">
            <v>0.52910052910052907</v>
          </cell>
          <cell r="O2226">
            <v>0</v>
          </cell>
          <cell r="P2226">
            <v>0</v>
          </cell>
        </row>
        <row r="2229">
          <cell r="K2229">
            <v>71760</v>
          </cell>
          <cell r="O2229">
            <v>0</v>
          </cell>
          <cell r="P2229">
            <v>0</v>
          </cell>
          <cell r="Q2229">
            <v>71760</v>
          </cell>
        </row>
        <row r="2230">
          <cell r="G2230" t="str">
            <v>btg</v>
          </cell>
          <cell r="H2230">
            <v>1.8975000000000002</v>
          </cell>
          <cell r="J2230">
            <v>13500</v>
          </cell>
          <cell r="K2230">
            <v>25616.250000000004</v>
          </cell>
          <cell r="M2230">
            <v>1.8975000000000002</v>
          </cell>
          <cell r="N2230">
            <v>0</v>
          </cell>
          <cell r="O2230">
            <v>0</v>
          </cell>
          <cell r="P2230">
            <v>0</v>
          </cell>
        </row>
        <row r="2231">
          <cell r="G2231" t="str">
            <v>lbr</v>
          </cell>
          <cell r="H2231">
            <v>1.4437500000000001</v>
          </cell>
          <cell r="J2231">
            <v>29000</v>
          </cell>
          <cell r="K2231">
            <v>41868.75</v>
          </cell>
          <cell r="M2231">
            <v>1.4437500000000001</v>
          </cell>
          <cell r="N2231">
            <v>0</v>
          </cell>
          <cell r="O2231">
            <v>0</v>
          </cell>
          <cell r="P2231">
            <v>0</v>
          </cell>
        </row>
        <row r="2232">
          <cell r="G2232" t="str">
            <v>kg</v>
          </cell>
          <cell r="H2232">
            <v>0.25</v>
          </cell>
          <cell r="J2232">
            <v>5500</v>
          </cell>
          <cell r="K2232">
            <v>1375</v>
          </cell>
          <cell r="M2232">
            <v>0.25</v>
          </cell>
          <cell r="N2232">
            <v>0</v>
          </cell>
          <cell r="O2232">
            <v>0</v>
          </cell>
          <cell r="P2232">
            <v>0</v>
          </cell>
        </row>
        <row r="2233">
          <cell r="G2233" t="str">
            <v>lbr</v>
          </cell>
          <cell r="H2233">
            <v>1</v>
          </cell>
          <cell r="J2233">
            <v>2000</v>
          </cell>
          <cell r="K2233">
            <v>2000</v>
          </cell>
          <cell r="M2233">
            <v>1</v>
          </cell>
          <cell r="N2233">
            <v>0</v>
          </cell>
          <cell r="O2233">
            <v>0</v>
          </cell>
          <cell r="P2233">
            <v>0</v>
          </cell>
        </row>
        <row r="2234">
          <cell r="G2234" t="str">
            <v>kg</v>
          </cell>
          <cell r="H2234">
            <v>0.2</v>
          </cell>
          <cell r="J2234">
            <v>4500</v>
          </cell>
          <cell r="K2234">
            <v>900</v>
          </cell>
          <cell r="M2234">
            <v>0.2</v>
          </cell>
          <cell r="N2234">
            <v>0</v>
          </cell>
          <cell r="O2234">
            <v>0</v>
          </cell>
          <cell r="P2234">
            <v>0</v>
          </cell>
        </row>
        <row r="2238">
          <cell r="M2238" t="str">
            <v>Produksi</v>
          </cell>
          <cell r="N2238" t="str">
            <v>Involve</v>
          </cell>
          <cell r="R2238" t="str">
            <v>Operation</v>
          </cell>
        </row>
        <row r="2239">
          <cell r="K2239">
            <v>0</v>
          </cell>
          <cell r="M2239" t="str">
            <v>/ Hour</v>
          </cell>
          <cell r="N2239" t="str">
            <v>%</v>
          </cell>
          <cell r="O2239">
            <v>0</v>
          </cell>
          <cell r="P2239">
            <v>0</v>
          </cell>
          <cell r="Q2239">
            <v>0</v>
          </cell>
          <cell r="R2239" t="str">
            <v>Hour</v>
          </cell>
        </row>
        <row r="2250">
          <cell r="K2250">
            <v>160590</v>
          </cell>
        </row>
        <row r="2253">
          <cell r="J2253" t="str">
            <v>Jakarta,  Oktober 2001</v>
          </cell>
        </row>
        <row r="2258">
          <cell r="J2258">
            <v>0</v>
          </cell>
        </row>
        <row r="2259">
          <cell r="J2259">
            <v>0</v>
          </cell>
        </row>
        <row r="2261">
          <cell r="G2261" t="str">
            <v>Pengembangan Gedung Serbaguna</v>
          </cell>
        </row>
        <row r="2262">
          <cell r="G2262" t="str">
            <v>Perumahan Taman Bougenvile, Bekasi</v>
          </cell>
        </row>
        <row r="2263">
          <cell r="G2263">
            <v>0</v>
          </cell>
        </row>
        <row r="2264">
          <cell r="M2264" t="str">
            <v>Description</v>
          </cell>
          <cell r="N2264" t="str">
            <v>Unit</v>
          </cell>
          <cell r="O2264" t="str">
            <v>Quantity</v>
          </cell>
          <cell r="P2264" t="str">
            <v>Unit Price</v>
          </cell>
          <cell r="Q2264" t="str">
            <v>Daily Output</v>
          </cell>
          <cell r="R2264" t="str">
            <v>Q'ty/Days</v>
          </cell>
        </row>
        <row r="2265">
          <cell r="G2265">
            <v>47</v>
          </cell>
          <cell r="M2265" t="str">
            <v>Pek. Pintu  Triplek double 180x210 cm</v>
          </cell>
          <cell r="N2265" t="str">
            <v>bh</v>
          </cell>
          <cell r="O2265">
            <v>0</v>
          </cell>
          <cell r="P2265">
            <v>321180</v>
          </cell>
          <cell r="Q2265">
            <v>0</v>
          </cell>
          <cell r="R2265">
            <v>0</v>
          </cell>
        </row>
        <row r="2266">
          <cell r="G2266" t="str">
            <v>Pek. Pintu  Triplek double 180x210 cm</v>
          </cell>
        </row>
        <row r="2267">
          <cell r="G2267" t="str">
            <v>bh</v>
          </cell>
        </row>
        <row r="2270">
          <cell r="G2270" t="str">
            <v>Satuan</v>
          </cell>
          <cell r="H2270" t="str">
            <v>Jumlah</v>
          </cell>
          <cell r="J2270" t="str">
            <v>H.Satuan</v>
          </cell>
          <cell r="K2270" t="str">
            <v>Total</v>
          </cell>
          <cell r="M2270">
            <v>47</v>
          </cell>
          <cell r="N2270" t="str">
            <v>Pek. Pintu  Triplek double 180x210 cm</v>
          </cell>
          <cell r="Q2270" t="str">
            <v>bh</v>
          </cell>
          <cell r="R2270">
            <v>0</v>
          </cell>
        </row>
        <row r="2271">
          <cell r="J2271" t="str">
            <v>(Rp.)</v>
          </cell>
          <cell r="K2271" t="str">
            <v>(Rp.)</v>
          </cell>
        </row>
        <row r="2272">
          <cell r="K2272">
            <v>177660.00000000003</v>
          </cell>
          <cell r="N2272">
            <v>0.26455026455026454</v>
          </cell>
          <cell r="O2272">
            <v>0</v>
          </cell>
          <cell r="P2272">
            <v>0</v>
          </cell>
          <cell r="Q2272">
            <v>177660.00000000003</v>
          </cell>
        </row>
        <row r="2273">
          <cell r="G2273" t="str">
            <v>hari</v>
          </cell>
          <cell r="H2273">
            <v>0.75600000000000012</v>
          </cell>
          <cell r="J2273">
            <v>35000</v>
          </cell>
          <cell r="K2273">
            <v>26460.000000000004</v>
          </cell>
          <cell r="M2273">
            <v>0.2</v>
          </cell>
          <cell r="N2273">
            <v>0.26455026455026454</v>
          </cell>
          <cell r="O2273">
            <v>0</v>
          </cell>
          <cell r="P2273">
            <v>0</v>
          </cell>
        </row>
        <row r="2274">
          <cell r="G2274" t="str">
            <v>hari</v>
          </cell>
          <cell r="H2274">
            <v>3.7800000000000002</v>
          </cell>
          <cell r="J2274">
            <v>30000</v>
          </cell>
          <cell r="K2274">
            <v>113400.00000000001</v>
          </cell>
          <cell r="M2274">
            <v>1</v>
          </cell>
          <cell r="N2274">
            <v>0.26455026455026454</v>
          </cell>
          <cell r="O2274">
            <v>0</v>
          </cell>
          <cell r="P2274">
            <v>0</v>
          </cell>
        </row>
        <row r="2275">
          <cell r="G2275" t="str">
            <v>hari</v>
          </cell>
          <cell r="H2275">
            <v>1.8900000000000001</v>
          </cell>
          <cell r="J2275">
            <v>20000</v>
          </cell>
          <cell r="K2275">
            <v>37800</v>
          </cell>
          <cell r="M2275">
            <v>0.5</v>
          </cell>
          <cell r="N2275">
            <v>0.26455026455026454</v>
          </cell>
          <cell r="O2275">
            <v>0</v>
          </cell>
          <cell r="P2275">
            <v>0</v>
          </cell>
        </row>
        <row r="2278">
          <cell r="K2278">
            <v>143520</v>
          </cell>
          <cell r="O2278">
            <v>0</v>
          </cell>
          <cell r="P2278">
            <v>0</v>
          </cell>
          <cell r="Q2278">
            <v>143520</v>
          </cell>
        </row>
        <row r="2279">
          <cell r="G2279" t="str">
            <v>btg</v>
          </cell>
          <cell r="H2279">
            <v>3.7950000000000004</v>
          </cell>
          <cell r="J2279">
            <v>13500</v>
          </cell>
          <cell r="K2279">
            <v>51232.500000000007</v>
          </cell>
          <cell r="M2279">
            <v>3.7950000000000004</v>
          </cell>
          <cell r="N2279">
            <v>0</v>
          </cell>
          <cell r="O2279">
            <v>0</v>
          </cell>
          <cell r="P2279">
            <v>0</v>
          </cell>
        </row>
        <row r="2280">
          <cell r="G2280" t="str">
            <v>lbr</v>
          </cell>
          <cell r="H2280">
            <v>2.8875000000000002</v>
          </cell>
          <cell r="J2280">
            <v>29000</v>
          </cell>
          <cell r="K2280">
            <v>83737.5</v>
          </cell>
          <cell r="M2280">
            <v>2.8875000000000002</v>
          </cell>
          <cell r="N2280">
            <v>0</v>
          </cell>
          <cell r="O2280">
            <v>0</v>
          </cell>
          <cell r="P2280">
            <v>0</v>
          </cell>
        </row>
        <row r="2281">
          <cell r="G2281" t="str">
            <v>kg</v>
          </cell>
          <cell r="H2281">
            <v>0.5</v>
          </cell>
          <cell r="J2281">
            <v>5500</v>
          </cell>
          <cell r="K2281">
            <v>2750</v>
          </cell>
          <cell r="M2281">
            <v>0.5</v>
          </cell>
          <cell r="N2281">
            <v>0</v>
          </cell>
          <cell r="O2281">
            <v>0</v>
          </cell>
          <cell r="P2281">
            <v>0</v>
          </cell>
        </row>
        <row r="2282">
          <cell r="G2282" t="str">
            <v>lbr</v>
          </cell>
          <cell r="H2282">
            <v>2</v>
          </cell>
          <cell r="J2282">
            <v>2000</v>
          </cell>
          <cell r="K2282">
            <v>4000</v>
          </cell>
          <cell r="M2282">
            <v>2</v>
          </cell>
          <cell r="N2282">
            <v>0</v>
          </cell>
          <cell r="O2282">
            <v>0</v>
          </cell>
          <cell r="P2282">
            <v>0</v>
          </cell>
        </row>
        <row r="2283">
          <cell r="G2283" t="str">
            <v>kg</v>
          </cell>
          <cell r="H2283">
            <v>0.4</v>
          </cell>
          <cell r="J2283">
            <v>4500</v>
          </cell>
          <cell r="K2283">
            <v>1800</v>
          </cell>
          <cell r="M2283">
            <v>0.4</v>
          </cell>
          <cell r="N2283">
            <v>0</v>
          </cell>
          <cell r="O2283">
            <v>0</v>
          </cell>
          <cell r="P2283">
            <v>0</v>
          </cell>
        </row>
        <row r="2287">
          <cell r="M2287" t="str">
            <v>Produksi</v>
          </cell>
          <cell r="N2287" t="str">
            <v>Involve</v>
          </cell>
          <cell r="R2287" t="str">
            <v>Operation</v>
          </cell>
        </row>
        <row r="2288">
          <cell r="K2288">
            <v>0</v>
          </cell>
          <cell r="M2288" t="str">
            <v>/ Hour</v>
          </cell>
          <cell r="N2288" t="str">
            <v>%</v>
          </cell>
          <cell r="O2288">
            <v>0</v>
          </cell>
          <cell r="P2288">
            <v>0</v>
          </cell>
          <cell r="Q2288">
            <v>0</v>
          </cell>
          <cell r="R2288" t="str">
            <v>Hour</v>
          </cell>
        </row>
        <row r="2299">
          <cell r="K2299">
            <v>321180</v>
          </cell>
        </row>
        <row r="2302">
          <cell r="J2302" t="str">
            <v>Jakarta,  Oktober 2001</v>
          </cell>
        </row>
        <row r="2307">
          <cell r="J2307">
            <v>0</v>
          </cell>
        </row>
        <row r="2308">
          <cell r="J2308">
            <v>0</v>
          </cell>
        </row>
        <row r="2310">
          <cell r="G2310" t="str">
            <v>Pengembangan Gedung Serbaguna</v>
          </cell>
        </row>
        <row r="2311">
          <cell r="G2311" t="str">
            <v>Perumahan Taman Bougenvile, Bekasi</v>
          </cell>
        </row>
        <row r="2312">
          <cell r="G2312">
            <v>0</v>
          </cell>
        </row>
        <row r="2313">
          <cell r="M2313" t="str">
            <v>Description</v>
          </cell>
          <cell r="N2313" t="str">
            <v>Unit</v>
          </cell>
          <cell r="O2313" t="str">
            <v>Quantity</v>
          </cell>
          <cell r="P2313" t="str">
            <v>Unit Price</v>
          </cell>
          <cell r="Q2313" t="str">
            <v>Daily Output</v>
          </cell>
          <cell r="R2313" t="str">
            <v>Q'ty/Days</v>
          </cell>
        </row>
        <row r="2314">
          <cell r="G2314">
            <v>48</v>
          </cell>
          <cell r="M2314" t="str">
            <v>Pek.  Jendela kaca uk. 70x130 cm</v>
          </cell>
          <cell r="N2314" t="str">
            <v>bh</v>
          </cell>
          <cell r="O2314">
            <v>0</v>
          </cell>
          <cell r="P2314">
            <v>136826.25</v>
          </cell>
          <cell r="Q2314">
            <v>0</v>
          </cell>
          <cell r="R2314">
            <v>0</v>
          </cell>
        </row>
        <row r="2315">
          <cell r="G2315" t="str">
            <v>Pek.  Jendela kaca uk. 70x130 cm</v>
          </cell>
        </row>
        <row r="2316">
          <cell r="G2316" t="str">
            <v>bh</v>
          </cell>
        </row>
        <row r="2319">
          <cell r="G2319" t="str">
            <v>Satuan</v>
          </cell>
          <cell r="H2319" t="str">
            <v>Jumlah</v>
          </cell>
          <cell r="J2319" t="str">
            <v>H.Satuan</v>
          </cell>
          <cell r="K2319" t="str">
            <v>Total</v>
          </cell>
          <cell r="M2319">
            <v>48</v>
          </cell>
          <cell r="N2319" t="str">
            <v>Pek.  Jendela kaca uk. 70x130 cm</v>
          </cell>
          <cell r="Q2319" t="str">
            <v>bh</v>
          </cell>
          <cell r="R2319">
            <v>0</v>
          </cell>
        </row>
        <row r="2320">
          <cell r="J2320" t="str">
            <v>(Rp.)</v>
          </cell>
          <cell r="K2320" t="str">
            <v>(Rp.)</v>
          </cell>
        </row>
        <row r="2321">
          <cell r="K2321">
            <v>78260</v>
          </cell>
          <cell r="N2321">
            <v>1.098901098901099</v>
          </cell>
          <cell r="O2321">
            <v>0</v>
          </cell>
          <cell r="P2321">
            <v>0</v>
          </cell>
          <cell r="Q2321">
            <v>78260</v>
          </cell>
        </row>
        <row r="2322">
          <cell r="G2322" t="str">
            <v>hari</v>
          </cell>
          <cell r="H2322">
            <v>0.36399999999999999</v>
          </cell>
          <cell r="J2322">
            <v>35000</v>
          </cell>
          <cell r="K2322">
            <v>12740</v>
          </cell>
          <cell r="M2322">
            <v>0.4</v>
          </cell>
          <cell r="N2322">
            <v>1.098901098901099</v>
          </cell>
          <cell r="O2322">
            <v>0</v>
          </cell>
          <cell r="P2322">
            <v>0</v>
          </cell>
        </row>
        <row r="2323">
          <cell r="G2323" t="str">
            <v>hari</v>
          </cell>
          <cell r="H2323">
            <v>1.8199999999999998</v>
          </cell>
          <cell r="J2323">
            <v>30000</v>
          </cell>
          <cell r="K2323">
            <v>54599.999999999993</v>
          </cell>
          <cell r="M2323">
            <v>2</v>
          </cell>
          <cell r="N2323">
            <v>1.098901098901099</v>
          </cell>
          <cell r="O2323">
            <v>0</v>
          </cell>
          <cell r="P2323">
            <v>0</v>
          </cell>
        </row>
        <row r="2324">
          <cell r="G2324" t="str">
            <v>hari</v>
          </cell>
          <cell r="H2324">
            <v>0.54599999999999993</v>
          </cell>
          <cell r="J2324">
            <v>20000</v>
          </cell>
          <cell r="K2324">
            <v>10919.999999999998</v>
          </cell>
          <cell r="M2324">
            <v>0.6</v>
          </cell>
          <cell r="N2324">
            <v>1.098901098901099</v>
          </cell>
          <cell r="O2324">
            <v>0</v>
          </cell>
          <cell r="P2324">
            <v>0</v>
          </cell>
        </row>
        <row r="2327">
          <cell r="K2327">
            <v>58566.25</v>
          </cell>
          <cell r="O2327">
            <v>0</v>
          </cell>
          <cell r="P2327">
            <v>0</v>
          </cell>
          <cell r="Q2327">
            <v>58566.25</v>
          </cell>
        </row>
        <row r="2328">
          <cell r="G2328" t="str">
            <v>btg</v>
          </cell>
          <cell r="H2328">
            <v>1.8975000000000002</v>
          </cell>
          <cell r="J2328">
            <v>13500</v>
          </cell>
          <cell r="K2328">
            <v>25616.250000000004</v>
          </cell>
          <cell r="M2328">
            <v>1.8975000000000002</v>
          </cell>
          <cell r="N2328">
            <v>0</v>
          </cell>
          <cell r="O2328">
            <v>0</v>
          </cell>
          <cell r="P2328">
            <v>0</v>
          </cell>
        </row>
        <row r="2329">
          <cell r="G2329" t="str">
            <v>m'</v>
          </cell>
          <cell r="H2329">
            <v>7.1</v>
          </cell>
          <cell r="J2329">
            <v>4000</v>
          </cell>
          <cell r="K2329">
            <v>28400</v>
          </cell>
          <cell r="M2329">
            <v>7.1</v>
          </cell>
          <cell r="N2329">
            <v>0</v>
          </cell>
          <cell r="O2329">
            <v>0</v>
          </cell>
          <cell r="P2329">
            <v>0</v>
          </cell>
        </row>
        <row r="2330">
          <cell r="G2330" t="str">
            <v>kg</v>
          </cell>
          <cell r="H2330">
            <v>0.30000000000000004</v>
          </cell>
          <cell r="J2330">
            <v>5500</v>
          </cell>
          <cell r="K2330">
            <v>1650.0000000000002</v>
          </cell>
          <cell r="M2330">
            <v>0.30000000000000004</v>
          </cell>
          <cell r="N2330">
            <v>0</v>
          </cell>
          <cell r="O2330">
            <v>0</v>
          </cell>
          <cell r="P2330">
            <v>0</v>
          </cell>
        </row>
        <row r="2331">
          <cell r="G2331" t="str">
            <v>lbr</v>
          </cell>
          <cell r="H2331">
            <v>1</v>
          </cell>
          <cell r="J2331">
            <v>2000</v>
          </cell>
          <cell r="K2331">
            <v>2000</v>
          </cell>
          <cell r="M2331">
            <v>1</v>
          </cell>
          <cell r="N2331">
            <v>0</v>
          </cell>
          <cell r="O2331">
            <v>0</v>
          </cell>
          <cell r="P2331">
            <v>0</v>
          </cell>
        </row>
        <row r="2332">
          <cell r="G2332" t="str">
            <v>kg</v>
          </cell>
          <cell r="H2332">
            <v>0.2</v>
          </cell>
          <cell r="J2332">
            <v>4500</v>
          </cell>
          <cell r="K2332">
            <v>900</v>
          </cell>
          <cell r="M2332">
            <v>0.2</v>
          </cell>
          <cell r="N2332">
            <v>0</v>
          </cell>
          <cell r="O2332">
            <v>0</v>
          </cell>
          <cell r="P2332">
            <v>0</v>
          </cell>
        </row>
        <row r="2336">
          <cell r="M2336" t="str">
            <v>Produksi</v>
          </cell>
          <cell r="N2336" t="str">
            <v>Involve</v>
          </cell>
          <cell r="R2336" t="str">
            <v>Operation</v>
          </cell>
        </row>
        <row r="2337">
          <cell r="K2337">
            <v>0</v>
          </cell>
          <cell r="M2337" t="str">
            <v>/ Hour</v>
          </cell>
          <cell r="N2337" t="str">
            <v>%</v>
          </cell>
          <cell r="O2337">
            <v>0</v>
          </cell>
          <cell r="P2337">
            <v>0</v>
          </cell>
          <cell r="Q2337">
            <v>0</v>
          </cell>
          <cell r="R2337" t="str">
            <v>Hour</v>
          </cell>
        </row>
        <row r="2348">
          <cell r="K2348">
            <v>136826.25</v>
          </cell>
        </row>
        <row r="2351">
          <cell r="J2351" t="str">
            <v>Jakarta,  Oktober 2001</v>
          </cell>
        </row>
        <row r="2356">
          <cell r="J2356">
            <v>0</v>
          </cell>
        </row>
        <row r="2357">
          <cell r="J2357">
            <v>0</v>
          </cell>
        </row>
        <row r="2359">
          <cell r="G2359" t="str">
            <v>Pengembangan Gedung Serbaguna</v>
          </cell>
        </row>
        <row r="2360">
          <cell r="G2360" t="str">
            <v>Perumahan Taman Bougenvile, Bekasi</v>
          </cell>
        </row>
        <row r="2361">
          <cell r="G2361">
            <v>0</v>
          </cell>
        </row>
        <row r="2362">
          <cell r="M2362" t="str">
            <v>Description</v>
          </cell>
          <cell r="N2362" t="str">
            <v>Unit</v>
          </cell>
          <cell r="O2362" t="str">
            <v>Quantity</v>
          </cell>
          <cell r="P2362" t="str">
            <v>Unit Price</v>
          </cell>
          <cell r="Q2362" t="str">
            <v>Daily Output</v>
          </cell>
          <cell r="R2362" t="str">
            <v>Q'ty/Days</v>
          </cell>
        </row>
        <row r="2363">
          <cell r="G2363">
            <v>49</v>
          </cell>
          <cell r="M2363" t="str">
            <v>Lantai Kerja uk. Pondasi</v>
          </cell>
          <cell r="N2363" t="str">
            <v>m2</v>
          </cell>
          <cell r="O2363">
            <v>0</v>
          </cell>
          <cell r="P2363">
            <v>30080</v>
          </cell>
          <cell r="Q2363">
            <v>0</v>
          </cell>
          <cell r="R2363">
            <v>0</v>
          </cell>
        </row>
        <row r="2364">
          <cell r="G2364" t="str">
            <v>Lantai Kerja uk. Pondasi</v>
          </cell>
        </row>
        <row r="2365">
          <cell r="G2365" t="str">
            <v>m2</v>
          </cell>
        </row>
        <row r="2368">
          <cell r="G2368" t="str">
            <v>Satuan</v>
          </cell>
          <cell r="H2368" t="str">
            <v>Jumlah</v>
          </cell>
          <cell r="J2368" t="str">
            <v>H.Satuan</v>
          </cell>
          <cell r="K2368" t="str">
            <v>Total</v>
          </cell>
          <cell r="M2368">
            <v>49</v>
          </cell>
          <cell r="N2368" t="str">
            <v>Lantai Kerja uk. Pondasi</v>
          </cell>
          <cell r="Q2368" t="str">
            <v>m2</v>
          </cell>
          <cell r="R2368">
            <v>1.39</v>
          </cell>
        </row>
        <row r="2369">
          <cell r="J2369" t="str">
            <v>(Rp.)</v>
          </cell>
          <cell r="K2369" t="str">
            <v>(Rp.)</v>
          </cell>
        </row>
        <row r="2370">
          <cell r="K2370">
            <v>6650</v>
          </cell>
          <cell r="N2370">
            <v>2</v>
          </cell>
          <cell r="O2370">
            <v>1.39</v>
          </cell>
          <cell r="P2370">
            <v>9243.5</v>
          </cell>
          <cell r="Q2370">
            <v>6650</v>
          </cell>
        </row>
        <row r="2371">
          <cell r="G2371" t="str">
            <v>hari</v>
          </cell>
          <cell r="H2371">
            <v>0.01</v>
          </cell>
          <cell r="J2371">
            <v>35000</v>
          </cell>
          <cell r="K2371">
            <v>350</v>
          </cell>
          <cell r="M2371">
            <v>0.02</v>
          </cell>
          <cell r="N2371">
            <v>2</v>
          </cell>
          <cell r="O2371">
            <v>1.39</v>
          </cell>
          <cell r="P2371">
            <v>486.49999999999994</v>
          </cell>
        </row>
        <row r="2372">
          <cell r="G2372" t="str">
            <v>hari</v>
          </cell>
          <cell r="H2372">
            <v>0.09</v>
          </cell>
          <cell r="J2372">
            <v>30000</v>
          </cell>
          <cell r="K2372">
            <v>2700</v>
          </cell>
          <cell r="M2372">
            <v>0.18</v>
          </cell>
          <cell r="N2372">
            <v>2</v>
          </cell>
          <cell r="O2372">
            <v>1.39</v>
          </cell>
          <cell r="P2372">
            <v>3752.9999999999995</v>
          </cell>
        </row>
        <row r="2373">
          <cell r="G2373" t="str">
            <v>hari</v>
          </cell>
          <cell r="H2373">
            <v>0.18</v>
          </cell>
          <cell r="J2373">
            <v>20000</v>
          </cell>
          <cell r="K2373">
            <v>3600</v>
          </cell>
          <cell r="M2373">
            <v>0.36</v>
          </cell>
          <cell r="N2373">
            <v>2</v>
          </cell>
          <cell r="O2373">
            <v>1.39</v>
          </cell>
          <cell r="P2373">
            <v>5004</v>
          </cell>
        </row>
        <row r="2376">
          <cell r="K2376">
            <v>23430</v>
          </cell>
          <cell r="O2376">
            <v>1.39</v>
          </cell>
          <cell r="P2376">
            <v>32567.699999999997</v>
          </cell>
          <cell r="Q2376">
            <v>23430</v>
          </cell>
        </row>
        <row r="2377">
          <cell r="G2377" t="str">
            <v>m3</v>
          </cell>
          <cell r="H2377">
            <v>7.4999999999999997E-2</v>
          </cell>
          <cell r="J2377">
            <v>90000</v>
          </cell>
          <cell r="K2377">
            <v>6750</v>
          </cell>
          <cell r="M2377">
            <v>7.4999999999999997E-2</v>
          </cell>
          <cell r="N2377">
            <v>0.10425</v>
          </cell>
          <cell r="O2377">
            <v>1.39</v>
          </cell>
          <cell r="P2377">
            <v>9382.5</v>
          </cell>
        </row>
        <row r="2378">
          <cell r="G2378" t="str">
            <v>zak</v>
          </cell>
          <cell r="H2378">
            <v>0.69500000000000006</v>
          </cell>
          <cell r="J2378">
            <v>24000</v>
          </cell>
          <cell r="K2378">
            <v>16680</v>
          </cell>
          <cell r="M2378">
            <v>0.69500000000000006</v>
          </cell>
          <cell r="N2378">
            <v>0.96604999999999996</v>
          </cell>
          <cell r="O2378">
            <v>1.39</v>
          </cell>
          <cell r="P2378">
            <v>23185.199999999997</v>
          </cell>
        </row>
        <row r="2385">
          <cell r="M2385" t="str">
            <v>Produksi</v>
          </cell>
          <cell r="N2385" t="str">
            <v>Involve</v>
          </cell>
          <cell r="R2385" t="str">
            <v>Operation</v>
          </cell>
        </row>
        <row r="2386">
          <cell r="K2386">
            <v>0</v>
          </cell>
          <cell r="M2386" t="str">
            <v>/ Hour</v>
          </cell>
          <cell r="N2386" t="str">
            <v>%</v>
          </cell>
          <cell r="O2386">
            <v>1.39</v>
          </cell>
          <cell r="P2386">
            <v>0</v>
          </cell>
          <cell r="Q2386">
            <v>0</v>
          </cell>
          <cell r="R2386" t="str">
            <v>Hour</v>
          </cell>
        </row>
        <row r="2397">
          <cell r="K2397">
            <v>30080</v>
          </cell>
        </row>
        <row r="2400">
          <cell r="J2400" t="str">
            <v>Jakarta,  Oktober 2001</v>
          </cell>
        </row>
        <row r="2405">
          <cell r="J2405">
            <v>0</v>
          </cell>
        </row>
        <row r="2406">
          <cell r="J2406">
            <v>0</v>
          </cell>
        </row>
        <row r="2408">
          <cell r="G2408" t="str">
            <v>Pengembangan Gedung Serbaguna</v>
          </cell>
        </row>
        <row r="2409">
          <cell r="G2409" t="str">
            <v>Perumahan Taman Bougenvile, Bekasi</v>
          </cell>
        </row>
        <row r="2410">
          <cell r="G2410">
            <v>0</v>
          </cell>
        </row>
        <row r="2411">
          <cell r="M2411" t="str">
            <v>Description</v>
          </cell>
          <cell r="N2411" t="str">
            <v>Unit</v>
          </cell>
          <cell r="O2411" t="str">
            <v>Quantity</v>
          </cell>
          <cell r="P2411" t="str">
            <v>Unit Price</v>
          </cell>
          <cell r="Q2411" t="str">
            <v>Daily Output</v>
          </cell>
          <cell r="R2411" t="str">
            <v>Q'ty/Days</v>
          </cell>
        </row>
        <row r="2412">
          <cell r="G2412">
            <v>50</v>
          </cell>
          <cell r="M2412" t="str">
            <v>Ring Balk 15 Cm x 20 Cm</v>
          </cell>
          <cell r="N2412" t="str">
            <v>m'</v>
          </cell>
          <cell r="O2412">
            <v>0</v>
          </cell>
          <cell r="P2412">
            <v>27568.147814035088</v>
          </cell>
          <cell r="Q2412">
            <v>0</v>
          </cell>
          <cell r="R2412">
            <v>0</v>
          </cell>
        </row>
        <row r="2413">
          <cell r="G2413" t="str">
            <v>Ring Balk 15 Cm x 20 Cm</v>
          </cell>
        </row>
        <row r="2414">
          <cell r="G2414" t="str">
            <v>m'</v>
          </cell>
        </row>
        <row r="2417">
          <cell r="G2417" t="str">
            <v>Satuan</v>
          </cell>
          <cell r="H2417" t="str">
            <v>Jumlah</v>
          </cell>
          <cell r="J2417" t="str">
            <v>H.Satuan</v>
          </cell>
          <cell r="K2417" t="str">
            <v>Total</v>
          </cell>
          <cell r="M2417">
            <v>50</v>
          </cell>
          <cell r="N2417" t="str">
            <v>Ring Balk 15 Cm x 20 Cm</v>
          </cell>
          <cell r="Q2417" t="str">
            <v>m'</v>
          </cell>
          <cell r="R2417">
            <v>69.3</v>
          </cell>
        </row>
        <row r="2418">
          <cell r="J2418" t="str">
            <v>(Rp.)</v>
          </cell>
          <cell r="K2418" t="str">
            <v>(Rp.)</v>
          </cell>
        </row>
        <row r="2419">
          <cell r="K2419">
            <v>4798.2456140350878</v>
          </cell>
          <cell r="N2419">
            <v>28.5</v>
          </cell>
          <cell r="O2419">
            <v>69.3</v>
          </cell>
          <cell r="P2419">
            <v>332518.42105263157</v>
          </cell>
          <cell r="Q2419">
            <v>4798.2456140350878</v>
          </cell>
        </row>
        <row r="2420">
          <cell r="G2420" t="str">
            <v>hari</v>
          </cell>
          <cell r="H2420">
            <v>1.7543859649122807E-3</v>
          </cell>
          <cell r="J2420">
            <v>35000</v>
          </cell>
          <cell r="K2420">
            <v>61.403508771929829</v>
          </cell>
          <cell r="M2420">
            <v>0.05</v>
          </cell>
          <cell r="N2420">
            <v>28.5</v>
          </cell>
          <cell r="O2420">
            <v>69.3</v>
          </cell>
          <cell r="P2420">
            <v>4255.2631578947367</v>
          </cell>
        </row>
        <row r="2421">
          <cell r="G2421" t="str">
            <v>hari</v>
          </cell>
          <cell r="H2421">
            <v>1.7543859649122806E-2</v>
          </cell>
          <cell r="J2421">
            <v>30000</v>
          </cell>
          <cell r="K2421">
            <v>526.31578947368416</v>
          </cell>
          <cell r="M2421">
            <v>0.5</v>
          </cell>
          <cell r="N2421">
            <v>28.5</v>
          </cell>
          <cell r="O2421">
            <v>69.3</v>
          </cell>
          <cell r="P2421">
            <v>36473.684210526313</v>
          </cell>
        </row>
        <row r="2422">
          <cell r="G2422" t="str">
            <v>hari</v>
          </cell>
          <cell r="H2422">
            <v>0.21052631578947367</v>
          </cell>
          <cell r="J2422">
            <v>20000</v>
          </cell>
          <cell r="K2422">
            <v>4210.5263157894733</v>
          </cell>
          <cell r="M2422">
            <v>6</v>
          </cell>
          <cell r="N2422">
            <v>28.5</v>
          </cell>
          <cell r="O2422">
            <v>69.3</v>
          </cell>
          <cell r="P2422">
            <v>291789.4736842105</v>
          </cell>
        </row>
        <row r="2425">
          <cell r="K2425">
            <v>22769.9022</v>
          </cell>
          <cell r="O2425">
            <v>69.3</v>
          </cell>
          <cell r="P2425">
            <v>1577954.2224599998</v>
          </cell>
          <cell r="Q2425">
            <v>22769.9022</v>
          </cell>
        </row>
        <row r="2426">
          <cell r="G2426" t="str">
            <v>m3</v>
          </cell>
          <cell r="H2426">
            <v>2.8499999999999998E-2</v>
          </cell>
          <cell r="J2426">
            <v>80000</v>
          </cell>
          <cell r="K2426">
            <v>2280</v>
          </cell>
          <cell r="M2426">
            <v>2.8499999999999998E-2</v>
          </cell>
          <cell r="N2426">
            <v>1.9750499999999998</v>
          </cell>
          <cell r="O2426">
            <v>69.3</v>
          </cell>
          <cell r="P2426">
            <v>158004</v>
          </cell>
        </row>
        <row r="2427">
          <cell r="G2427" t="str">
            <v>m3</v>
          </cell>
          <cell r="H2427">
            <v>2.0400000000000001E-2</v>
          </cell>
          <cell r="J2427">
            <v>85000</v>
          </cell>
          <cell r="K2427">
            <v>1734.0000000000002</v>
          </cell>
          <cell r="M2427">
            <v>2.0400000000000001E-2</v>
          </cell>
          <cell r="N2427">
            <v>1.4137200000000001</v>
          </cell>
          <cell r="O2427">
            <v>69.3</v>
          </cell>
          <cell r="P2427">
            <v>120166.20000000001</v>
          </cell>
        </row>
        <row r="2428">
          <cell r="G2428" t="str">
            <v>zak</v>
          </cell>
          <cell r="H2428">
            <v>0.26250000000000001</v>
          </cell>
          <cell r="J2428">
            <v>24000</v>
          </cell>
          <cell r="K2428">
            <v>6300</v>
          </cell>
          <cell r="M2428">
            <v>0.26250000000000001</v>
          </cell>
          <cell r="N2428">
            <v>18.19125</v>
          </cell>
          <cell r="O2428">
            <v>69.3</v>
          </cell>
          <cell r="P2428">
            <v>436590</v>
          </cell>
        </row>
        <row r="2429">
          <cell r="G2429" t="str">
            <v>btg</v>
          </cell>
          <cell r="H2429">
            <v>0.42</v>
          </cell>
          <cell r="J2429">
            <v>9500</v>
          </cell>
          <cell r="K2429">
            <v>3990</v>
          </cell>
          <cell r="M2429">
            <v>0.42</v>
          </cell>
          <cell r="N2429">
            <v>29.105999999999998</v>
          </cell>
          <cell r="O2429">
            <v>69.3</v>
          </cell>
          <cell r="P2429">
            <v>276507</v>
          </cell>
        </row>
        <row r="2430">
          <cell r="G2430" t="str">
            <v>btg</v>
          </cell>
          <cell r="H2430">
            <v>0.36749999999999999</v>
          </cell>
          <cell r="J2430">
            <v>21000</v>
          </cell>
          <cell r="K2430">
            <v>7717.5</v>
          </cell>
          <cell r="M2430">
            <v>0.36749999999999999</v>
          </cell>
          <cell r="N2430">
            <v>25.467749999999999</v>
          </cell>
          <cell r="O2430">
            <v>69.3</v>
          </cell>
          <cell r="P2430">
            <v>534822.75</v>
          </cell>
        </row>
        <row r="2431">
          <cell r="G2431" t="str">
            <v>kg</v>
          </cell>
          <cell r="H2431">
            <v>0.14968044</v>
          </cell>
          <cell r="J2431">
            <v>5000</v>
          </cell>
          <cell r="K2431">
            <v>748.40219999999999</v>
          </cell>
          <cell r="M2431">
            <v>0.14968044</v>
          </cell>
          <cell r="N2431">
            <v>10.372854492</v>
          </cell>
          <cell r="O2431">
            <v>69.3</v>
          </cell>
          <cell r="P2431">
            <v>51864.27246</v>
          </cell>
        </row>
        <row r="2434">
          <cell r="M2434" t="str">
            <v>Produksi</v>
          </cell>
          <cell r="N2434" t="str">
            <v>Involve</v>
          </cell>
          <cell r="R2434" t="str">
            <v>Operation</v>
          </cell>
        </row>
        <row r="2435">
          <cell r="K2435">
            <v>0</v>
          </cell>
          <cell r="M2435" t="str">
            <v>/ Hour</v>
          </cell>
          <cell r="N2435" t="str">
            <v>%</v>
          </cell>
          <cell r="O2435">
            <v>69.3</v>
          </cell>
          <cell r="P2435">
            <v>0</v>
          </cell>
          <cell r="Q2435">
            <v>0</v>
          </cell>
          <cell r="R2435" t="str">
            <v>Hour</v>
          </cell>
        </row>
        <row r="2446">
          <cell r="K2446">
            <v>27568.147814035088</v>
          </cell>
        </row>
        <row r="2449">
          <cell r="J2449" t="str">
            <v>Jakarta,  Oktober 2001</v>
          </cell>
        </row>
        <row r="2454">
          <cell r="J2454">
            <v>0</v>
          </cell>
        </row>
        <row r="2455">
          <cell r="J2455">
            <v>0</v>
          </cell>
        </row>
        <row r="2457">
          <cell r="G2457" t="str">
            <v>Pengembangan Gedung Serbaguna</v>
          </cell>
        </row>
        <row r="2458">
          <cell r="G2458" t="str">
            <v>Perumahan Taman Bougenvile, Bekasi</v>
          </cell>
        </row>
        <row r="2459">
          <cell r="G2459">
            <v>0</v>
          </cell>
        </row>
        <row r="2460">
          <cell r="M2460" t="str">
            <v>Description</v>
          </cell>
          <cell r="N2460" t="str">
            <v>Unit</v>
          </cell>
          <cell r="O2460" t="str">
            <v>Quantity</v>
          </cell>
          <cell r="P2460" t="str">
            <v>Unit Price</v>
          </cell>
          <cell r="Q2460" t="str">
            <v>Daily Output</v>
          </cell>
          <cell r="R2460" t="str">
            <v>Q'ty/Days</v>
          </cell>
        </row>
        <row r="2461">
          <cell r="G2461">
            <v>51</v>
          </cell>
          <cell r="M2461" t="str">
            <v>Pek. Pintu KM uk. 70x200 cm</v>
          </cell>
          <cell r="N2461" t="str">
            <v>bh</v>
          </cell>
          <cell r="O2461">
            <v>0</v>
          </cell>
          <cell r="P2461">
            <v>264540</v>
          </cell>
          <cell r="Q2461">
            <v>0</v>
          </cell>
          <cell r="R2461">
            <v>0</v>
          </cell>
        </row>
        <row r="2462">
          <cell r="G2462" t="str">
            <v>Pek. Pintu KM uk. 70x200 cm</v>
          </cell>
        </row>
        <row r="2463">
          <cell r="G2463" t="str">
            <v>bh</v>
          </cell>
        </row>
        <row r="2466">
          <cell r="G2466" t="str">
            <v>Satuan</v>
          </cell>
          <cell r="H2466" t="str">
            <v>Jumlah</v>
          </cell>
          <cell r="J2466" t="str">
            <v>H.Satuan</v>
          </cell>
          <cell r="K2466" t="str">
            <v>Total</v>
          </cell>
          <cell r="M2466">
            <v>51</v>
          </cell>
          <cell r="N2466" t="str">
            <v>Pek. Pintu KM uk. 70x200 cm</v>
          </cell>
          <cell r="Q2466" t="str">
            <v>bh</v>
          </cell>
          <cell r="R2466">
            <v>0</v>
          </cell>
        </row>
        <row r="2467">
          <cell r="J2467" t="str">
            <v>(Rp.)</v>
          </cell>
          <cell r="K2467" t="str">
            <v>(Rp.)</v>
          </cell>
        </row>
        <row r="2468">
          <cell r="K2468">
            <v>88830.000000000015</v>
          </cell>
          <cell r="N2468">
            <v>0.52910052910052907</v>
          </cell>
          <cell r="O2468">
            <v>0</v>
          </cell>
          <cell r="P2468">
            <v>0</v>
          </cell>
          <cell r="Q2468">
            <v>88830.000000000015</v>
          </cell>
        </row>
        <row r="2469">
          <cell r="G2469" t="str">
            <v>hari</v>
          </cell>
          <cell r="H2469">
            <v>0.37800000000000006</v>
          </cell>
          <cell r="J2469">
            <v>35000</v>
          </cell>
          <cell r="K2469">
            <v>13230.000000000002</v>
          </cell>
          <cell r="M2469">
            <v>0.2</v>
          </cell>
          <cell r="N2469">
            <v>0.52910052910052907</v>
          </cell>
          <cell r="O2469">
            <v>0</v>
          </cell>
          <cell r="P2469">
            <v>0</v>
          </cell>
        </row>
        <row r="2470">
          <cell r="G2470" t="str">
            <v>hari</v>
          </cell>
          <cell r="H2470">
            <v>1.8900000000000001</v>
          </cell>
          <cell r="J2470">
            <v>30000</v>
          </cell>
          <cell r="K2470">
            <v>56700.000000000007</v>
          </cell>
          <cell r="M2470">
            <v>1</v>
          </cell>
          <cell r="N2470">
            <v>0.52910052910052907</v>
          </cell>
          <cell r="O2470">
            <v>0</v>
          </cell>
          <cell r="P2470">
            <v>0</v>
          </cell>
        </row>
        <row r="2471">
          <cell r="G2471" t="str">
            <v>hari</v>
          </cell>
          <cell r="H2471">
            <v>0.94500000000000006</v>
          </cell>
          <cell r="J2471">
            <v>20000</v>
          </cell>
          <cell r="K2471">
            <v>18900</v>
          </cell>
          <cell r="M2471">
            <v>0.5</v>
          </cell>
          <cell r="N2471">
            <v>0.52910052910052907</v>
          </cell>
          <cell r="O2471">
            <v>0</v>
          </cell>
          <cell r="P2471">
            <v>0</v>
          </cell>
        </row>
        <row r="2474">
          <cell r="K2474">
            <v>175710</v>
          </cell>
          <cell r="O2474">
            <v>0</v>
          </cell>
          <cell r="P2474">
            <v>0</v>
          </cell>
          <cell r="Q2474">
            <v>175710</v>
          </cell>
        </row>
        <row r="2475">
          <cell r="G2475" t="str">
            <v>btg</v>
          </cell>
          <cell r="H2475">
            <v>1.8975000000000002</v>
          </cell>
          <cell r="J2475">
            <v>13500</v>
          </cell>
          <cell r="K2475">
            <v>25616.250000000004</v>
          </cell>
          <cell r="M2475">
            <v>1.8975000000000002</v>
          </cell>
          <cell r="N2475">
            <v>0</v>
          </cell>
          <cell r="O2475">
            <v>0</v>
          </cell>
          <cell r="P2475">
            <v>0</v>
          </cell>
        </row>
        <row r="2476">
          <cell r="G2476" t="str">
            <v>lbr</v>
          </cell>
          <cell r="H2476">
            <v>1.4437500000000001</v>
          </cell>
          <cell r="J2476">
            <v>29000</v>
          </cell>
          <cell r="K2476">
            <v>41868.75</v>
          </cell>
          <cell r="M2476">
            <v>1.4437500000000001</v>
          </cell>
          <cell r="N2476">
            <v>0</v>
          </cell>
          <cell r="O2476">
            <v>0</v>
          </cell>
          <cell r="P2476">
            <v>0</v>
          </cell>
        </row>
        <row r="2477">
          <cell r="G2477" t="str">
            <v>lbr</v>
          </cell>
          <cell r="H2477">
            <v>1.4437500000000001</v>
          </cell>
          <cell r="J2477">
            <v>72000</v>
          </cell>
          <cell r="K2477">
            <v>103950</v>
          </cell>
          <cell r="M2477">
            <v>1.4437500000000001</v>
          </cell>
          <cell r="N2477">
            <v>0</v>
          </cell>
          <cell r="O2477">
            <v>0</v>
          </cell>
          <cell r="P2477">
            <v>0</v>
          </cell>
        </row>
        <row r="2478">
          <cell r="G2478" t="str">
            <v>kg</v>
          </cell>
          <cell r="H2478">
            <v>0.25</v>
          </cell>
          <cell r="J2478">
            <v>5500</v>
          </cell>
          <cell r="K2478">
            <v>1375</v>
          </cell>
          <cell r="M2478">
            <v>0.25</v>
          </cell>
          <cell r="N2478">
            <v>0</v>
          </cell>
          <cell r="O2478">
            <v>0</v>
          </cell>
          <cell r="P2478">
            <v>0</v>
          </cell>
        </row>
        <row r="2479">
          <cell r="G2479" t="str">
            <v>lbr</v>
          </cell>
          <cell r="H2479">
            <v>1</v>
          </cell>
          <cell r="J2479">
            <v>2000</v>
          </cell>
          <cell r="K2479">
            <v>2000</v>
          </cell>
          <cell r="M2479">
            <v>1</v>
          </cell>
          <cell r="N2479">
            <v>0</v>
          </cell>
          <cell r="O2479">
            <v>0</v>
          </cell>
          <cell r="P2479">
            <v>0</v>
          </cell>
        </row>
        <row r="2480">
          <cell r="G2480" t="str">
            <v>kg</v>
          </cell>
          <cell r="H2480">
            <v>0.2</v>
          </cell>
          <cell r="J2480">
            <v>4500</v>
          </cell>
          <cell r="K2480">
            <v>900</v>
          </cell>
          <cell r="M2480">
            <v>0.2</v>
          </cell>
          <cell r="N2480">
            <v>0</v>
          </cell>
          <cell r="O2480">
            <v>0</v>
          </cell>
          <cell r="P2480">
            <v>0</v>
          </cell>
        </row>
        <row r="2483">
          <cell r="M2483" t="str">
            <v>Produksi</v>
          </cell>
          <cell r="N2483" t="str">
            <v>Involve</v>
          </cell>
          <cell r="R2483" t="str">
            <v>Operation</v>
          </cell>
        </row>
        <row r="2484">
          <cell r="K2484">
            <v>0</v>
          </cell>
          <cell r="M2484" t="str">
            <v>/ Hour</v>
          </cell>
          <cell r="N2484" t="str">
            <v>%</v>
          </cell>
          <cell r="O2484">
            <v>0</v>
          </cell>
          <cell r="P2484">
            <v>0</v>
          </cell>
          <cell r="Q2484">
            <v>0</v>
          </cell>
          <cell r="R2484" t="str">
            <v>Hour</v>
          </cell>
        </row>
        <row r="2495">
          <cell r="K2495">
            <v>264540</v>
          </cell>
        </row>
        <row r="2498">
          <cell r="J2498" t="str">
            <v>Jakarta,  Oktober 2001</v>
          </cell>
        </row>
        <row r="2503">
          <cell r="J2503">
            <v>0</v>
          </cell>
        </row>
        <row r="2504">
          <cell r="J2504">
            <v>0</v>
          </cell>
        </row>
        <row r="2506">
          <cell r="G2506" t="str">
            <v>Pengembangan Gedung Serbaguna</v>
          </cell>
        </row>
        <row r="2507">
          <cell r="G2507" t="str">
            <v>Perumahan Taman Bougenvile, Bekasi</v>
          </cell>
        </row>
        <row r="2508">
          <cell r="G2508">
            <v>0</v>
          </cell>
        </row>
        <row r="2509">
          <cell r="M2509" t="str">
            <v>Description</v>
          </cell>
          <cell r="N2509" t="str">
            <v>Unit</v>
          </cell>
          <cell r="O2509" t="str">
            <v>Quantity</v>
          </cell>
          <cell r="P2509" t="str">
            <v>Unit Price</v>
          </cell>
          <cell r="Q2509" t="str">
            <v>Daily Output</v>
          </cell>
          <cell r="R2509" t="str">
            <v>Q'ty/Days</v>
          </cell>
        </row>
        <row r="2510">
          <cell r="G2510">
            <v>52</v>
          </cell>
          <cell r="M2510" t="str">
            <v>-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G2511" t="str">
            <v>-</v>
          </cell>
        </row>
        <row r="2512">
          <cell r="G2512">
            <v>0</v>
          </cell>
        </row>
        <row r="2515">
          <cell r="G2515" t="str">
            <v>Satuan</v>
          </cell>
          <cell r="H2515" t="str">
            <v>Jumlah</v>
          </cell>
          <cell r="J2515" t="str">
            <v>H.Satuan</v>
          </cell>
          <cell r="K2515" t="str">
            <v>Total</v>
          </cell>
          <cell r="M2515">
            <v>52</v>
          </cell>
          <cell r="N2515" t="str">
            <v>-</v>
          </cell>
          <cell r="Q2515">
            <v>0</v>
          </cell>
          <cell r="R2515">
            <v>0</v>
          </cell>
        </row>
        <row r="2516">
          <cell r="J2516" t="str">
            <v>(Rp.)</v>
          </cell>
          <cell r="K2516" t="str">
            <v>(Rp.)</v>
          </cell>
        </row>
        <row r="2517">
          <cell r="K2517">
            <v>0</v>
          </cell>
          <cell r="N2517">
            <v>1</v>
          </cell>
          <cell r="O2517">
            <v>0</v>
          </cell>
          <cell r="P2517">
            <v>0</v>
          </cell>
          <cell r="Q2517">
            <v>0</v>
          </cell>
        </row>
        <row r="2523">
          <cell r="K2523">
            <v>0</v>
          </cell>
          <cell r="O2523">
            <v>0</v>
          </cell>
          <cell r="P2523">
            <v>0</v>
          </cell>
          <cell r="Q2523">
            <v>0</v>
          </cell>
        </row>
        <row r="2532">
          <cell r="M2532" t="str">
            <v>Produksi</v>
          </cell>
          <cell r="N2532" t="str">
            <v>Involve</v>
          </cell>
          <cell r="R2532" t="str">
            <v>Operation</v>
          </cell>
        </row>
        <row r="2533">
          <cell r="K2533">
            <v>0</v>
          </cell>
          <cell r="M2533" t="str">
            <v>/ Hour</v>
          </cell>
          <cell r="N2533" t="str">
            <v>%</v>
          </cell>
          <cell r="O2533">
            <v>0</v>
          </cell>
          <cell r="P2533">
            <v>0</v>
          </cell>
          <cell r="Q2533">
            <v>0</v>
          </cell>
          <cell r="R2533" t="str">
            <v>Hour</v>
          </cell>
        </row>
        <row r="2544">
          <cell r="K2544">
            <v>0</v>
          </cell>
        </row>
        <row r="2547">
          <cell r="J2547" t="str">
            <v>Jakarta,  Oktober 2001</v>
          </cell>
        </row>
        <row r="2552">
          <cell r="J2552">
            <v>0</v>
          </cell>
        </row>
        <row r="2553">
          <cell r="J255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>
        <row r="36">
          <cell r="F36" t="str">
            <v>PT. SARANG MAS MURNI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>
        <row r="9">
          <cell r="D9">
            <v>50400</v>
          </cell>
        </row>
        <row r="116">
          <cell r="D116">
            <v>51861.599999999999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>
        <row r="7">
          <cell r="T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>
        <row r="17">
          <cell r="B17" t="str">
            <v>I.</v>
          </cell>
          <cell r="D17" t="str">
            <v>PEKERJAAN PEMBORAN</v>
          </cell>
        </row>
        <row r="18">
          <cell r="B18">
            <v>1</v>
          </cell>
          <cell r="D18" t="str">
            <v>Pemboran Pada Segala Formasi Dia. 14-3/4 inch</v>
          </cell>
          <cell r="G18" t="str">
            <v>M1</v>
          </cell>
          <cell r="H18">
            <v>205641.92</v>
          </cell>
        </row>
        <row r="19">
          <cell r="B19">
            <v>2</v>
          </cell>
          <cell r="D19" t="str">
            <v>Pemasangan dan Pencabutan Pipa Sementara</v>
          </cell>
          <cell r="G19" t="str">
            <v>M1</v>
          </cell>
          <cell r="H19">
            <v>87994.34</v>
          </cell>
        </row>
        <row r="20">
          <cell r="B20">
            <v>3</v>
          </cell>
          <cell r="D20" t="str">
            <v>Pemboran Pada Segala Formasi Dia. 6-5/8 inch</v>
          </cell>
          <cell r="G20" t="str">
            <v>M1</v>
          </cell>
          <cell r="H20">
            <v>137080.86999999997</v>
          </cell>
        </row>
        <row r="21">
          <cell r="B21">
            <v>4</v>
          </cell>
          <cell r="D21" t="str">
            <v>Pengambilan dan Deskripsi Sampel Batuan</v>
          </cell>
          <cell r="G21" t="str">
            <v>M1</v>
          </cell>
          <cell r="H21">
            <v>7432.66</v>
          </cell>
        </row>
        <row r="22">
          <cell r="B22">
            <v>5</v>
          </cell>
          <cell r="D22" t="str">
            <v>Penampang Geofisika</v>
          </cell>
          <cell r="G22" t="str">
            <v>M1</v>
          </cell>
          <cell r="H22">
            <v>21142.7</v>
          </cell>
        </row>
        <row r="23">
          <cell r="B23">
            <v>6</v>
          </cell>
          <cell r="D23" t="str">
            <v>Pelebaran Lubang Bor dari Dia. 6-5/8" ke 10-5/8"</v>
          </cell>
          <cell r="G23" t="str">
            <v>M1</v>
          </cell>
          <cell r="H23">
            <v>148741.25999999998</v>
          </cell>
        </row>
        <row r="24">
          <cell r="B24">
            <v>7</v>
          </cell>
          <cell r="D24" t="str">
            <v>Pelebaran Lubang Bor dari Dia. 6-5/8" ke 12-1/4"</v>
          </cell>
          <cell r="G24" t="str">
            <v>M1</v>
          </cell>
          <cell r="H24">
            <v>181578.37999999998</v>
          </cell>
        </row>
        <row r="25">
          <cell r="B25">
            <v>8</v>
          </cell>
          <cell r="D25" t="str">
            <v>Pemasangan Pipa Black Steel Dia. 8 inch</v>
          </cell>
          <cell r="G25" t="str">
            <v>M1</v>
          </cell>
          <cell r="H25">
            <v>97683.42</v>
          </cell>
        </row>
        <row r="26">
          <cell r="B26">
            <v>9</v>
          </cell>
          <cell r="D26" t="str">
            <v>Pemasangan Pipa Black Steel Dia. 6 inch</v>
          </cell>
          <cell r="G26" t="str">
            <v>M1</v>
          </cell>
          <cell r="H26">
            <v>78146.73</v>
          </cell>
        </row>
        <row r="27">
          <cell r="B27">
            <v>10</v>
          </cell>
          <cell r="D27" t="str">
            <v>Pemasangan Screen Dia. 8 inch</v>
          </cell>
          <cell r="G27" t="str">
            <v>M1</v>
          </cell>
          <cell r="H27">
            <v>97683.42</v>
          </cell>
        </row>
        <row r="28">
          <cell r="B28">
            <v>11</v>
          </cell>
          <cell r="D28" t="str">
            <v>Pemasangan Screen Dia. 6 inch</v>
          </cell>
          <cell r="G28" t="str">
            <v>M1</v>
          </cell>
          <cell r="H28">
            <v>78146.73</v>
          </cell>
        </row>
        <row r="29">
          <cell r="B29">
            <v>12</v>
          </cell>
          <cell r="D29" t="str">
            <v>Gravel Packing</v>
          </cell>
          <cell r="G29" t="str">
            <v>M3</v>
          </cell>
          <cell r="H29">
            <v>128250</v>
          </cell>
        </row>
        <row r="30">
          <cell r="B30">
            <v>13</v>
          </cell>
          <cell r="D30" t="str">
            <v>Uji Ketegaklurusan Sumur</v>
          </cell>
          <cell r="G30" t="str">
            <v>Buah</v>
          </cell>
          <cell r="H30">
            <v>207259.51</v>
          </cell>
        </row>
        <row r="31">
          <cell r="B31">
            <v>14</v>
          </cell>
          <cell r="D31" t="str">
            <v>Well Development (Metode Water Jetting)</v>
          </cell>
          <cell r="G31" t="str">
            <v>Jam</v>
          </cell>
          <cell r="H31">
            <v>321397.46000000002</v>
          </cell>
        </row>
        <row r="32">
          <cell r="B32">
            <v>15</v>
          </cell>
          <cell r="D32" t="str">
            <v>Well Development (Metode Air Jetting)</v>
          </cell>
          <cell r="G32" t="str">
            <v>Jam</v>
          </cell>
          <cell r="H32">
            <v>216863.90999999997</v>
          </cell>
        </row>
        <row r="33">
          <cell r="B33">
            <v>16</v>
          </cell>
          <cell r="D33" t="str">
            <v>Pemindahan, Pemasangan dan Pembongkaran Peralatan Uji Pemompaan</v>
          </cell>
          <cell r="G33" t="str">
            <v>Lokasi</v>
          </cell>
          <cell r="H33">
            <v>826950</v>
          </cell>
        </row>
        <row r="34">
          <cell r="B34">
            <v>17</v>
          </cell>
          <cell r="D34" t="str">
            <v>Uji Pemompaan</v>
          </cell>
          <cell r="G34" t="str">
            <v>Jam</v>
          </cell>
          <cell r="H34">
            <v>61154.219999999994</v>
          </cell>
        </row>
        <row r="35">
          <cell r="B35">
            <v>18</v>
          </cell>
          <cell r="D35" t="str">
            <v>Uji Pemulihan</v>
          </cell>
          <cell r="G35" t="str">
            <v>Jam</v>
          </cell>
          <cell r="H35">
            <v>50075.59</v>
          </cell>
        </row>
        <row r="36">
          <cell r="B36">
            <v>19</v>
          </cell>
          <cell r="D36" t="str">
            <v>Analisa Kualitas Air</v>
          </cell>
          <cell r="G36" t="str">
            <v>Lokasi</v>
          </cell>
          <cell r="H36">
            <v>1362750</v>
          </cell>
        </row>
        <row r="37">
          <cell r="B37">
            <v>20</v>
          </cell>
          <cell r="D37" t="str">
            <v>Grouting dan Landasan Sumur (Beton Tumbuk 1 pc : 3 psr : 5 krl)</v>
          </cell>
          <cell r="G37" t="str">
            <v>M3</v>
          </cell>
          <cell r="H37">
            <v>389600</v>
          </cell>
        </row>
        <row r="38">
          <cell r="B38">
            <v>21</v>
          </cell>
          <cell r="D38" t="str">
            <v>Pengadaan dan Pemasangan Tutup Sumur</v>
          </cell>
          <cell r="G38" t="str">
            <v>Buah</v>
          </cell>
          <cell r="H38">
            <v>232353.17</v>
          </cell>
        </row>
        <row r="39">
          <cell r="B39">
            <v>22</v>
          </cell>
          <cell r="D39" t="str">
            <v>Pengadaan dan Pemasangan Bottom Plug</v>
          </cell>
          <cell r="G39" t="str">
            <v>Buah</v>
          </cell>
          <cell r="H39">
            <v>160603.17000000001</v>
          </cell>
        </row>
        <row r="40">
          <cell r="B40">
            <v>23</v>
          </cell>
          <cell r="D40" t="str">
            <v>Pengadaan dan Pemasangan Patok Sumur (0.20 x 0.20 x 1 m)</v>
          </cell>
          <cell r="G40" t="str">
            <v>Buah</v>
          </cell>
          <cell r="H40">
            <v>89495.200000000012</v>
          </cell>
        </row>
        <row r="41">
          <cell r="B41">
            <v>24</v>
          </cell>
          <cell r="D41" t="str">
            <v>Dokumentasi</v>
          </cell>
          <cell r="G41" t="str">
            <v>LS</v>
          </cell>
          <cell r="H41">
            <v>9400000</v>
          </cell>
        </row>
        <row r="43">
          <cell r="B43" t="str">
            <v>II.</v>
          </cell>
          <cell r="D43" t="str">
            <v>PEKERJAAN JARINGAN IRIGASI AIR TANAH</v>
          </cell>
        </row>
        <row r="44">
          <cell r="B44">
            <v>26</v>
          </cell>
          <cell r="D44" t="str">
            <v>Galian Tanah Biasa</v>
          </cell>
          <cell r="G44" t="str">
            <v>m3</v>
          </cell>
          <cell r="H44">
            <v>13518.75</v>
          </cell>
        </row>
        <row r="45">
          <cell r="B45">
            <v>27</v>
          </cell>
          <cell r="D45" t="str">
            <v>Timbunan Tanah Kembali</v>
          </cell>
          <cell r="G45" t="str">
            <v>m3</v>
          </cell>
          <cell r="H45">
            <v>9020.75</v>
          </cell>
        </row>
        <row r="46">
          <cell r="B46">
            <v>28</v>
          </cell>
          <cell r="D46" t="str">
            <v>Pemikulan denga Jarak 50 - 100 m</v>
          </cell>
          <cell r="G46" t="str">
            <v>m3</v>
          </cell>
          <cell r="H46">
            <v>9247.25</v>
          </cell>
        </row>
        <row r="47">
          <cell r="B47">
            <v>29</v>
          </cell>
          <cell r="D47" t="str">
            <v>Timbunan dengan Tanah Galian</v>
          </cell>
          <cell r="G47" t="str">
            <v>m3</v>
          </cell>
          <cell r="H47">
            <v>32925.040000000001</v>
          </cell>
        </row>
        <row r="48">
          <cell r="B48">
            <v>30</v>
          </cell>
          <cell r="D48" t="str">
            <v>Timbunan Pasir</v>
          </cell>
          <cell r="G48" t="str">
            <v>m3</v>
          </cell>
          <cell r="H48">
            <v>73207.5</v>
          </cell>
        </row>
        <row r="49">
          <cell r="B49">
            <v>31</v>
          </cell>
          <cell r="D49" t="str">
            <v>Pasangan Batu Kosong</v>
          </cell>
          <cell r="G49" t="str">
            <v>m3</v>
          </cell>
          <cell r="H49">
            <v>117656.25</v>
          </cell>
        </row>
        <row r="50">
          <cell r="B50">
            <v>32</v>
          </cell>
          <cell r="D50" t="str">
            <v>Pasangan Batu Kali/Gunung Camp. 1 pc : 4 ps</v>
          </cell>
          <cell r="G50" t="str">
            <v>m3</v>
          </cell>
          <cell r="H50">
            <v>307395</v>
          </cell>
        </row>
        <row r="51">
          <cell r="B51">
            <v>33</v>
          </cell>
          <cell r="D51" t="str">
            <v>Pasangan Batu Bata/Merah Camp. 1 pc : 4 ps</v>
          </cell>
          <cell r="G51" t="str">
            <v>m3</v>
          </cell>
          <cell r="H51">
            <v>430519.37</v>
          </cell>
        </row>
        <row r="52">
          <cell r="B52">
            <v>34</v>
          </cell>
          <cell r="D52" t="str">
            <v>Pasangan Rooster</v>
          </cell>
          <cell r="G52" t="str">
            <v>m2</v>
          </cell>
          <cell r="H52">
            <v>162930.87</v>
          </cell>
        </row>
        <row r="53">
          <cell r="B53">
            <v>35</v>
          </cell>
          <cell r="D53" t="str">
            <v>Siaran air semen/Acian</v>
          </cell>
          <cell r="G53" t="str">
            <v>m2</v>
          </cell>
          <cell r="H53">
            <v>10155</v>
          </cell>
        </row>
        <row r="54">
          <cell r="B54">
            <v>36</v>
          </cell>
          <cell r="D54" t="str">
            <v>Plesteran Camp. 1 PC : 3 Psr Tebal 10 mm</v>
          </cell>
          <cell r="G54" t="str">
            <v>m2</v>
          </cell>
          <cell r="H54">
            <v>14862.5</v>
          </cell>
        </row>
        <row r="55">
          <cell r="B55">
            <v>37</v>
          </cell>
          <cell r="D55" t="str">
            <v>Plesteran tembok Trasram 1 PC : 3 Psr Tebal 10 mm</v>
          </cell>
          <cell r="G55" t="str">
            <v>m2</v>
          </cell>
          <cell r="H55">
            <v>17005</v>
          </cell>
        </row>
        <row r="56">
          <cell r="B56">
            <v>38</v>
          </cell>
          <cell r="D56" t="str">
            <v>Beton Bertulang 1 : 2 : 3 termasuk bekesting</v>
          </cell>
          <cell r="G56" t="str">
            <v>m3</v>
          </cell>
          <cell r="H56">
            <v>2302950</v>
          </cell>
        </row>
        <row r="57">
          <cell r="B57">
            <v>39</v>
          </cell>
          <cell r="D57" t="str">
            <v>Beton tak bertulang 1 : 2 : 3 tanpa bekesting</v>
          </cell>
          <cell r="G57" t="str">
            <v>m3</v>
          </cell>
          <cell r="H57">
            <v>483825</v>
          </cell>
        </row>
        <row r="60">
          <cell r="B60">
            <v>40</v>
          </cell>
          <cell r="D60" t="str">
            <v>Beton Bertulang 1 : 2 : 3 tanpa bekesting</v>
          </cell>
          <cell r="G60" t="str">
            <v>m3</v>
          </cell>
          <cell r="H60">
            <v>1661650</v>
          </cell>
        </row>
        <row r="61">
          <cell r="B61">
            <v>41</v>
          </cell>
          <cell r="D61" t="str">
            <v>Rabat Beton 1 pc : 3 psr : 5 krl</v>
          </cell>
          <cell r="G61" t="str">
            <v>m3</v>
          </cell>
          <cell r="H61">
            <v>419687.5</v>
          </cell>
        </row>
        <row r="62">
          <cell r="B62">
            <v>42</v>
          </cell>
          <cell r="D62" t="str">
            <v>Lantai Keramik</v>
          </cell>
          <cell r="G62" t="str">
            <v>m2</v>
          </cell>
          <cell r="H62">
            <v>66287.5</v>
          </cell>
        </row>
        <row r="63">
          <cell r="B63">
            <v>43</v>
          </cell>
          <cell r="D63" t="str">
            <v>Kuda - kuda termasuk rangka atap</v>
          </cell>
          <cell r="G63" t="str">
            <v>m3</v>
          </cell>
          <cell r="H63">
            <v>2328025</v>
          </cell>
        </row>
        <row r="64">
          <cell r="B64">
            <v>44</v>
          </cell>
          <cell r="D64" t="str">
            <v>Plafon Triplek termasuk rangka plafond</v>
          </cell>
          <cell r="G64" t="str">
            <v>m2</v>
          </cell>
          <cell r="H64">
            <v>44006.899999999994</v>
          </cell>
        </row>
        <row r="65">
          <cell r="B65">
            <v>45</v>
          </cell>
          <cell r="D65" t="str">
            <v>Lisplank Papan 2/20</v>
          </cell>
          <cell r="G65" t="str">
            <v>m2</v>
          </cell>
          <cell r="H65">
            <v>45146</v>
          </cell>
        </row>
        <row r="66">
          <cell r="B66">
            <v>46</v>
          </cell>
          <cell r="D66" t="str">
            <v>Kusen Jendela dan Pintu</v>
          </cell>
          <cell r="G66" t="str">
            <v>m3</v>
          </cell>
          <cell r="H66">
            <v>2712575</v>
          </cell>
        </row>
        <row r="67">
          <cell r="B67">
            <v>47</v>
          </cell>
          <cell r="D67" t="str">
            <v>Daun Pintu (Tripleks 3 mm)</v>
          </cell>
          <cell r="G67" t="str">
            <v>m2</v>
          </cell>
          <cell r="H67">
            <v>219528.75</v>
          </cell>
        </row>
        <row r="68">
          <cell r="B68">
            <v>48</v>
          </cell>
          <cell r="D68" t="str">
            <v>Daun Pintu (Papan Klas II tebal 3 cm)</v>
          </cell>
          <cell r="G68" t="str">
            <v>m2</v>
          </cell>
          <cell r="H68">
            <v>252765</v>
          </cell>
        </row>
        <row r="69">
          <cell r="B69">
            <v>49</v>
          </cell>
          <cell r="D69" t="str">
            <v>Papan Jalusi Kayu</v>
          </cell>
          <cell r="G69" t="str">
            <v>m2</v>
          </cell>
          <cell r="H69">
            <v>142926.25</v>
          </cell>
        </row>
        <row r="70">
          <cell r="B70">
            <v>50</v>
          </cell>
          <cell r="D70" t="str">
            <v>Atap Seng Gelombang BJLS 0.30</v>
          </cell>
          <cell r="G70" t="str">
            <v>m2</v>
          </cell>
          <cell r="H70">
            <v>43136.25</v>
          </cell>
        </row>
        <row r="71">
          <cell r="B71">
            <v>51</v>
          </cell>
          <cell r="D71" t="str">
            <v>Bubungan untuk Atap Seng</v>
          </cell>
          <cell r="G71" t="str">
            <v>m1</v>
          </cell>
          <cell r="H71">
            <v>21369.62</v>
          </cell>
        </row>
        <row r="72">
          <cell r="B72">
            <v>52</v>
          </cell>
          <cell r="D72" t="str">
            <v>Pengecatan Dinding/Tembok</v>
          </cell>
          <cell r="G72" t="str">
            <v>m2</v>
          </cell>
          <cell r="H72">
            <v>12277.369999999999</v>
          </cell>
        </row>
        <row r="73">
          <cell r="B73">
            <v>53</v>
          </cell>
          <cell r="D73" t="str">
            <v>Pengecatan Kayu</v>
          </cell>
          <cell r="G73" t="str">
            <v>m2</v>
          </cell>
          <cell r="H73">
            <v>13546.169999999998</v>
          </cell>
        </row>
        <row r="74">
          <cell r="B74">
            <v>54</v>
          </cell>
          <cell r="D74" t="str">
            <v>Pengecatan Besi</v>
          </cell>
          <cell r="G74" t="str">
            <v>m2</v>
          </cell>
          <cell r="H74">
            <v>10007.369999999999</v>
          </cell>
        </row>
        <row r="75">
          <cell r="B75">
            <v>55</v>
          </cell>
          <cell r="D75" t="str">
            <v>Pengadaan/Pemasangan Pipa GIP. dia. 1/2"</v>
          </cell>
          <cell r="G75" t="str">
            <v>m1</v>
          </cell>
          <cell r="H75">
            <v>9191.25</v>
          </cell>
        </row>
        <row r="76">
          <cell r="B76">
            <v>56</v>
          </cell>
          <cell r="D76" t="str">
            <v>Pengadaan/Pemasangan Pipa GIP. dia. 3/4"</v>
          </cell>
          <cell r="G76" t="str">
            <v>m1</v>
          </cell>
          <cell r="H76">
            <v>11316.2</v>
          </cell>
        </row>
        <row r="77">
          <cell r="B77">
            <v>57</v>
          </cell>
          <cell r="D77" t="str">
            <v>Pengadaan/Pemasangan Pipa GIP. dia. 1.5"</v>
          </cell>
          <cell r="G77" t="str">
            <v>m1</v>
          </cell>
          <cell r="H77">
            <v>52316</v>
          </cell>
        </row>
        <row r="78">
          <cell r="B78">
            <v>58</v>
          </cell>
          <cell r="D78" t="str">
            <v>Pengadaan/Pemasangan Pipa GIP. dia. 2"</v>
          </cell>
          <cell r="G78" t="str">
            <v>m1</v>
          </cell>
          <cell r="H78">
            <v>77949.149999999994</v>
          </cell>
        </row>
        <row r="79">
          <cell r="B79">
            <v>59</v>
          </cell>
          <cell r="D79" t="str">
            <v>Pengadaan/Pemasangan Pipa GIP. dia. 3"</v>
          </cell>
          <cell r="G79" t="str">
            <v>m1</v>
          </cell>
          <cell r="H79">
            <v>125323.2</v>
          </cell>
        </row>
        <row r="80">
          <cell r="B80">
            <v>60</v>
          </cell>
          <cell r="D80" t="str">
            <v>Pengadaan/Pemasangan Pipa GIP. dia. 4"</v>
          </cell>
          <cell r="G80" t="str">
            <v>m1</v>
          </cell>
          <cell r="H80">
            <v>137655.6</v>
          </cell>
        </row>
        <row r="81">
          <cell r="B81">
            <v>61</v>
          </cell>
          <cell r="D81" t="str">
            <v>Pengadaan/Pemasangan Stop Kran. dia. 2"</v>
          </cell>
          <cell r="G81" t="str">
            <v>buah</v>
          </cell>
          <cell r="H81">
            <v>68383.739999999991</v>
          </cell>
        </row>
        <row r="82">
          <cell r="B82">
            <v>62</v>
          </cell>
          <cell r="D82" t="str">
            <v>Pengadaan/Pemasangan Stop Kran. dia. 3/4"</v>
          </cell>
          <cell r="G82" t="str">
            <v>buah</v>
          </cell>
          <cell r="H82">
            <v>18967.64</v>
          </cell>
        </row>
        <row r="83">
          <cell r="B83">
            <v>63</v>
          </cell>
          <cell r="D83" t="str">
            <v>Pengadaan/Pemasangan Kawat Duri</v>
          </cell>
          <cell r="G83" t="str">
            <v>m1</v>
          </cell>
          <cell r="H83">
            <v>60187.5</v>
          </cell>
        </row>
        <row r="84">
          <cell r="B84">
            <v>64</v>
          </cell>
          <cell r="D84" t="str">
            <v>Pintu Pagar Kawat Harmonika</v>
          </cell>
          <cell r="G84" t="str">
            <v>unit</v>
          </cell>
          <cell r="H84">
            <v>1666125</v>
          </cell>
        </row>
        <row r="85">
          <cell r="B85">
            <v>65</v>
          </cell>
          <cell r="D85" t="str">
            <v>Pengadaan/Pemasangan Besi Siku L 50/50/5</v>
          </cell>
          <cell r="G85" t="str">
            <v>m1</v>
          </cell>
          <cell r="H85">
            <v>24793.75</v>
          </cell>
        </row>
        <row r="86">
          <cell r="B86">
            <v>66</v>
          </cell>
          <cell r="D86" t="str">
            <v>Pengadaan/Pemasangan Pipa PVC, dia. 4"</v>
          </cell>
          <cell r="G86" t="str">
            <v>m1</v>
          </cell>
          <cell r="H86">
            <v>45335.34</v>
          </cell>
        </row>
        <row r="87">
          <cell r="B87">
            <v>67</v>
          </cell>
          <cell r="D87" t="str">
            <v>Pengadaan/Pemasangan Elbow PVC, dia. 4"</v>
          </cell>
          <cell r="G87" t="str">
            <v>buah</v>
          </cell>
          <cell r="H87">
            <v>31335.34</v>
          </cell>
        </row>
        <row r="88">
          <cell r="B88">
            <v>68</v>
          </cell>
          <cell r="D88" t="str">
            <v>Pengadaan/Pemasangan Tee PVC, dia. 4"</v>
          </cell>
          <cell r="G88" t="str">
            <v>buah</v>
          </cell>
          <cell r="H88">
            <v>28835.34</v>
          </cell>
        </row>
        <row r="89">
          <cell r="B89">
            <v>69</v>
          </cell>
          <cell r="D89" t="str">
            <v>Pengadaan dan Pemasangan Mesin dan Pompa Turbin Kapasitas 10 lt/dt</v>
          </cell>
          <cell r="G89" t="str">
            <v>unit</v>
          </cell>
          <cell r="H89">
            <v>141690000</v>
          </cell>
        </row>
        <row r="90">
          <cell r="B90">
            <v>70</v>
          </cell>
          <cell r="D90" t="str">
            <v>Pengadaan dan Pemasangan Mesin dan Pompa Submersible Kapasitas 10 lt/dt</v>
          </cell>
          <cell r="G90" t="str">
            <v>unit</v>
          </cell>
          <cell r="H90">
            <v>122562500</v>
          </cell>
        </row>
        <row r="94">
          <cell r="G94" t="str">
            <v>Surabaya, 29 Oktober 2004</v>
          </cell>
        </row>
        <row r="95">
          <cell r="G95" t="str">
            <v>PT. BRANTAS ABIPRAYA (Persero)</v>
          </cell>
        </row>
        <row r="96">
          <cell r="G96" t="str">
            <v>Cabang III Surabaya</v>
          </cell>
        </row>
        <row r="102">
          <cell r="G102" t="str">
            <v>Ir. SUGENG ROCHADI</v>
          </cell>
        </row>
        <row r="103">
          <cell r="G103" t="str">
            <v>Kepala Cabang</v>
          </cell>
        </row>
        <row r="106">
          <cell r="B106" t="str">
            <v>III.</v>
          </cell>
          <cell r="D106" t="str">
            <v>LAIN - LAIN</v>
          </cell>
        </row>
        <row r="107">
          <cell r="B107" t="str">
            <v>A.</v>
          </cell>
          <cell r="D107" t="str">
            <v>PEKERJAAN PERSIAPAN</v>
          </cell>
        </row>
        <row r="108">
          <cell r="B108">
            <v>71</v>
          </cell>
          <cell r="D108" t="str">
            <v>Mobilisasi Personil dan Peralatan dari Kupang ke Base Camp</v>
          </cell>
          <cell r="G108" t="str">
            <v>LS</v>
          </cell>
          <cell r="H108">
            <v>9913600</v>
          </cell>
        </row>
        <row r="109">
          <cell r="B109">
            <v>72</v>
          </cell>
          <cell r="D109" t="str">
            <v>Demobilisasi dari Base Camp ke Kupang</v>
          </cell>
          <cell r="G109" t="str">
            <v>LS</v>
          </cell>
          <cell r="H109">
            <v>9913600</v>
          </cell>
        </row>
        <row r="111">
          <cell r="B111" t="str">
            <v>B.1</v>
          </cell>
          <cell r="D111" t="str">
            <v>PENGADAAN BAHAN/MATERIAL</v>
          </cell>
        </row>
        <row r="112">
          <cell r="B112">
            <v>73</v>
          </cell>
          <cell r="D112" t="str">
            <v>Black Steel Pipe Dia. 8"</v>
          </cell>
          <cell r="G112" t="str">
            <v>M'</v>
          </cell>
          <cell r="H112">
            <v>390000</v>
          </cell>
        </row>
        <row r="113">
          <cell r="B113">
            <v>74</v>
          </cell>
          <cell r="D113" t="str">
            <v>Black Steel Pipe Dia. 6"</v>
          </cell>
          <cell r="G113" t="str">
            <v>M'</v>
          </cell>
          <cell r="H113">
            <v>230000</v>
          </cell>
        </row>
        <row r="114">
          <cell r="B114">
            <v>75</v>
          </cell>
          <cell r="D114" t="str">
            <v>Wire Wound Continuitas Screen Dia. 8"</v>
          </cell>
          <cell r="G114" t="str">
            <v>M'</v>
          </cell>
          <cell r="H114">
            <v>500000</v>
          </cell>
        </row>
        <row r="115">
          <cell r="B115" t="str">
            <v>75a</v>
          </cell>
          <cell r="D115" t="str">
            <v>Wire Wound Continuitas Screen Dia. 6"</v>
          </cell>
          <cell r="G115" t="str">
            <v>M'</v>
          </cell>
          <cell r="H115">
            <v>450000</v>
          </cell>
        </row>
        <row r="116">
          <cell r="B116" t="str">
            <v>75b</v>
          </cell>
          <cell r="D116" t="str">
            <v>Reducer 8" - 6"</v>
          </cell>
          <cell r="G116" t="str">
            <v>Buah</v>
          </cell>
          <cell r="H116">
            <v>200000</v>
          </cell>
        </row>
        <row r="117">
          <cell r="B117">
            <v>76</v>
          </cell>
          <cell r="D117" t="str">
            <v>Centralizer 8"</v>
          </cell>
          <cell r="G117" t="str">
            <v>Buah</v>
          </cell>
          <cell r="H117">
            <v>75000</v>
          </cell>
        </row>
        <row r="118">
          <cell r="B118" t="str">
            <v>76a</v>
          </cell>
          <cell r="D118" t="str">
            <v>Centralizer 6"</v>
          </cell>
          <cell r="G118" t="str">
            <v>Buah</v>
          </cell>
          <cell r="H118">
            <v>50000</v>
          </cell>
        </row>
        <row r="119">
          <cell r="B119">
            <v>77</v>
          </cell>
          <cell r="D119" t="str">
            <v>Bentonite</v>
          </cell>
          <cell r="G119" t="str">
            <v>zak</v>
          </cell>
          <cell r="H119">
            <v>275000</v>
          </cell>
        </row>
        <row r="120">
          <cell r="B120">
            <v>78</v>
          </cell>
          <cell r="D120" t="str">
            <v>Polyphosphate</v>
          </cell>
          <cell r="G120" t="str">
            <v>kg</v>
          </cell>
          <cell r="H120">
            <v>40000</v>
          </cell>
        </row>
        <row r="122">
          <cell r="B122">
            <v>79</v>
          </cell>
          <cell r="D122" t="str">
            <v>Kunci Tanam</v>
          </cell>
          <cell r="G122" t="str">
            <v>bh</v>
          </cell>
          <cell r="H122">
            <v>65000</v>
          </cell>
        </row>
        <row r="123">
          <cell r="B123">
            <v>80</v>
          </cell>
          <cell r="D123" t="str">
            <v>Engsel</v>
          </cell>
          <cell r="G123" t="str">
            <v>bh</v>
          </cell>
          <cell r="H123">
            <v>5000</v>
          </cell>
        </row>
        <row r="125">
          <cell r="B125">
            <v>81</v>
          </cell>
          <cell r="D125" t="str">
            <v>Slot/Gembok</v>
          </cell>
          <cell r="G125" t="str">
            <v>bh</v>
          </cell>
          <cell r="H125">
            <v>10500</v>
          </cell>
        </row>
        <row r="126">
          <cell r="B126">
            <v>82</v>
          </cell>
          <cell r="D126" t="str">
            <v>Elbow GIP Dia-2"</v>
          </cell>
          <cell r="G126" t="str">
            <v>bh</v>
          </cell>
          <cell r="H126">
            <v>23500</v>
          </cell>
        </row>
        <row r="128">
          <cell r="B128" t="str">
            <v>D.1</v>
          </cell>
          <cell r="D128" t="str">
            <v>INSTAL PIPA 4"</v>
          </cell>
        </row>
        <row r="129">
          <cell r="B129">
            <v>83</v>
          </cell>
          <cell r="D129" t="str">
            <v>Flow Meter Dia. 4"</v>
          </cell>
          <cell r="G129" t="str">
            <v>bh</v>
          </cell>
          <cell r="H129">
            <v>1800000</v>
          </cell>
        </row>
        <row r="130">
          <cell r="B130">
            <v>84</v>
          </cell>
          <cell r="D130" t="str">
            <v>Gate Valve Dia. 4"</v>
          </cell>
          <cell r="G130" t="str">
            <v>bh</v>
          </cell>
          <cell r="H130">
            <v>1000000</v>
          </cell>
        </row>
        <row r="131">
          <cell r="B131" t="str">
            <v>85a</v>
          </cell>
          <cell r="D131" t="str">
            <v>Pipa Galvanis Dia. 4"</v>
          </cell>
          <cell r="G131" t="str">
            <v>m'</v>
          </cell>
          <cell r="H131">
            <v>130000</v>
          </cell>
        </row>
        <row r="132">
          <cell r="B132">
            <v>85</v>
          </cell>
          <cell r="D132" t="str">
            <v>Pipa Galvanis Dia. 4" untuk outlet @ 3.6 m</v>
          </cell>
          <cell r="G132" t="str">
            <v>m'</v>
          </cell>
          <cell r="H132">
            <v>130000</v>
          </cell>
        </row>
        <row r="133">
          <cell r="B133">
            <v>86</v>
          </cell>
          <cell r="D133" t="str">
            <v>Pipa Galvanis Dia. 4" untuk riser pipe @ 6 m</v>
          </cell>
          <cell r="G133" t="str">
            <v>m'</v>
          </cell>
          <cell r="H133">
            <v>130000</v>
          </cell>
        </row>
        <row r="134">
          <cell r="B134">
            <v>87</v>
          </cell>
          <cell r="D134" t="str">
            <v>Elbow (Galv. Pipe) 90 deg. Dia. 4"</v>
          </cell>
          <cell r="G134" t="str">
            <v>bh</v>
          </cell>
          <cell r="H134">
            <v>125000</v>
          </cell>
        </row>
        <row r="135">
          <cell r="B135">
            <v>88</v>
          </cell>
          <cell r="D135" t="str">
            <v>Tee (Galv. Pipe) deg. Dia. 4"</v>
          </cell>
          <cell r="G135" t="str">
            <v>bh</v>
          </cell>
          <cell r="H135">
            <v>77000</v>
          </cell>
        </row>
        <row r="136">
          <cell r="B136">
            <v>89</v>
          </cell>
          <cell r="D136" t="str">
            <v>Double nipple Dia. 4"</v>
          </cell>
          <cell r="G136" t="str">
            <v>bh</v>
          </cell>
          <cell r="H136">
            <v>35000</v>
          </cell>
        </row>
        <row r="137">
          <cell r="B137">
            <v>90</v>
          </cell>
          <cell r="D137" t="str">
            <v>Hose clamps</v>
          </cell>
          <cell r="G137" t="str">
            <v>bh</v>
          </cell>
          <cell r="H137">
            <v>17000</v>
          </cell>
        </row>
        <row r="138">
          <cell r="B138">
            <v>91</v>
          </cell>
          <cell r="D138" t="str">
            <v>PTEE pipe thread sealant</v>
          </cell>
          <cell r="G138" t="str">
            <v>roll</v>
          </cell>
          <cell r="H138">
            <v>3500</v>
          </cell>
        </row>
        <row r="139">
          <cell r="B139">
            <v>92</v>
          </cell>
          <cell r="D139" t="str">
            <v>Anchor-bolts for Pumpset</v>
          </cell>
          <cell r="G139" t="str">
            <v>bh</v>
          </cell>
          <cell r="H139">
            <v>9500</v>
          </cell>
        </row>
        <row r="140">
          <cell r="B140">
            <v>93</v>
          </cell>
          <cell r="D140" t="str">
            <v>Plat klamp (2 paku and anker)</v>
          </cell>
          <cell r="G140" t="str">
            <v>bh</v>
          </cell>
          <cell r="H140">
            <v>25000</v>
          </cell>
        </row>
        <row r="141">
          <cell r="B141">
            <v>94</v>
          </cell>
          <cell r="D141" t="str">
            <v>Flexible Hose</v>
          </cell>
          <cell r="G141" t="str">
            <v>m'</v>
          </cell>
          <cell r="H141">
            <v>120000</v>
          </cell>
        </row>
        <row r="142">
          <cell r="B142">
            <v>95</v>
          </cell>
          <cell r="D142" t="str">
            <v>Socket (GIP) Dia. 4"</v>
          </cell>
          <cell r="G142" t="str">
            <v>bh</v>
          </cell>
          <cell r="H142">
            <v>36500</v>
          </cell>
        </row>
        <row r="143">
          <cell r="B143">
            <v>96</v>
          </cell>
          <cell r="D143" t="str">
            <v>Over Socket (PVC) Dia. 4"</v>
          </cell>
          <cell r="G143" t="str">
            <v>bh</v>
          </cell>
          <cell r="H143">
            <v>32000</v>
          </cell>
        </row>
        <row r="144">
          <cell r="B144">
            <v>97</v>
          </cell>
          <cell r="D144" t="str">
            <v>Ongkos Kerja</v>
          </cell>
          <cell r="G144" t="str">
            <v>Lokasi</v>
          </cell>
          <cell r="H144">
            <v>1250000</v>
          </cell>
        </row>
        <row r="146">
          <cell r="B146" t="str">
            <v>D.2</v>
          </cell>
          <cell r="D146" t="str">
            <v>INSTAL PIPA 3"</v>
          </cell>
        </row>
        <row r="147">
          <cell r="B147">
            <v>98</v>
          </cell>
          <cell r="D147" t="str">
            <v>Flow Meter Dia. 3"</v>
          </cell>
          <cell r="G147" t="str">
            <v>bh</v>
          </cell>
          <cell r="H147">
            <v>1500000</v>
          </cell>
        </row>
        <row r="148">
          <cell r="B148">
            <v>99</v>
          </cell>
          <cell r="D148" t="str">
            <v>Gate Valve Dia. 3"</v>
          </cell>
          <cell r="G148" t="str">
            <v>bh</v>
          </cell>
          <cell r="H148">
            <v>850000</v>
          </cell>
        </row>
        <row r="149">
          <cell r="B149" t="str">
            <v>100a</v>
          </cell>
          <cell r="D149" t="str">
            <v>Pipa Galvanis Dia. 3"</v>
          </cell>
          <cell r="G149" t="str">
            <v>m'</v>
          </cell>
          <cell r="H149">
            <v>120000</v>
          </cell>
        </row>
        <row r="150">
          <cell r="B150">
            <v>100</v>
          </cell>
          <cell r="D150" t="str">
            <v>Pipa Galvanis Dia. 3" untuk pipa hisap @ 10 m</v>
          </cell>
          <cell r="G150" t="str">
            <v>m'</v>
          </cell>
          <cell r="H150">
            <v>120000</v>
          </cell>
        </row>
        <row r="151">
          <cell r="B151">
            <v>101</v>
          </cell>
          <cell r="D151" t="str">
            <v>Pipa Galvanis Dia. 3" untuk outlet @ 3.6 m</v>
          </cell>
          <cell r="G151" t="str">
            <v>m'</v>
          </cell>
          <cell r="H151">
            <v>120000</v>
          </cell>
        </row>
        <row r="152">
          <cell r="B152">
            <v>102</v>
          </cell>
          <cell r="D152" t="str">
            <v>Pipa Galvanis Dia. 3" untuk riser pipe @ 6 m</v>
          </cell>
          <cell r="G152" t="str">
            <v>m'</v>
          </cell>
          <cell r="H152">
            <v>120000</v>
          </cell>
        </row>
        <row r="153">
          <cell r="B153">
            <v>103</v>
          </cell>
          <cell r="D153" t="str">
            <v>Elbow (Galv. Pipe) 90 deg. Dia. 3"</v>
          </cell>
          <cell r="G153" t="str">
            <v>bh</v>
          </cell>
          <cell r="H153">
            <v>70000</v>
          </cell>
        </row>
        <row r="154">
          <cell r="B154">
            <v>104</v>
          </cell>
          <cell r="D154" t="str">
            <v>Tee (Galv. Pipe) deg. Dia. 4"</v>
          </cell>
          <cell r="G154" t="str">
            <v>bh</v>
          </cell>
          <cell r="H154">
            <v>77000</v>
          </cell>
        </row>
        <row r="155">
          <cell r="B155">
            <v>105</v>
          </cell>
          <cell r="D155" t="str">
            <v>Double nipple Dia. 3"</v>
          </cell>
          <cell r="G155" t="str">
            <v>bh</v>
          </cell>
          <cell r="H155">
            <v>22500</v>
          </cell>
        </row>
        <row r="156">
          <cell r="B156">
            <v>106</v>
          </cell>
          <cell r="D156" t="str">
            <v>Reducer Dia. 4" - 3" (GIP)</v>
          </cell>
          <cell r="G156" t="str">
            <v>bh</v>
          </cell>
          <cell r="H156">
            <v>55000</v>
          </cell>
        </row>
        <row r="157">
          <cell r="B157">
            <v>107</v>
          </cell>
          <cell r="D157" t="str">
            <v>Socket (GIP) Dia. 3"</v>
          </cell>
          <cell r="G157" t="str">
            <v>bh</v>
          </cell>
          <cell r="H157">
            <v>22500</v>
          </cell>
        </row>
        <row r="158">
          <cell r="B158">
            <v>108</v>
          </cell>
          <cell r="D158" t="str">
            <v>Over Socket (PVC) Dia. 4"</v>
          </cell>
          <cell r="G158" t="str">
            <v>bh</v>
          </cell>
          <cell r="H158">
            <v>32000</v>
          </cell>
        </row>
        <row r="159">
          <cell r="B159">
            <v>109</v>
          </cell>
          <cell r="D159" t="str">
            <v>Saringan dia. 3 inch</v>
          </cell>
          <cell r="G159" t="str">
            <v>bh</v>
          </cell>
          <cell r="H159">
            <v>50000</v>
          </cell>
        </row>
        <row r="161">
          <cell r="B161" t="str">
            <v>D.4</v>
          </cell>
          <cell r="D161" t="str">
            <v>BOX BAGI</v>
          </cell>
        </row>
        <row r="162">
          <cell r="B162" t="str">
            <v>110a</v>
          </cell>
          <cell r="D162" t="str">
            <v>Siaran Air Semen</v>
          </cell>
          <cell r="G162" t="str">
            <v>m2</v>
          </cell>
          <cell r="H162">
            <v>36000</v>
          </cell>
        </row>
        <row r="163">
          <cell r="B163">
            <v>110</v>
          </cell>
          <cell r="D163" t="str">
            <v>Reducer PVC Dia. 6" - 4"</v>
          </cell>
          <cell r="G163" t="str">
            <v>bh</v>
          </cell>
          <cell r="H163">
            <v>70000</v>
          </cell>
        </row>
        <row r="164">
          <cell r="B164">
            <v>111</v>
          </cell>
          <cell r="D164" t="str">
            <v>Anker</v>
          </cell>
          <cell r="G164" t="str">
            <v>bh</v>
          </cell>
          <cell r="H164">
            <v>5000</v>
          </cell>
        </row>
        <row r="165">
          <cell r="B165">
            <v>112</v>
          </cell>
          <cell r="D165" t="str">
            <v>Katub Alfalfa dan Flens Dia. 6"</v>
          </cell>
          <cell r="G165" t="str">
            <v>bh</v>
          </cell>
          <cell r="H165">
            <v>550000</v>
          </cell>
        </row>
        <row r="166">
          <cell r="B166">
            <v>113</v>
          </cell>
          <cell r="D166" t="str">
            <v>PENUTUP BOX PEMBAGI</v>
          </cell>
          <cell r="G166" t="str">
            <v>bh</v>
          </cell>
          <cell r="H166">
            <v>277000</v>
          </cell>
        </row>
        <row r="168">
          <cell r="D168" t="str">
            <v>PEKERJAAN SUMUR</v>
          </cell>
        </row>
        <row r="169">
          <cell r="B169">
            <v>114</v>
          </cell>
          <cell r="D169" t="str">
            <v>Pemindahan, Pemasangan, Pembongkaran Rig dan Alat Bantu</v>
          </cell>
          <cell r="G169" t="str">
            <v>Lokasi</v>
          </cell>
          <cell r="H169">
            <v>895100</v>
          </cell>
        </row>
        <row r="170">
          <cell r="B170">
            <v>115</v>
          </cell>
          <cell r="D170" t="str">
            <v>Persiapan dan Pemulihan Lokasi</v>
          </cell>
          <cell r="G170" t="str">
            <v>Lokasi</v>
          </cell>
          <cell r="H170">
            <v>406400</v>
          </cell>
        </row>
      </sheetData>
      <sheetData sheetId="9"/>
      <sheetData sheetId="10" refreshError="1"/>
      <sheetData sheetId="11" refreshError="1"/>
      <sheetData sheetId="12" refreshError="1">
        <row r="19">
          <cell r="C19" t="str">
            <v>Drilling Rig</v>
          </cell>
          <cell r="D19" t="str">
            <v>(untuk Pemboran)</v>
          </cell>
          <cell r="F19" t="str">
            <v>Jam</v>
          </cell>
          <cell r="G19">
            <v>71367.180000000008</v>
          </cell>
          <cell r="H19">
            <v>56496.51</v>
          </cell>
          <cell r="I19">
            <v>48125</v>
          </cell>
        </row>
        <row r="20">
          <cell r="C20" t="str">
            <v>Drilling Rig</v>
          </cell>
          <cell r="D20" t="str">
            <v>(untuk Development)</v>
          </cell>
          <cell r="F20" t="str">
            <v>Jam</v>
          </cell>
          <cell r="G20">
            <v>71367.180000000008</v>
          </cell>
          <cell r="H20">
            <v>28333.59</v>
          </cell>
          <cell r="I20">
            <v>48125</v>
          </cell>
        </row>
        <row r="21">
          <cell r="C21" t="str">
            <v>Mud Flow</v>
          </cell>
          <cell r="F21" t="str">
            <v>Jam</v>
          </cell>
          <cell r="G21">
            <v>129199.20999999999</v>
          </cell>
          <cell r="H21">
            <v>44372.479999999996</v>
          </cell>
          <cell r="I21">
            <v>0</v>
          </cell>
        </row>
        <row r="22">
          <cell r="C22" t="str">
            <v>Air Compressor</v>
          </cell>
          <cell r="F22" t="str">
            <v>Jam</v>
          </cell>
          <cell r="G22">
            <v>29531.24</v>
          </cell>
          <cell r="H22">
            <v>39506.9</v>
          </cell>
          <cell r="I22">
            <v>0</v>
          </cell>
        </row>
        <row r="23">
          <cell r="C23" t="str">
            <v>Cargo Truck</v>
          </cell>
          <cell r="F23" t="str">
            <v>Jam</v>
          </cell>
          <cell r="G23">
            <v>24937.489999999998</v>
          </cell>
          <cell r="H23">
            <v>20413.935000000001</v>
          </cell>
          <cell r="I23">
            <v>10625</v>
          </cell>
        </row>
        <row r="24">
          <cell r="C24" t="str">
            <v>Water Pump</v>
          </cell>
          <cell r="D24" t="str">
            <v>(Sentrifugal)</v>
          </cell>
          <cell r="F24" t="str">
            <v>Jam</v>
          </cell>
          <cell r="G24">
            <v>3716.34</v>
          </cell>
          <cell r="H24">
            <v>2030.7525000000001</v>
          </cell>
          <cell r="I24">
            <v>0</v>
          </cell>
        </row>
        <row r="25">
          <cell r="C25" t="str">
            <v>Generator Set</v>
          </cell>
          <cell r="F25" t="str">
            <v>Jam</v>
          </cell>
          <cell r="G25">
            <v>5906.25</v>
          </cell>
          <cell r="H25">
            <v>14481.84</v>
          </cell>
          <cell r="I25">
            <v>0</v>
          </cell>
        </row>
        <row r="26">
          <cell r="C26" t="str">
            <v>Pompa Uji</v>
          </cell>
          <cell r="D26" t="str">
            <v>(Submersible)</v>
          </cell>
          <cell r="F26" t="str">
            <v>Jam</v>
          </cell>
          <cell r="G26">
            <v>7478.63</v>
          </cell>
          <cell r="H26">
            <v>3600</v>
          </cell>
          <cell r="I26">
            <v>29687.5</v>
          </cell>
        </row>
        <row r="27">
          <cell r="C27" t="str">
            <v>Welding Set</v>
          </cell>
          <cell r="F27" t="str">
            <v>Jam</v>
          </cell>
          <cell r="G27">
            <v>5733</v>
          </cell>
          <cell r="H27">
            <v>2707.67</v>
          </cell>
          <cell r="I27">
            <v>10937.5</v>
          </cell>
        </row>
        <row r="28">
          <cell r="C28" t="str">
            <v>Truck Crane</v>
          </cell>
          <cell r="F28" t="str">
            <v>Jam</v>
          </cell>
          <cell r="H28">
            <v>23886.02</v>
          </cell>
          <cell r="I28">
            <v>12500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3">
          <cell r="B3" t="str">
            <v>REKAPITULASI ANALISIS HARGA SATUAN</v>
          </cell>
        </row>
        <row r="5">
          <cell r="B5" t="str">
            <v>Pekerjaan</v>
          </cell>
          <cell r="D5" t="str">
            <v>:  Jaringan Air Baku Batu Bulan, Batu Bulan Dam Additional Work-2</v>
          </cell>
        </row>
        <row r="6">
          <cell r="B6" t="str">
            <v>Lokasi</v>
          </cell>
          <cell r="D6" t="str">
            <v>:  Kabupaten Sumbawa, NTB</v>
          </cell>
          <cell r="H6" t="str">
            <v>( Pekerjaan Tanah )</v>
          </cell>
        </row>
        <row r="7">
          <cell r="A7" t="str">
            <v>A</v>
          </cell>
          <cell r="B7" t="str">
            <v>Analisis</v>
          </cell>
          <cell r="D7" t="str">
            <v>:  Pekerjaan Tanah (Earth Works)</v>
          </cell>
        </row>
        <row r="9">
          <cell r="B9" t="str">
            <v>No.</v>
          </cell>
          <cell r="C9" t="str">
            <v>Kode Analisis</v>
          </cell>
          <cell r="D9" t="str">
            <v>U r a i a n</v>
          </cell>
          <cell r="E9" t="str">
            <v>Satuan</v>
          </cell>
          <cell r="F9" t="str">
            <v>Harga Satuan</v>
          </cell>
        </row>
        <row r="11">
          <cell r="A11" t="str">
            <v>A-01</v>
          </cell>
          <cell r="B11">
            <v>1</v>
          </cell>
          <cell r="C11" t="str">
            <v>A-01</v>
          </cell>
          <cell r="D11" t="str">
            <v>Memotong dan mengupas semak / pohon serta membersihan lokasi serta membongkar atau memindahkan pagar.   [An. A-01]</v>
          </cell>
          <cell r="E11" t="str">
            <v>m2</v>
          </cell>
          <cell r="F11">
            <v>1777</v>
          </cell>
          <cell r="H11" t="str">
            <v>V</v>
          </cell>
        </row>
        <row r="12">
          <cell r="A12" t="str">
            <v>A-02</v>
          </cell>
          <cell r="B12">
            <v>2</v>
          </cell>
          <cell r="C12" t="str">
            <v>A-02</v>
          </cell>
          <cell r="D12" t="str">
            <v>Galian tanah biasa (common soil), diangkut ke lokasi timbunan pada bidang kerja, ke stock pile atau ke lokasi pembuangan dengan jarak sembarang.   [An. A-02]</v>
          </cell>
          <cell r="E12" t="str">
            <v>m3</v>
          </cell>
          <cell r="F12">
            <v>9879</v>
          </cell>
          <cell r="H12" t="str">
            <v>V</v>
          </cell>
        </row>
        <row r="13">
          <cell r="A13" t="str">
            <v>A-03</v>
          </cell>
          <cell r="B13">
            <v>3</v>
          </cell>
          <cell r="C13" t="str">
            <v>A-03</v>
          </cell>
          <cell r="D13" t="str">
            <v>Galian tanah keras (weathered rock), diangkut ke lokasi timbunan pada bidang kerja, ke stock pile atau ke lokasi pembuangan dengan jarak sembarang.   [An. A-03]</v>
          </cell>
          <cell r="E13" t="str">
            <v>m3</v>
          </cell>
          <cell r="F13">
            <v>21691</v>
          </cell>
          <cell r="H13" t="str">
            <v>V</v>
          </cell>
        </row>
        <row r="14">
          <cell r="A14" t="str">
            <v>A-04</v>
          </cell>
          <cell r="B14">
            <v>4</v>
          </cell>
          <cell r="C14" t="str">
            <v>A-04</v>
          </cell>
          <cell r="D14" t="str">
            <v>Galian tanah batuan (sound rock), diangkut ke stock pile atau ke lokasi pembuangan dengan jarak sembarang.   [An. A-04]</v>
          </cell>
          <cell r="E14" t="str">
            <v>m3</v>
          </cell>
          <cell r="F14">
            <v>47463</v>
          </cell>
          <cell r="H14" t="str">
            <v>V</v>
          </cell>
        </row>
        <row r="15">
          <cell r="A15" t="str">
            <v>A-05</v>
          </cell>
          <cell r="B15">
            <v>5</v>
          </cell>
          <cell r="C15" t="str">
            <v>A-05</v>
          </cell>
          <cell r="D15" t="str">
            <v>Galian material sungai (river deposit), diangkut ke stock pile atau ke lokasi pembuangan dengan jarak sembarang.   [An. A-05]</v>
          </cell>
          <cell r="E15" t="str">
            <v>m3</v>
          </cell>
          <cell r="F15">
            <v>69347</v>
          </cell>
          <cell r="H15" t="str">
            <v>V</v>
          </cell>
        </row>
        <row r="16">
          <cell r="A16" t="str">
            <v>A-06</v>
          </cell>
          <cell r="B16">
            <v>6</v>
          </cell>
          <cell r="C16" t="str">
            <v>A-06</v>
          </cell>
          <cell r="D16" t="str">
            <v>Timbunan dengan pemadatan, tanah biasa (common soil) dari hasil galian.   [An. A-06]</v>
          </cell>
          <cell r="E16" t="str">
            <v>m3</v>
          </cell>
          <cell r="F16">
            <v>7090</v>
          </cell>
          <cell r="H16" t="str">
            <v>V</v>
          </cell>
        </row>
        <row r="17">
          <cell r="A17" t="str">
            <v>A-07</v>
          </cell>
          <cell r="B17">
            <v>7</v>
          </cell>
          <cell r="C17" t="str">
            <v>A-07</v>
          </cell>
          <cell r="D17" t="str">
            <v>Timbunan dengan pemadatan untuk tanah biasa (common soil) dari stock pile, diangkut dari stock pile ke lokasi kerja dengan jarak sembarang.   [An. A-07]</v>
          </cell>
          <cell r="E17" t="str">
            <v>m3</v>
          </cell>
          <cell r="F17">
            <v>12934</v>
          </cell>
          <cell r="H17" t="str">
            <v>V</v>
          </cell>
        </row>
        <row r="18">
          <cell r="A18" t="str">
            <v>A-08</v>
          </cell>
          <cell r="B18">
            <v>8</v>
          </cell>
          <cell r="C18" t="str">
            <v>A-08</v>
          </cell>
          <cell r="D18" t="str">
            <v>Timbunan dengan pemadatan untuk tanah biasa (common soil) dari borrow area, diangkut dari borrow area ke lokasi dengan jarak sembarang.   [An. A-08]</v>
          </cell>
          <cell r="E18" t="str">
            <v>m3</v>
          </cell>
          <cell r="F18">
            <v>57137</v>
          </cell>
          <cell r="H18" t="str">
            <v>V</v>
          </cell>
        </row>
        <row r="19">
          <cell r="A19" t="str">
            <v>A-09</v>
          </cell>
          <cell r="B19">
            <v>9</v>
          </cell>
          <cell r="C19" t="str">
            <v>A-09</v>
          </cell>
          <cell r="D1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19" t="str">
            <v>m2</v>
          </cell>
          <cell r="F19">
            <v>5651</v>
          </cell>
          <cell r="H19" t="str">
            <v>V</v>
          </cell>
        </row>
        <row r="20">
          <cell r="A20" t="str">
            <v>A-10</v>
          </cell>
          <cell r="B20">
            <v>10</v>
          </cell>
          <cell r="C20" t="str">
            <v>A-10</v>
          </cell>
          <cell r="D20" t="str">
            <v>Lapisan pasir, untuk urugan dibawah pipa, lantai dan struktur bangunan sipil.   [An. A-10]</v>
          </cell>
          <cell r="E20" t="str">
            <v>m3</v>
          </cell>
          <cell r="F20">
            <v>27984</v>
          </cell>
          <cell r="H20" t="str">
            <v>V</v>
          </cell>
        </row>
        <row r="21">
          <cell r="A21" t="str">
            <v>A-11</v>
          </cell>
          <cell r="B21">
            <v>11</v>
          </cell>
          <cell r="C21" t="str">
            <v>A-11</v>
          </cell>
          <cell r="D21" t="str">
            <v>Penimbunan kembali dan pemadatan material dibelakang struktur dinding atau pondasi.   [An. A-11]</v>
          </cell>
          <cell r="E21" t="str">
            <v>m3</v>
          </cell>
          <cell r="F21">
            <v>22707</v>
          </cell>
          <cell r="H21" t="str">
            <v>V</v>
          </cell>
        </row>
        <row r="22">
          <cell r="A22" t="str">
            <v>A-12</v>
          </cell>
          <cell r="B22">
            <v>12</v>
          </cell>
          <cell r="C22" t="str">
            <v>A-12</v>
          </cell>
          <cell r="D2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22" t="str">
            <v>m3</v>
          </cell>
          <cell r="F22">
            <v>6796</v>
          </cell>
          <cell r="H22" t="str">
            <v>V</v>
          </cell>
        </row>
        <row r="25">
          <cell r="B25" t="str">
            <v>REKAPITULASI ANALISIS HARGA SATUAN</v>
          </cell>
        </row>
        <row r="27">
          <cell r="B27" t="str">
            <v>Pekerjaan</v>
          </cell>
          <cell r="D27" t="str">
            <v>:  Jaringan Air Baku Batu Bulan, Batu Bulan Dam Additional Work-2</v>
          </cell>
        </row>
        <row r="28">
          <cell r="B28" t="str">
            <v>Lokasi</v>
          </cell>
          <cell r="D28" t="str">
            <v>:  Kabupaten Sumbawa, NTB</v>
          </cell>
        </row>
        <row r="29">
          <cell r="A29" t="str">
            <v>B</v>
          </cell>
          <cell r="B29" t="str">
            <v>Analisis</v>
          </cell>
          <cell r="D29" t="str">
            <v>:  Pekerjaan Pasangan Batu (Masonry Works)</v>
          </cell>
          <cell r="H29" t="str">
            <v>( Pekerjaan Pasangan )</v>
          </cell>
        </row>
        <row r="31">
          <cell r="B31" t="str">
            <v>No.</v>
          </cell>
          <cell r="C31" t="str">
            <v>Kode Analisis</v>
          </cell>
          <cell r="D31" t="str">
            <v>U r a i a n</v>
          </cell>
          <cell r="E31" t="str">
            <v>Satuan</v>
          </cell>
          <cell r="F31" t="str">
            <v>Harga Satuan</v>
          </cell>
        </row>
        <row r="33">
          <cell r="A33" t="str">
            <v>B-01</v>
          </cell>
          <cell r="B33">
            <v>1</v>
          </cell>
          <cell r="C33" t="str">
            <v>B-01</v>
          </cell>
          <cell r="D33" t="str">
            <v>Pasangan Batu, mortar campuran 1 PC : 4 Ps, untuk dinding pengaman dan struktur khusus.   [An. B-01]</v>
          </cell>
          <cell r="E33" t="str">
            <v>m3</v>
          </cell>
          <cell r="F33">
            <v>273326</v>
          </cell>
          <cell r="H33" t="str">
            <v>V</v>
          </cell>
        </row>
        <row r="34">
          <cell r="A34" t="str">
            <v>B-02</v>
          </cell>
          <cell r="B34">
            <v>2</v>
          </cell>
          <cell r="C34" t="str">
            <v>B-02</v>
          </cell>
          <cell r="D34" t="str">
            <v>Pasangan Batu, mortar campuran 1 PC : 4 Ps, dengan batu kali 15-20 cm, untuk struktur sipil biasa, struktur bawah/pondasi, saluran dan lain-lain.   [An. B-02]</v>
          </cell>
          <cell r="E34" t="str">
            <v>m3</v>
          </cell>
          <cell r="F34">
            <v>271785</v>
          </cell>
          <cell r="H34" t="str">
            <v>V</v>
          </cell>
        </row>
        <row r="35">
          <cell r="A35" t="str">
            <v>B-03</v>
          </cell>
          <cell r="B35">
            <v>3</v>
          </cell>
          <cell r="C35" t="str">
            <v>B-03</v>
          </cell>
          <cell r="D35" t="str">
            <v>Pengadaan dan pemasangan Batu Candi (termasuk siaran), untuk struktur sipil biasa, struktur bawah/pondasi, saluran dan lain-lain.   [An. B-03]</v>
          </cell>
          <cell r="E35" t="str">
            <v>m2</v>
          </cell>
          <cell r="F35">
            <v>103199</v>
          </cell>
          <cell r="H35" t="str">
            <v>V</v>
          </cell>
        </row>
        <row r="36">
          <cell r="A36" t="str">
            <v>B-04</v>
          </cell>
          <cell r="B36">
            <v>4</v>
          </cell>
          <cell r="C36" t="str">
            <v>B-04</v>
          </cell>
          <cell r="D36" t="str">
            <v>Plesteran, mortar campuran 1 PC : 3 Ps, permukaan diaci halus, tebal 20 mm.   [An. B-04]</v>
          </cell>
          <cell r="E36" t="str">
            <v>m2</v>
          </cell>
          <cell r="F36">
            <v>21775</v>
          </cell>
          <cell r="H36" t="str">
            <v>V</v>
          </cell>
        </row>
        <row r="37">
          <cell r="A37" t="str">
            <v>B-05</v>
          </cell>
          <cell r="B37">
            <v>5</v>
          </cell>
          <cell r="C37" t="str">
            <v>B-05</v>
          </cell>
          <cell r="D37" t="str">
            <v>Plesteran, mortar campuran 1 PC : 4 Ps, permukaan tanpa diaci, tebal 20 mm.   [An. B-05]</v>
          </cell>
          <cell r="E37" t="str">
            <v>m2</v>
          </cell>
          <cell r="F37">
            <v>19333</v>
          </cell>
          <cell r="H37" t="str">
            <v>V</v>
          </cell>
        </row>
        <row r="38">
          <cell r="A38" t="str">
            <v>B-06</v>
          </cell>
          <cell r="B38">
            <v>6</v>
          </cell>
          <cell r="C38" t="str">
            <v>B-06</v>
          </cell>
          <cell r="D38" t="str">
            <v>Siaran, mortar campuran 1 PC : 2 Ps.   [An. B-06]</v>
          </cell>
          <cell r="E38" t="str">
            <v>m2</v>
          </cell>
          <cell r="F38">
            <v>16064</v>
          </cell>
          <cell r="H38" t="str">
            <v>V</v>
          </cell>
        </row>
        <row r="39">
          <cell r="A39" t="str">
            <v>B-07</v>
          </cell>
          <cell r="B39">
            <v>7</v>
          </cell>
          <cell r="C39" t="str">
            <v>B-07</v>
          </cell>
          <cell r="D39" t="str">
            <v>Pasangan Batu Bata untuk dinding, termasuk pengadaan dan pemasangan serta plesteran dengan mortar campuran 1 PC : 4 Ps.   [An. B-07]</v>
          </cell>
          <cell r="E39" t="str">
            <v>m2</v>
          </cell>
          <cell r="F39">
            <v>117715</v>
          </cell>
          <cell r="H39" t="str">
            <v>V</v>
          </cell>
        </row>
        <row r="40">
          <cell r="A40" t="str">
            <v>B-08</v>
          </cell>
          <cell r="B40">
            <v>8</v>
          </cell>
          <cell r="C40" t="str">
            <v>B-08</v>
          </cell>
          <cell r="D40" t="str">
            <v>Pengadaan dan pemasangan Paving Block, Type Square.  [An. B-08]</v>
          </cell>
          <cell r="E40" t="str">
            <v>m2</v>
          </cell>
          <cell r="F40">
            <v>61029</v>
          </cell>
        </row>
        <row r="41">
          <cell r="A41" t="str">
            <v>B-09</v>
          </cell>
          <cell r="B41">
            <v>9</v>
          </cell>
          <cell r="C41" t="str">
            <v>B-09</v>
          </cell>
          <cell r="D41" t="str">
            <v>Pengadaan dan pemasangan Paving Block, Type Diamond.  [An. B-09]</v>
          </cell>
          <cell r="E41" t="str">
            <v>m2</v>
          </cell>
          <cell r="F41">
            <v>56542</v>
          </cell>
        </row>
        <row r="42">
          <cell r="A42" t="str">
            <v>B-10</v>
          </cell>
          <cell r="B42">
            <v>10</v>
          </cell>
          <cell r="C42" t="str">
            <v>B-10</v>
          </cell>
          <cell r="D42" t="str">
            <v>Pasangan Bronjong, dengan batu kali dia. 15-20 cm dan kawat dia. 3 mm (dimensi 1.0 x 0.5 x 2.0 m).   [An. B-10]</v>
          </cell>
          <cell r="E42" t="str">
            <v>m3</v>
          </cell>
          <cell r="F42">
            <v>259769</v>
          </cell>
          <cell r="H42" t="str">
            <v>V</v>
          </cell>
        </row>
        <row r="43">
          <cell r="A43" t="str">
            <v>B-11</v>
          </cell>
          <cell r="B43">
            <v>11</v>
          </cell>
          <cell r="C43" t="str">
            <v>B-11</v>
          </cell>
          <cell r="D43" t="str">
            <v>Pasangan batu kosong/ rip-rap untuk pelindung lereng/tanah, dengan batu kali dia. 15-20 cm (manual rip-rap).   [An. B-11]</v>
          </cell>
          <cell r="E43" t="str">
            <v>m2</v>
          </cell>
          <cell r="F43">
            <v>37335</v>
          </cell>
          <cell r="H43" t="str">
            <v>V</v>
          </cell>
        </row>
        <row r="44">
          <cell r="A44" t="str">
            <v>B-12</v>
          </cell>
          <cell r="B44">
            <v>12</v>
          </cell>
          <cell r="C44" t="str">
            <v>B-12</v>
          </cell>
          <cell r="D44" t="str">
            <v>Pembongkaran pasangan batu, pasangan beton dan lapisan perkerasan, termasuk perbaikan permukaan sebelum pembangunan struktur baru.   [An. B-12]</v>
          </cell>
          <cell r="E44" t="str">
            <v>m2</v>
          </cell>
          <cell r="F44">
            <v>48221</v>
          </cell>
        </row>
        <row r="45">
          <cell r="A45" t="str">
            <v>B-13</v>
          </cell>
          <cell r="B45">
            <v>13</v>
          </cell>
          <cell r="C45" t="str">
            <v>B-13</v>
          </cell>
          <cell r="D45" t="str">
            <v>Pengadaan dan pemasangan ubin Keramik, untuk lantai atau struktur dinding.   [An. B-13]</v>
          </cell>
          <cell r="E45" t="str">
            <v>m2</v>
          </cell>
          <cell r="F45">
            <v>113190</v>
          </cell>
        </row>
        <row r="46">
          <cell r="A46" t="str">
            <v>B-14</v>
          </cell>
          <cell r="B46">
            <v>14</v>
          </cell>
          <cell r="C46" t="str">
            <v>B-14</v>
          </cell>
          <cell r="D46" t="str">
            <v>Pengadaan dan pemasangan ubin Porselin, untuk lantai atau struktur dinding.   [An. B-14]</v>
          </cell>
          <cell r="E46" t="str">
            <v>m2</v>
          </cell>
          <cell r="F46">
            <v>70724</v>
          </cell>
        </row>
        <row r="47">
          <cell r="A47" t="str">
            <v>B-15</v>
          </cell>
          <cell r="B47">
            <v>15</v>
          </cell>
          <cell r="C47" t="str">
            <v>B-15</v>
          </cell>
          <cell r="D47" t="str">
            <v>Pasangan Batu Kosong untuk struktur bawah/ pondasi, dengan batu kali dia. 15-20 cm.   [An. B-15]</v>
          </cell>
          <cell r="E47" t="str">
            <v>m3</v>
          </cell>
          <cell r="F47">
            <v>94231</v>
          </cell>
        </row>
        <row r="48">
          <cell r="A48" t="str">
            <v>B-16</v>
          </cell>
          <cell r="B48">
            <v>16</v>
          </cell>
          <cell r="C48" t="str">
            <v>B-16</v>
          </cell>
          <cell r="D48" t="str">
            <v>Pengadaan dan pemasangan Batu Palimanan, untuk ornamen arsitek pada struktur bangunan.   [An. B-16]</v>
          </cell>
          <cell r="E48" t="str">
            <v>m2</v>
          </cell>
          <cell r="F48">
            <v>195955</v>
          </cell>
        </row>
        <row r="49">
          <cell r="A49" t="str">
            <v>B-17</v>
          </cell>
          <cell r="B49">
            <v>17</v>
          </cell>
          <cell r="C49" t="str">
            <v>B-17</v>
          </cell>
          <cell r="D49" t="str">
            <v>Pengadaan dan pemasangan Batu Granit, untuk ornamen arsitek pada struktur bangunan.   [An. B-17]</v>
          </cell>
          <cell r="E49" t="str">
            <v>m2</v>
          </cell>
          <cell r="F49">
            <v>199761</v>
          </cell>
        </row>
        <row r="50">
          <cell r="A50" t="str">
            <v>B-18</v>
          </cell>
          <cell r="B50">
            <v>18</v>
          </cell>
          <cell r="C50" t="str">
            <v>B-18</v>
          </cell>
          <cell r="D50" t="str">
            <v>Pengadaan dan pemasangan Rooster pada struktur dinding.   [An. B-18]</v>
          </cell>
          <cell r="E50" t="str">
            <v>m2</v>
          </cell>
          <cell r="F50">
            <v>151687</v>
          </cell>
        </row>
        <row r="53">
          <cell r="B53" t="str">
            <v>REKAPITULASI ANALISIS HARGA SATUAN</v>
          </cell>
        </row>
        <row r="55">
          <cell r="B55" t="str">
            <v>Pekerjaan</v>
          </cell>
          <cell r="D55" t="str">
            <v>:  Jaringan Air Baku Batu Bulan, Batu Bulan Dam Additional Work-2</v>
          </cell>
        </row>
        <row r="56">
          <cell r="B56" t="str">
            <v>Lokasi</v>
          </cell>
          <cell r="D56" t="str">
            <v>:  Kabupaten Sumbawa, NTB</v>
          </cell>
        </row>
        <row r="57">
          <cell r="A57" t="str">
            <v>C</v>
          </cell>
          <cell r="B57" t="str">
            <v>Analisis</v>
          </cell>
          <cell r="D57" t="str">
            <v>:  Pekerjaa Beton (Concrete Works)</v>
          </cell>
          <cell r="H57" t="str">
            <v>( Pekerjaan Beton )</v>
          </cell>
        </row>
        <row r="59">
          <cell r="B59" t="str">
            <v>No.</v>
          </cell>
          <cell r="C59" t="str">
            <v>Kode Analisis</v>
          </cell>
          <cell r="D59" t="str">
            <v>U r a i a n</v>
          </cell>
          <cell r="E59" t="str">
            <v>Satuan</v>
          </cell>
          <cell r="F59" t="str">
            <v>Harga Satuan</v>
          </cell>
        </row>
        <row r="61">
          <cell r="A61" t="str">
            <v>C-01</v>
          </cell>
          <cell r="B61">
            <v>1</v>
          </cell>
          <cell r="C61" t="str">
            <v>C-01</v>
          </cell>
          <cell r="D61" t="str">
            <v>Produksi Beton Type-A, mutu K-225, dengan agregat maksimum ukuran : 20 mm.   [An. C-01]</v>
          </cell>
          <cell r="E61" t="str">
            <v>m3</v>
          </cell>
          <cell r="F61">
            <v>515373</v>
          </cell>
          <cell r="H61" t="str">
            <v>V</v>
          </cell>
        </row>
        <row r="62">
          <cell r="A62" t="str">
            <v>C-02</v>
          </cell>
          <cell r="B62">
            <v>2</v>
          </cell>
          <cell r="C62" t="str">
            <v>C-02</v>
          </cell>
          <cell r="D62" t="str">
            <v>Produksi Beton Type-B, mutu K-225, dengan agregat maksimum ukuran : 40 mm.   [An. C-02]</v>
          </cell>
          <cell r="E62" t="str">
            <v>m3</v>
          </cell>
          <cell r="F62">
            <v>484226</v>
          </cell>
          <cell r="H62" t="str">
            <v>V</v>
          </cell>
        </row>
        <row r="63">
          <cell r="A63" t="str">
            <v>C-03</v>
          </cell>
          <cell r="B63">
            <v>3</v>
          </cell>
          <cell r="C63" t="str">
            <v>C-03</v>
          </cell>
          <cell r="D63" t="str">
            <v>Produksi Beton Type-C, mutu K-175, dengan agregat maksimum ukuran : 20 mm.   [An. C-03]</v>
          </cell>
          <cell r="E63" t="str">
            <v>m3</v>
          </cell>
          <cell r="F63">
            <v>457709</v>
          </cell>
          <cell r="H63" t="str">
            <v>V</v>
          </cell>
        </row>
        <row r="64">
          <cell r="A64" t="str">
            <v>C-04</v>
          </cell>
          <cell r="B64">
            <v>4</v>
          </cell>
          <cell r="C64" t="str">
            <v>C-04</v>
          </cell>
          <cell r="D64" t="str">
            <v>Produksi Beton Type-D, mutu K-175, dengan agregat maksimum ukuran : 40 mm.   [An. C-04]</v>
          </cell>
          <cell r="E64" t="str">
            <v>m3</v>
          </cell>
          <cell r="F64">
            <v>442173</v>
          </cell>
          <cell r="H64" t="str">
            <v>V</v>
          </cell>
        </row>
        <row r="65">
          <cell r="A65" t="str">
            <v>C-05</v>
          </cell>
          <cell r="B65">
            <v>5</v>
          </cell>
          <cell r="C65" t="str">
            <v>C-05</v>
          </cell>
          <cell r="D65" t="str">
            <v>Produksi Beton Type-E, mutu K-125, dengan agregat maksimum ukuran : 20 mm.   [An. C-05]</v>
          </cell>
          <cell r="E65" t="str">
            <v>m3</v>
          </cell>
          <cell r="F65">
            <v>419605</v>
          </cell>
          <cell r="H65" t="str">
            <v>V</v>
          </cell>
        </row>
        <row r="66">
          <cell r="A66" t="str">
            <v>C-06</v>
          </cell>
          <cell r="B66">
            <v>6</v>
          </cell>
          <cell r="C66" t="str">
            <v>C-06</v>
          </cell>
          <cell r="D66" t="str">
            <v>Produksi Beton Type-F, mutu K-125, dengan agregat maksimum ukuran : 40 mm.   [An. C-06]</v>
          </cell>
          <cell r="E66" t="str">
            <v>m3</v>
          </cell>
          <cell r="F66">
            <v>398175</v>
          </cell>
          <cell r="H66" t="str">
            <v>V</v>
          </cell>
        </row>
        <row r="67">
          <cell r="A67" t="str">
            <v>C-07</v>
          </cell>
          <cell r="B67">
            <v>7</v>
          </cell>
          <cell r="C67" t="str">
            <v>C-07</v>
          </cell>
          <cell r="D67" t="str">
            <v>Produksi Beton Type-G, mutu K-125, dengan agregat maksimum ukuran : 80 mm.   [An. C-07]</v>
          </cell>
          <cell r="E67" t="str">
            <v>m3</v>
          </cell>
          <cell r="F67">
            <v>307391</v>
          </cell>
          <cell r="H67" t="str">
            <v>V</v>
          </cell>
        </row>
        <row r="68">
          <cell r="A68" t="str">
            <v>C-08</v>
          </cell>
          <cell r="B68">
            <v>8</v>
          </cell>
          <cell r="C68" t="str">
            <v>C-08</v>
          </cell>
          <cell r="D68" t="str">
            <v>Bekisting untuk hasil permukaan beton cukup halus ( F1 - Backface ), menggunakan plywood biasa.   [An. C-08]</v>
          </cell>
          <cell r="E68" t="str">
            <v>m2</v>
          </cell>
          <cell r="F68">
            <v>89884</v>
          </cell>
          <cell r="H68" t="str">
            <v>V</v>
          </cell>
        </row>
        <row r="69">
          <cell r="A69" t="str">
            <v>C-09</v>
          </cell>
          <cell r="B69">
            <v>9</v>
          </cell>
          <cell r="C69" t="str">
            <v>C-09</v>
          </cell>
          <cell r="D69" t="str">
            <v>Bekisting untuk hasil permukaan beton sangat halus ( F2 - Surface ), menggunakan plywood teknolit.   [An. C-09]</v>
          </cell>
          <cell r="E69" t="str">
            <v>m2</v>
          </cell>
          <cell r="F69">
            <v>94697</v>
          </cell>
          <cell r="H69" t="str">
            <v>V</v>
          </cell>
        </row>
        <row r="70">
          <cell r="A70" t="str">
            <v>C-10</v>
          </cell>
          <cell r="B70">
            <v>10</v>
          </cell>
          <cell r="C70" t="str">
            <v>C-10</v>
          </cell>
          <cell r="D70" t="str">
            <v>Perancah untuk struktur khusus, konstruksi jembatan, gorong-gorong dan lain-lain.   [An. C-10]</v>
          </cell>
          <cell r="E70" t="str">
            <v>m3 ruang</v>
          </cell>
          <cell r="F70">
            <v>86106</v>
          </cell>
          <cell r="H70" t="str">
            <v>V</v>
          </cell>
        </row>
        <row r="71">
          <cell r="A71" t="str">
            <v>C-11</v>
          </cell>
          <cell r="B71">
            <v>11</v>
          </cell>
          <cell r="C71" t="str">
            <v>C-11</v>
          </cell>
          <cell r="D71" t="str">
            <v>Pengadaan dan pemasangan Baja Tulangan Ulir.   [An. C-11]</v>
          </cell>
          <cell r="E71" t="str">
            <v>kg</v>
          </cell>
          <cell r="F71">
            <v>8977</v>
          </cell>
          <cell r="H71" t="str">
            <v>V</v>
          </cell>
        </row>
        <row r="72">
          <cell r="A72" t="str">
            <v>C-12</v>
          </cell>
          <cell r="B72">
            <v>12</v>
          </cell>
          <cell r="C72" t="str">
            <v>C-12</v>
          </cell>
          <cell r="D72" t="str">
            <v>Pengadaan dan pemasangan Baja Tulangan Polos.   [An. C-12]</v>
          </cell>
          <cell r="E72" t="str">
            <v>kg</v>
          </cell>
          <cell r="F72">
            <v>8152</v>
          </cell>
          <cell r="H72" t="str">
            <v>V</v>
          </cell>
        </row>
        <row r="75">
          <cell r="B75" t="str">
            <v>REKAPITULASI ANALISIS HARGA SATUAN</v>
          </cell>
        </row>
        <row r="77">
          <cell r="B77" t="str">
            <v>Pekerjaan</v>
          </cell>
          <cell r="D77" t="str">
            <v>:  Jaringan Air Baku Batu Bulan, Batu Bulan Dam Additional Work-2</v>
          </cell>
        </row>
        <row r="78">
          <cell r="B78" t="str">
            <v>Lokasi</v>
          </cell>
          <cell r="D78" t="str">
            <v>:  Kabupaten Sumbawa, NTB</v>
          </cell>
        </row>
        <row r="79">
          <cell r="A79" t="str">
            <v>D</v>
          </cell>
          <cell r="B79" t="str">
            <v>Analisis</v>
          </cell>
          <cell r="D79" t="str">
            <v>:  Pekerjaan Pipa &amp; Aksesoris (Pipe &amp; Accessories Works)</v>
          </cell>
          <cell r="H79" t="str">
            <v>( Pekerjaan Pipa &amp; Kelengkapan )</v>
          </cell>
        </row>
        <row r="81">
          <cell r="B81" t="str">
            <v>No.</v>
          </cell>
          <cell r="C81" t="str">
            <v>Kode Analisis</v>
          </cell>
          <cell r="D81" t="str">
            <v>U r a i a n</v>
          </cell>
          <cell r="E81" t="str">
            <v>Satuan</v>
          </cell>
          <cell r="F81" t="str">
            <v>Harga Satuan</v>
          </cell>
        </row>
        <row r="83">
          <cell r="A83" t="str">
            <v>D-01</v>
          </cell>
          <cell r="B83">
            <v>1</v>
          </cell>
          <cell r="C83" t="str">
            <v>D-01</v>
          </cell>
          <cell r="D83" t="str">
            <v>Pemasangan Pipa Baja dia. 400 mm dan kelengkapannya.     [An. D-01]</v>
          </cell>
          <cell r="E83" t="str">
            <v xml:space="preserve">lin m </v>
          </cell>
          <cell r="F83">
            <v>114409</v>
          </cell>
        </row>
        <row r="84">
          <cell r="A84" t="str">
            <v>D-02</v>
          </cell>
          <cell r="B84">
            <v>2</v>
          </cell>
          <cell r="C84" t="str">
            <v>D-02</v>
          </cell>
          <cell r="D84" t="str">
            <v>Pemasangan Pipa Baja dia. 350 mm dan kelengkapannya.     [An. D-02]</v>
          </cell>
          <cell r="E84" t="str">
            <v xml:space="preserve">lin m </v>
          </cell>
          <cell r="F84">
            <v>100110</v>
          </cell>
        </row>
        <row r="85">
          <cell r="A85" t="str">
            <v>D-03</v>
          </cell>
          <cell r="B85">
            <v>3</v>
          </cell>
          <cell r="C85" t="str">
            <v>D-03</v>
          </cell>
          <cell r="D85" t="str">
            <v>Pemasangan Pipa Baja dia. 250 mm dan kelengkapannya.     [An. D-03]</v>
          </cell>
          <cell r="E85" t="str">
            <v xml:space="preserve">lin m </v>
          </cell>
          <cell r="F85">
            <v>77229</v>
          </cell>
        </row>
        <row r="86">
          <cell r="A86" t="str">
            <v>D-04</v>
          </cell>
          <cell r="B86">
            <v>4</v>
          </cell>
          <cell r="C86" t="str">
            <v>D-04</v>
          </cell>
          <cell r="D86" t="str">
            <v>Pemasangan Pipa Baja dia. 200 mm dan kelengkapannya.     [An. D-04]</v>
          </cell>
          <cell r="E86" t="str">
            <v xml:space="preserve">lin m </v>
          </cell>
          <cell r="F86">
            <v>57207</v>
          </cell>
        </row>
        <row r="87">
          <cell r="A87" t="str">
            <v>D-05</v>
          </cell>
          <cell r="B87">
            <v>5</v>
          </cell>
          <cell r="C87" t="str">
            <v>D-05</v>
          </cell>
          <cell r="D87" t="str">
            <v>Pemasangan Pipa Baja dia. 150 mm dan kelengkapannya.     [An. D-05]</v>
          </cell>
          <cell r="E87" t="str">
            <v xml:space="preserve">lin m </v>
          </cell>
          <cell r="F87">
            <v>42907</v>
          </cell>
        </row>
        <row r="88">
          <cell r="A88" t="str">
            <v>D-06</v>
          </cell>
          <cell r="B88">
            <v>6</v>
          </cell>
          <cell r="C88" t="str">
            <v>D-06</v>
          </cell>
          <cell r="D88" t="str">
            <v>Pemasangan Pipa Baja dia. 100 mm dan kelengkapannya.     [An. D-06]</v>
          </cell>
          <cell r="E88" t="str">
            <v xml:space="preserve">lin m </v>
          </cell>
          <cell r="F88">
            <v>28859</v>
          </cell>
        </row>
        <row r="89">
          <cell r="A89" t="str">
            <v>D-07</v>
          </cell>
          <cell r="B89">
            <v>7</v>
          </cell>
          <cell r="C89" t="str">
            <v>D-07</v>
          </cell>
          <cell r="D89" t="str">
            <v>Pemasangan Pipa Baja dia. 75 mm dan kelengkapannya.     [An. D-07]</v>
          </cell>
          <cell r="E89" t="str">
            <v xml:space="preserve">lin m </v>
          </cell>
          <cell r="F89">
            <v>22240</v>
          </cell>
        </row>
        <row r="90">
          <cell r="A90" t="str">
            <v>D-08</v>
          </cell>
          <cell r="B90">
            <v>8</v>
          </cell>
          <cell r="C90" t="str">
            <v>D-08</v>
          </cell>
          <cell r="D90" t="str">
            <v>Pemasangan Pipa Baja dia. 50 mm dan kelengkapannya.     [An. D-08]</v>
          </cell>
          <cell r="E90" t="str">
            <v xml:space="preserve">lin m </v>
          </cell>
          <cell r="F90">
            <v>17102</v>
          </cell>
        </row>
        <row r="91">
          <cell r="A91" t="str">
            <v>D-09</v>
          </cell>
          <cell r="B91">
            <v>9</v>
          </cell>
          <cell r="C91" t="str">
            <v>D-09</v>
          </cell>
          <cell r="D91" t="str">
            <v>Hidrostatis Tes untuk pipa dia. 350 mm &amp; 400 mm, tiap 500 m panjang.   [An. D-09]</v>
          </cell>
          <cell r="E91" t="str">
            <v>test</v>
          </cell>
          <cell r="F91">
            <v>2142756</v>
          </cell>
        </row>
        <row r="92">
          <cell r="A92" t="str">
            <v>D-10</v>
          </cell>
          <cell r="B92">
            <v>10</v>
          </cell>
          <cell r="C92" t="str">
            <v>D-10</v>
          </cell>
          <cell r="D92" t="str">
            <v>Hidrostatis Tes untuk pipa dia. 2" - dia. 6", tiap 500 m panjang.   [An. D-10]</v>
          </cell>
          <cell r="E92" t="str">
            <v>test</v>
          </cell>
          <cell r="F92">
            <v>1392387</v>
          </cell>
        </row>
        <row r="93">
          <cell r="A93" t="str">
            <v>D-11</v>
          </cell>
          <cell r="B93">
            <v>11</v>
          </cell>
          <cell r="C93" t="str">
            <v>D-11</v>
          </cell>
          <cell r="D93" t="str">
            <v>Pengadaan Galvanized Steel Pipe dia. 400 mm.   [An. D-11]</v>
          </cell>
          <cell r="E93" t="str">
            <v xml:space="preserve">lin m </v>
          </cell>
          <cell r="F93">
            <v>692717</v>
          </cell>
        </row>
        <row r="94">
          <cell r="A94" t="str">
            <v>D-12</v>
          </cell>
          <cell r="B94">
            <v>12</v>
          </cell>
          <cell r="C94" t="str">
            <v>D-12</v>
          </cell>
          <cell r="D94" t="str">
            <v>Pengadaan Galvanized Steel Pipe dia. 350 mm.   [An. D-12]</v>
          </cell>
          <cell r="E94" t="str">
            <v xml:space="preserve">lin m </v>
          </cell>
          <cell r="F94">
            <v>604880</v>
          </cell>
        </row>
        <row r="95">
          <cell r="A95" t="str">
            <v>D-13</v>
          </cell>
          <cell r="B95">
            <v>13</v>
          </cell>
          <cell r="C95" t="str">
            <v>D-13</v>
          </cell>
          <cell r="D95" t="str">
            <v>Pengadaan Galvanized Steel Pipe dia. 250 mm.   [An. D-13]</v>
          </cell>
          <cell r="E95" t="str">
            <v xml:space="preserve">lin m </v>
          </cell>
          <cell r="F95">
            <v>396622</v>
          </cell>
        </row>
        <row r="96">
          <cell r="A96" t="str">
            <v>D-14</v>
          </cell>
          <cell r="B96">
            <v>14</v>
          </cell>
          <cell r="C96" t="str">
            <v>D-14</v>
          </cell>
          <cell r="D96" t="str">
            <v>Pengadaan Galvanized Steel Pipe dia. 200 mm.   [An. D-14]</v>
          </cell>
          <cell r="E96" t="str">
            <v xml:space="preserve">lin m </v>
          </cell>
          <cell r="F96">
            <v>315307</v>
          </cell>
        </row>
        <row r="97">
          <cell r="A97" t="str">
            <v>D-15</v>
          </cell>
          <cell r="B97">
            <v>15</v>
          </cell>
          <cell r="C97" t="str">
            <v>D-15</v>
          </cell>
          <cell r="D97" t="str">
            <v>Pengadaan Galvanized Steel Pipe dia.150 mm.   [An. D-15]</v>
          </cell>
          <cell r="E97" t="str">
            <v xml:space="preserve">lin m </v>
          </cell>
          <cell r="F97">
            <v>270325</v>
          </cell>
        </row>
        <row r="98">
          <cell r="A98" t="str">
            <v>D-16</v>
          </cell>
          <cell r="B98">
            <v>16</v>
          </cell>
          <cell r="C98" t="str">
            <v>D-16</v>
          </cell>
          <cell r="D98" t="str">
            <v>Pengadaan Galvanized Steel Pipe dia. 100 mm.   [An. D-16]</v>
          </cell>
          <cell r="E98" t="str">
            <v xml:space="preserve">lin m </v>
          </cell>
          <cell r="F98">
            <v>86726</v>
          </cell>
        </row>
        <row r="99">
          <cell r="A99" t="str">
            <v>D-17</v>
          </cell>
          <cell r="B99">
            <v>17</v>
          </cell>
          <cell r="C99" t="str">
            <v>D-17</v>
          </cell>
          <cell r="D99" t="str">
            <v>Pengadaan Galvanized Steel Pipe dia. 75 mm.   [An. D-17]</v>
          </cell>
          <cell r="E99" t="str">
            <v xml:space="preserve">lin m </v>
          </cell>
          <cell r="F99">
            <v>60463</v>
          </cell>
        </row>
        <row r="100">
          <cell r="A100" t="str">
            <v>D-18</v>
          </cell>
          <cell r="B100">
            <v>18</v>
          </cell>
          <cell r="C100" t="str">
            <v>D-18</v>
          </cell>
          <cell r="D100" t="str">
            <v>Pengadaan Galvanized Steel Pipe dia. 2".   [An. D-18]</v>
          </cell>
          <cell r="E100" t="str">
            <v xml:space="preserve">lin m </v>
          </cell>
          <cell r="F100">
            <v>36993</v>
          </cell>
        </row>
        <row r="101">
          <cell r="A101" t="str">
            <v>D-19</v>
          </cell>
          <cell r="B101">
            <v>19</v>
          </cell>
          <cell r="C101" t="str">
            <v>D-19</v>
          </cell>
          <cell r="D101" t="str">
            <v>Pengadaan Galvanized Steel Pipe dia. 1".   [An. D-19]</v>
          </cell>
          <cell r="E101" t="str">
            <v xml:space="preserve">lin m </v>
          </cell>
          <cell r="F101">
            <v>20117</v>
          </cell>
        </row>
        <row r="102">
          <cell r="A102" t="str">
            <v>D-20</v>
          </cell>
          <cell r="B102">
            <v>20</v>
          </cell>
          <cell r="C102" t="str">
            <v>D-20</v>
          </cell>
          <cell r="D102" t="str">
            <v>Pengadaan Galvanized Steel Pipe dia. 3/4".   [An. D-20]</v>
          </cell>
          <cell r="E102" t="str">
            <v xml:space="preserve">lin m </v>
          </cell>
          <cell r="F102">
            <v>15759</v>
          </cell>
        </row>
        <row r="103">
          <cell r="A103" t="str">
            <v>D-21</v>
          </cell>
          <cell r="B103">
            <v>21</v>
          </cell>
          <cell r="C103" t="str">
            <v>D-21</v>
          </cell>
          <cell r="D103" t="str">
            <v>Pengadaan Air Valve, dia. 50 mm, All Flanged PN-10.   [An. D-21]</v>
          </cell>
          <cell r="E103" t="str">
            <v>unit</v>
          </cell>
          <cell r="F103">
            <v>1645050</v>
          </cell>
        </row>
        <row r="105">
          <cell r="B105" t="str">
            <v>No.</v>
          </cell>
          <cell r="C105" t="str">
            <v>Kode Analisis</v>
          </cell>
          <cell r="D105" t="str">
            <v>U r a i a n</v>
          </cell>
          <cell r="E105" t="str">
            <v>Satuan</v>
          </cell>
          <cell r="F105" t="str">
            <v>Harga Satuan</v>
          </cell>
        </row>
        <row r="107">
          <cell r="A107" t="str">
            <v>D-22</v>
          </cell>
          <cell r="B107">
            <v>22</v>
          </cell>
          <cell r="C107" t="str">
            <v>D-22</v>
          </cell>
          <cell r="D107" t="str">
            <v>Pengadaan Butterfly Valve, dia. 200 mm.   [An. D-22]</v>
          </cell>
          <cell r="E107" t="str">
            <v>unit</v>
          </cell>
          <cell r="F107">
            <v>1615900</v>
          </cell>
        </row>
        <row r="108">
          <cell r="A108" t="str">
            <v>D-23</v>
          </cell>
          <cell r="B108">
            <v>23</v>
          </cell>
          <cell r="C108" t="str">
            <v>D-23</v>
          </cell>
          <cell r="D108" t="str">
            <v>Pengadaan Reducer, SGP 400-350 mm, Welded .   [An. D-23]</v>
          </cell>
          <cell r="E108" t="str">
            <v>unit</v>
          </cell>
          <cell r="F108">
            <v>946000</v>
          </cell>
        </row>
        <row r="109">
          <cell r="A109" t="str">
            <v>D-24</v>
          </cell>
          <cell r="B109">
            <v>24</v>
          </cell>
          <cell r="C109" t="str">
            <v>D-24</v>
          </cell>
          <cell r="D109" t="str">
            <v>Pengadaan Reducer, SGP 200-100 mm, Welded.   [An. D-24]</v>
          </cell>
          <cell r="E109" t="str">
            <v>unit</v>
          </cell>
          <cell r="F109">
            <v>217800</v>
          </cell>
        </row>
        <row r="110">
          <cell r="A110" t="str">
            <v>D-25</v>
          </cell>
          <cell r="B110">
            <v>25</v>
          </cell>
          <cell r="C110" t="str">
            <v>D-25</v>
          </cell>
          <cell r="D110" t="str">
            <v>Pengadaan Electromagnetic Flowmeter, dia. 200 mm.   [An. D-25]</v>
          </cell>
          <cell r="E110" t="str">
            <v>unit</v>
          </cell>
          <cell r="F110">
            <v>29029000</v>
          </cell>
        </row>
        <row r="111">
          <cell r="A111" t="str">
            <v>D-26</v>
          </cell>
          <cell r="B111">
            <v>26</v>
          </cell>
          <cell r="C111" t="str">
            <v>D-26</v>
          </cell>
          <cell r="D111" t="str">
            <v>Pengadaan Mechanic Flowmeter, dia. 150 mm.   [An. D-26]</v>
          </cell>
          <cell r="E111" t="str">
            <v>unit</v>
          </cell>
          <cell r="F111">
            <v>5721001</v>
          </cell>
        </row>
        <row r="112">
          <cell r="A112" t="str">
            <v>D-27</v>
          </cell>
          <cell r="B112">
            <v>27</v>
          </cell>
          <cell r="C112" t="str">
            <v>D-27</v>
          </cell>
          <cell r="D112" t="str">
            <v>Pengadaan Mechanic Flowmeter, dia. 100 mm.   [An. D-27]</v>
          </cell>
          <cell r="E112" t="str">
            <v>unit</v>
          </cell>
          <cell r="F112">
            <v>4400770</v>
          </cell>
        </row>
        <row r="113">
          <cell r="A113" t="str">
            <v>D-28</v>
          </cell>
          <cell r="B113">
            <v>28</v>
          </cell>
          <cell r="C113" t="str">
            <v>D-28</v>
          </cell>
          <cell r="D113" t="str">
            <v>Pengadaan Mechanic Flowmeter, dia. 75 mm.   [An. D-28]</v>
          </cell>
          <cell r="E113" t="str">
            <v>unit</v>
          </cell>
          <cell r="F113">
            <v>3520655</v>
          </cell>
        </row>
        <row r="114">
          <cell r="A114" t="str">
            <v>D-29</v>
          </cell>
          <cell r="B114">
            <v>29</v>
          </cell>
          <cell r="C114" t="str">
            <v>D-29</v>
          </cell>
          <cell r="D114" t="str">
            <v>Pengadaan Clamp, for dia. 400 mm pipe.   [An. D-29]</v>
          </cell>
          <cell r="E114" t="str">
            <v>unit</v>
          </cell>
          <cell r="F114">
            <v>249700</v>
          </cell>
        </row>
        <row r="115">
          <cell r="A115" t="str">
            <v>D-30</v>
          </cell>
          <cell r="B115">
            <v>30</v>
          </cell>
          <cell r="C115" t="str">
            <v>D-30</v>
          </cell>
          <cell r="D115" t="str">
            <v>Pengadaan Clamp, for dia. 350 mm pipe.   [An. D-30]</v>
          </cell>
          <cell r="E115" t="str">
            <v>unit</v>
          </cell>
          <cell r="F115">
            <v>204160</v>
          </cell>
        </row>
        <row r="116">
          <cell r="A116" t="str">
            <v>D-31</v>
          </cell>
          <cell r="B116">
            <v>31</v>
          </cell>
          <cell r="C116" t="str">
            <v>D-31</v>
          </cell>
          <cell r="D116" t="str">
            <v>Pengadaan Clamp, for dia. 200 mm pipe.   [An. D-31]</v>
          </cell>
          <cell r="E116" t="str">
            <v>unit</v>
          </cell>
          <cell r="F116">
            <v>148005</v>
          </cell>
        </row>
        <row r="117">
          <cell r="A117" t="str">
            <v>D-32</v>
          </cell>
          <cell r="B117">
            <v>32</v>
          </cell>
          <cell r="C117" t="str">
            <v>D-32</v>
          </cell>
          <cell r="D117" t="str">
            <v>Pengadaan Clamp, for dia. 150 mm pipe.   [An. D-32]</v>
          </cell>
          <cell r="E117" t="str">
            <v>unit</v>
          </cell>
          <cell r="F117">
            <v>113850</v>
          </cell>
        </row>
        <row r="118">
          <cell r="A118" t="str">
            <v>D-33</v>
          </cell>
          <cell r="B118">
            <v>33</v>
          </cell>
          <cell r="C118" t="str">
            <v>D-33</v>
          </cell>
          <cell r="D118" t="str">
            <v>Pengadaan Clamp, for dia. 100 mm pipe.   [An. D-33]</v>
          </cell>
          <cell r="E118" t="str">
            <v>unit</v>
          </cell>
          <cell r="F118">
            <v>58080</v>
          </cell>
        </row>
        <row r="119">
          <cell r="A119" t="str">
            <v>D-34</v>
          </cell>
          <cell r="B119">
            <v>34</v>
          </cell>
          <cell r="C119" t="str">
            <v>D-34</v>
          </cell>
          <cell r="D119" t="str">
            <v>Pengadaan Clamp, for dia. 75 mm pipe.   [An. D-34]</v>
          </cell>
          <cell r="E119" t="str">
            <v>unit</v>
          </cell>
          <cell r="F119">
            <v>46310</v>
          </cell>
        </row>
        <row r="120">
          <cell r="A120" t="str">
            <v>D-35</v>
          </cell>
          <cell r="B120">
            <v>35</v>
          </cell>
          <cell r="C120" t="str">
            <v>D-35</v>
          </cell>
          <cell r="D120" t="str">
            <v>Pengadaan Double Napple, dia. 150 mm.   [An. D-35]</v>
          </cell>
          <cell r="E120" t="str">
            <v>unit</v>
          </cell>
          <cell r="F120">
            <v>245080</v>
          </cell>
        </row>
        <row r="121">
          <cell r="A121" t="str">
            <v>D-36</v>
          </cell>
          <cell r="B121">
            <v>36</v>
          </cell>
          <cell r="C121" t="str">
            <v>D-36</v>
          </cell>
          <cell r="D121" t="str">
            <v>Pengadaan Double Napple, dia. 100 mm.   [An. D-36]</v>
          </cell>
          <cell r="E121" t="str">
            <v>unit</v>
          </cell>
          <cell r="F121">
            <v>189310</v>
          </cell>
        </row>
        <row r="122">
          <cell r="A122" t="str">
            <v>D-37</v>
          </cell>
          <cell r="B122">
            <v>37</v>
          </cell>
          <cell r="C122" t="str">
            <v>D-37</v>
          </cell>
          <cell r="D122" t="str">
            <v>Pengadaan Double Napple, dia. 75 mm.   [An. D-37]</v>
          </cell>
          <cell r="E122" t="str">
            <v>unit</v>
          </cell>
          <cell r="F122">
            <v>100540</v>
          </cell>
        </row>
        <row r="123">
          <cell r="A123" t="str">
            <v>D-38</v>
          </cell>
          <cell r="B123">
            <v>38</v>
          </cell>
          <cell r="C123" t="str">
            <v>D-38</v>
          </cell>
          <cell r="D123" t="str">
            <v>Pengadaan Elbow, SGP dia. 400 mm - 90°, Welded.  [An. D-38]</v>
          </cell>
          <cell r="E123" t="str">
            <v>unit</v>
          </cell>
          <cell r="F123">
            <v>2179196</v>
          </cell>
        </row>
        <row r="124">
          <cell r="A124" t="str">
            <v>D-39</v>
          </cell>
          <cell r="B124">
            <v>39</v>
          </cell>
          <cell r="C124" t="str">
            <v>D-39</v>
          </cell>
          <cell r="D124" t="str">
            <v>Pengadaan Elbow, SGP dia. 400 mm - 60°, Welded.   [An. D-39]</v>
          </cell>
          <cell r="E124" t="str">
            <v>unit</v>
          </cell>
          <cell r="F124">
            <v>1452798</v>
          </cell>
        </row>
        <row r="125">
          <cell r="A125" t="str">
            <v>D-40</v>
          </cell>
          <cell r="B125">
            <v>40</v>
          </cell>
          <cell r="C125" t="str">
            <v>D-40</v>
          </cell>
          <cell r="D125" t="str">
            <v>Pengadaan Elbow, SGP dia. 400 mm - 45°, Welded.   [An. D-40]</v>
          </cell>
          <cell r="E125" t="str">
            <v>unit</v>
          </cell>
          <cell r="F125">
            <v>1089598</v>
          </cell>
        </row>
        <row r="126">
          <cell r="A126" t="str">
            <v>D-41</v>
          </cell>
          <cell r="B126">
            <v>41</v>
          </cell>
          <cell r="C126" t="str">
            <v>D-41</v>
          </cell>
          <cell r="D126" t="str">
            <v>Pengadaan Elbow, SGP dia. 400 mm - 30°, Welded.   [An. D-41]</v>
          </cell>
          <cell r="E126" t="str">
            <v>unit</v>
          </cell>
          <cell r="F126">
            <v>726398</v>
          </cell>
        </row>
        <row r="127">
          <cell r="A127" t="str">
            <v>D-42</v>
          </cell>
          <cell r="B127">
            <v>42</v>
          </cell>
          <cell r="C127" t="str">
            <v>D-42</v>
          </cell>
          <cell r="D127" t="str">
            <v>Pengadaan Elbow, SGP dia. 400 mm - 22.50°, Welded.   [An. D-42]</v>
          </cell>
          <cell r="E127" t="str">
            <v>unit</v>
          </cell>
          <cell r="F127">
            <v>544799</v>
          </cell>
        </row>
        <row r="128">
          <cell r="A128" t="str">
            <v>D-43</v>
          </cell>
          <cell r="B128">
            <v>43</v>
          </cell>
          <cell r="C128" t="str">
            <v>D-43</v>
          </cell>
          <cell r="D128" t="str">
            <v>Pengadaan Elbow, SGP dia. 400 mm - 11.25°, Welded.   [An. D-43]</v>
          </cell>
          <cell r="E128" t="str">
            <v>unit</v>
          </cell>
          <cell r="F128">
            <v>272401</v>
          </cell>
        </row>
        <row r="129">
          <cell r="A129" t="str">
            <v>D-44</v>
          </cell>
          <cell r="B129">
            <v>44</v>
          </cell>
          <cell r="C129" t="str">
            <v>D-44</v>
          </cell>
          <cell r="D129" t="str">
            <v>Pengadaan Elbow, SGP dia. 350 mm - 90°, Welded.   [An. D-44]</v>
          </cell>
          <cell r="E129" t="str">
            <v>unit</v>
          </cell>
          <cell r="F129">
            <v>1666720</v>
          </cell>
        </row>
        <row r="130">
          <cell r="A130" t="str">
            <v>D-45</v>
          </cell>
          <cell r="B130">
            <v>45</v>
          </cell>
          <cell r="C130" t="str">
            <v>D-45</v>
          </cell>
          <cell r="D130" t="str">
            <v>Pengadaan Elbow, SGP dia. 350 mm - 60°, Welded.   [An. D-45]</v>
          </cell>
          <cell r="E130" t="str">
            <v>unit</v>
          </cell>
          <cell r="F130">
            <v>1111146</v>
          </cell>
        </row>
        <row r="131">
          <cell r="A131" t="str">
            <v>D-46</v>
          </cell>
          <cell r="B131">
            <v>46</v>
          </cell>
          <cell r="C131" t="str">
            <v>D-46</v>
          </cell>
          <cell r="D131" t="str">
            <v>Pengadaan Elbow, SGP dia. 350 mm - 45°, Welded.   [An. D-46]</v>
          </cell>
          <cell r="E131" t="str">
            <v>unit</v>
          </cell>
          <cell r="F131">
            <v>833360</v>
          </cell>
        </row>
        <row r="132">
          <cell r="A132" t="str">
            <v>D-47</v>
          </cell>
          <cell r="B132">
            <v>47</v>
          </cell>
          <cell r="C132" t="str">
            <v>D-47</v>
          </cell>
          <cell r="D132" t="str">
            <v>Pengadaan Elbow, SGP dia. 350 mm - 30°, Welded.   [An. D-47]</v>
          </cell>
          <cell r="E132" t="str">
            <v>unit</v>
          </cell>
          <cell r="F132">
            <v>555574</v>
          </cell>
        </row>
        <row r="133">
          <cell r="A133" t="str">
            <v>D-48</v>
          </cell>
          <cell r="B133">
            <v>48</v>
          </cell>
          <cell r="C133" t="str">
            <v>D-48</v>
          </cell>
          <cell r="D133" t="str">
            <v>Pengadaan Elbow, SGP dia. 350 mm - 22.50°, Welded.   [An. D-48]</v>
          </cell>
          <cell r="E133" t="str">
            <v>unit</v>
          </cell>
          <cell r="F133">
            <v>416680</v>
          </cell>
        </row>
        <row r="134">
          <cell r="A134" t="str">
            <v>D-49</v>
          </cell>
          <cell r="B134">
            <v>49</v>
          </cell>
          <cell r="C134" t="str">
            <v>D-49</v>
          </cell>
          <cell r="D134" t="str">
            <v>Pengadaan Elbow, SGP dia. 350 mm - 11.25°, Welded.   [An. D-49]</v>
          </cell>
          <cell r="E134" t="str">
            <v>unit</v>
          </cell>
          <cell r="F134">
            <v>208341</v>
          </cell>
        </row>
        <row r="135">
          <cell r="A135" t="str">
            <v>D-50</v>
          </cell>
          <cell r="B135">
            <v>50</v>
          </cell>
          <cell r="C135" t="str">
            <v>D-50</v>
          </cell>
          <cell r="D135" t="str">
            <v>Pengadaan Elbow, SGP dia. 250 mm - 90°, Welded.   [An. D-50]</v>
          </cell>
          <cell r="E135" t="str">
            <v>unit</v>
          </cell>
          <cell r="F135">
            <v>747127</v>
          </cell>
        </row>
        <row r="137">
          <cell r="B137" t="str">
            <v>No.</v>
          </cell>
          <cell r="C137" t="str">
            <v>Kode Analisis</v>
          </cell>
          <cell r="D137" t="str">
            <v>U r a i a n</v>
          </cell>
          <cell r="E137" t="str">
            <v>Satuan</v>
          </cell>
          <cell r="F137" t="str">
            <v>Harga Satuan</v>
          </cell>
        </row>
        <row r="139">
          <cell r="A139" t="str">
            <v>D-51</v>
          </cell>
          <cell r="B139">
            <v>51</v>
          </cell>
          <cell r="C139" t="str">
            <v>D-51</v>
          </cell>
          <cell r="D139" t="str">
            <v>Pengadaan Elbow, SGP dia. 200 mm - 90°, All Flanged.   [An. D-51]</v>
          </cell>
          <cell r="E139" t="str">
            <v>unit</v>
          </cell>
          <cell r="F139">
            <v>477983</v>
          </cell>
        </row>
        <row r="140">
          <cell r="A140" t="str">
            <v>D-52</v>
          </cell>
          <cell r="B140">
            <v>52</v>
          </cell>
          <cell r="C140" t="str">
            <v>D-52</v>
          </cell>
          <cell r="D140" t="str">
            <v>Pengadaan Elbow, SGP dia. 200 mm - 90°, Welded.   [An. D-52]</v>
          </cell>
          <cell r="E140" t="str">
            <v>unit</v>
          </cell>
          <cell r="F140">
            <v>463924</v>
          </cell>
        </row>
        <row r="141">
          <cell r="A141" t="str">
            <v>D-53</v>
          </cell>
          <cell r="B141">
            <v>53</v>
          </cell>
          <cell r="C141" t="str">
            <v>D-53</v>
          </cell>
          <cell r="D141" t="str">
            <v>Pengadaan Elbow, SGP dia. 200 mm - 45°, Welded.   [An. D-53]</v>
          </cell>
          <cell r="E141" t="str">
            <v>unit</v>
          </cell>
          <cell r="F141">
            <v>231963</v>
          </cell>
        </row>
        <row r="142">
          <cell r="A142" t="str">
            <v>D-54</v>
          </cell>
          <cell r="B142">
            <v>54</v>
          </cell>
          <cell r="C142" t="str">
            <v>D-54</v>
          </cell>
          <cell r="D142" t="str">
            <v>Pengadaan Elbow, SGP dia. 200 mm - 22.50°, Welded.   [An. D-54]</v>
          </cell>
          <cell r="E142" t="str">
            <v>unit</v>
          </cell>
          <cell r="F142">
            <v>115982</v>
          </cell>
        </row>
        <row r="143">
          <cell r="A143" t="str">
            <v>D-55</v>
          </cell>
          <cell r="B143">
            <v>55</v>
          </cell>
          <cell r="C143" t="str">
            <v>D-55</v>
          </cell>
          <cell r="D143" t="str">
            <v>Pengadaan Elbow, SGP dia. 150 mm - 90°, Welded.   [An. D-55]</v>
          </cell>
          <cell r="E143" t="str">
            <v>unit</v>
          </cell>
          <cell r="F143">
            <v>379575</v>
          </cell>
        </row>
        <row r="144">
          <cell r="A144" t="str">
            <v>D-56</v>
          </cell>
          <cell r="B144">
            <v>56</v>
          </cell>
          <cell r="C144" t="str">
            <v>D-56</v>
          </cell>
          <cell r="D144" t="str">
            <v>Pengadaan Elbow, SGP dia. 150 mm - 45°, Welded.   [An. D-56]</v>
          </cell>
          <cell r="E144" t="str">
            <v>unit</v>
          </cell>
          <cell r="F144">
            <v>189787</v>
          </cell>
        </row>
        <row r="145">
          <cell r="A145" t="str">
            <v>D-57</v>
          </cell>
          <cell r="B145">
            <v>57</v>
          </cell>
          <cell r="C145" t="str">
            <v>D-57</v>
          </cell>
          <cell r="D145" t="str">
            <v>Pengadaan Elbow, SGP dia. 150 mm - 22.50°, Welded.   [An. D-57]</v>
          </cell>
          <cell r="E145" t="str">
            <v>unit</v>
          </cell>
          <cell r="F145">
            <v>94895</v>
          </cell>
        </row>
        <row r="146">
          <cell r="A146" t="str">
            <v>D-58</v>
          </cell>
          <cell r="B146">
            <v>58</v>
          </cell>
          <cell r="C146" t="str">
            <v>D-58</v>
          </cell>
          <cell r="D146" t="str">
            <v>Pengadaan Elbow, SGP dia. 100 mm - 90°, Welded.   [An. D-58]</v>
          </cell>
          <cell r="E146" t="str">
            <v>unit</v>
          </cell>
          <cell r="F146">
            <v>198337</v>
          </cell>
        </row>
        <row r="147">
          <cell r="A147" t="str">
            <v>D-59</v>
          </cell>
          <cell r="B147">
            <v>59</v>
          </cell>
          <cell r="C147" t="str">
            <v>D-59</v>
          </cell>
          <cell r="D147" t="str">
            <v>Pengadaan Elbow, SGP dia. 100 mm - 45°, Welded.   [An. D-59]</v>
          </cell>
          <cell r="E147" t="str">
            <v>unit</v>
          </cell>
          <cell r="F147">
            <v>99168</v>
          </cell>
        </row>
        <row r="148">
          <cell r="A148" t="str">
            <v>D-60</v>
          </cell>
          <cell r="B148">
            <v>60</v>
          </cell>
          <cell r="C148" t="str">
            <v>D-60</v>
          </cell>
          <cell r="D148" t="str">
            <v>Pengadaan Elbow, SGP dia. 100 mm - 22.50°, Welded.   [An. D-60]</v>
          </cell>
          <cell r="E148" t="str">
            <v>unit</v>
          </cell>
          <cell r="F148">
            <v>49585</v>
          </cell>
        </row>
        <row r="149">
          <cell r="A149" t="str">
            <v>D-61</v>
          </cell>
          <cell r="B149">
            <v>61</v>
          </cell>
          <cell r="C149" t="str">
            <v>D-61</v>
          </cell>
          <cell r="D149" t="str">
            <v>Pengadaan Elbow, SGP dia. 75 mm - 90°, Welded.   [An. D-61]</v>
          </cell>
          <cell r="E149" t="str">
            <v>unit</v>
          </cell>
          <cell r="F149">
            <v>108995</v>
          </cell>
        </row>
        <row r="150">
          <cell r="A150" t="str">
            <v>D-62</v>
          </cell>
          <cell r="B150">
            <v>62</v>
          </cell>
          <cell r="C150" t="str">
            <v>D-62</v>
          </cell>
          <cell r="D150" t="str">
            <v>Pengadaan Elbow, SGP dia. 75 mm - 45°, Welded.   [An. D-62]</v>
          </cell>
          <cell r="E150" t="str">
            <v>unit</v>
          </cell>
          <cell r="F150">
            <v>54497</v>
          </cell>
        </row>
        <row r="151">
          <cell r="A151" t="str">
            <v>D-63</v>
          </cell>
          <cell r="B151">
            <v>63</v>
          </cell>
          <cell r="C151" t="str">
            <v>D-63</v>
          </cell>
          <cell r="D151" t="str">
            <v>Pengadaan Elbow, SGP dia. 75 mm - 22.50°, Welded.   [An. D-63]</v>
          </cell>
          <cell r="E151" t="str">
            <v>unit</v>
          </cell>
          <cell r="F151">
            <v>27248</v>
          </cell>
        </row>
        <row r="152">
          <cell r="A152" t="str">
            <v>D-64</v>
          </cell>
          <cell r="B152">
            <v>64</v>
          </cell>
          <cell r="C152" t="str">
            <v>D-64</v>
          </cell>
          <cell r="D152" t="str">
            <v>Pengadaan Elbow, SGP dia. 50 mm - 90°, Welded.   [An. D-64]</v>
          </cell>
          <cell r="E152" t="str">
            <v>unit</v>
          </cell>
          <cell r="F152">
            <v>83652</v>
          </cell>
        </row>
        <row r="153">
          <cell r="A153" t="str">
            <v>D-65</v>
          </cell>
          <cell r="B153">
            <v>65</v>
          </cell>
          <cell r="C153" t="str">
            <v>D-65</v>
          </cell>
          <cell r="D153" t="str">
            <v>Pengadaan Flange, dia. 400 mm, PN 10.   [An. D-65]</v>
          </cell>
          <cell r="E153" t="str">
            <v>unit</v>
          </cell>
          <cell r="F153">
            <v>455400</v>
          </cell>
        </row>
        <row r="154">
          <cell r="A154" t="str">
            <v>D-66</v>
          </cell>
          <cell r="B154">
            <v>66</v>
          </cell>
          <cell r="C154" t="str">
            <v>D-66</v>
          </cell>
          <cell r="D154" t="str">
            <v>Pengadaan Flange, dia. 350 mm, PN 10.   [An. D-66]</v>
          </cell>
          <cell r="E154" t="str">
            <v>unit</v>
          </cell>
          <cell r="F154">
            <v>398475</v>
          </cell>
        </row>
        <row r="155">
          <cell r="A155" t="str">
            <v>D-67</v>
          </cell>
          <cell r="B155">
            <v>67</v>
          </cell>
          <cell r="C155" t="str">
            <v>D-67</v>
          </cell>
          <cell r="D155" t="str">
            <v>Pengadaan Flange, dia. 250 mm, PN 10.   [An. D-67]</v>
          </cell>
          <cell r="E155" t="str">
            <v>unit</v>
          </cell>
          <cell r="F155">
            <v>229240</v>
          </cell>
        </row>
        <row r="156">
          <cell r="A156" t="str">
            <v>D-68</v>
          </cell>
          <cell r="B156">
            <v>68</v>
          </cell>
          <cell r="C156" t="str">
            <v>D-68</v>
          </cell>
          <cell r="D156" t="str">
            <v>Pengadaan Flange, dia. 200 mm, PN 10.   [An. D-68]</v>
          </cell>
          <cell r="E156" t="str">
            <v>unit</v>
          </cell>
          <cell r="F156">
            <v>149160</v>
          </cell>
        </row>
        <row r="157">
          <cell r="A157" t="str">
            <v>D-69</v>
          </cell>
          <cell r="B157">
            <v>69</v>
          </cell>
          <cell r="C157" t="str">
            <v>D-69</v>
          </cell>
          <cell r="D157" t="str">
            <v>Pengadaan Flange, dia. 150 mm, PN 10.   [An. D-69]</v>
          </cell>
          <cell r="E157" t="str">
            <v>unit</v>
          </cell>
          <cell r="F157">
            <v>114620</v>
          </cell>
        </row>
        <row r="158">
          <cell r="A158" t="str">
            <v>D-70</v>
          </cell>
          <cell r="B158">
            <v>70</v>
          </cell>
          <cell r="C158" t="str">
            <v>D-70</v>
          </cell>
          <cell r="D158" t="str">
            <v>Pengadaan Flange, dia. 100 mm, PN 10.   [An. D-70]</v>
          </cell>
          <cell r="E158" t="str">
            <v>unit</v>
          </cell>
          <cell r="F158">
            <v>84810</v>
          </cell>
        </row>
        <row r="159">
          <cell r="A159" t="str">
            <v>D-71</v>
          </cell>
          <cell r="B159">
            <v>71</v>
          </cell>
          <cell r="C159" t="str">
            <v>D-71</v>
          </cell>
          <cell r="D159" t="str">
            <v>Pengadaan Flange, dia. 75 mm, PN 10.   [An. D-71]</v>
          </cell>
          <cell r="E159" t="str">
            <v>unit</v>
          </cell>
          <cell r="F159">
            <v>67925</v>
          </cell>
        </row>
        <row r="160">
          <cell r="A160" t="str">
            <v>D-72</v>
          </cell>
          <cell r="B160">
            <v>72</v>
          </cell>
          <cell r="C160" t="str">
            <v>D-72</v>
          </cell>
          <cell r="D160" t="str">
            <v>Pengadaan Gate Valve dia. 400 mm, All Flanged PN 10.   [An. D-72]</v>
          </cell>
          <cell r="E160" t="str">
            <v>unit</v>
          </cell>
          <cell r="F160">
            <v>16247000</v>
          </cell>
        </row>
        <row r="161">
          <cell r="A161" t="str">
            <v>D-73</v>
          </cell>
          <cell r="B161">
            <v>73</v>
          </cell>
          <cell r="C161" t="str">
            <v>D-73</v>
          </cell>
          <cell r="D161" t="str">
            <v>Pengadaan Gate Valve dia. 350 mm, All Flanged PN 10.   [An. D-73]</v>
          </cell>
          <cell r="E161" t="str">
            <v>unit</v>
          </cell>
          <cell r="F161">
            <v>15944500</v>
          </cell>
        </row>
        <row r="162">
          <cell r="A162" t="str">
            <v>D-74</v>
          </cell>
          <cell r="B162">
            <v>74</v>
          </cell>
          <cell r="C162" t="str">
            <v>D-74</v>
          </cell>
          <cell r="D162" t="str">
            <v>Pengadaan Gate Valve dia. 250 mm, All Flanged PN 10.   [An. D-74]</v>
          </cell>
          <cell r="E162" t="str">
            <v>unit</v>
          </cell>
          <cell r="F162">
            <v>5414750</v>
          </cell>
        </row>
        <row r="163">
          <cell r="A163" t="str">
            <v>D-75</v>
          </cell>
          <cell r="B163">
            <v>75</v>
          </cell>
          <cell r="C163" t="str">
            <v>D-75</v>
          </cell>
          <cell r="D163" t="str">
            <v>Pengadaan Gate Valve dia. 200 mm, All Flanged PN 10.   [An. D-75]</v>
          </cell>
          <cell r="E163" t="str">
            <v>unit</v>
          </cell>
          <cell r="F163">
            <v>5043500</v>
          </cell>
        </row>
        <row r="164">
          <cell r="A164" t="str">
            <v>D-76</v>
          </cell>
          <cell r="B164">
            <v>76</v>
          </cell>
          <cell r="C164" t="str">
            <v>D-76</v>
          </cell>
          <cell r="D164" t="str">
            <v>Pengadaan Gate Valve dia. 150 mm, All Flanged PN 10.   [An. D-76]</v>
          </cell>
          <cell r="E164" t="str">
            <v>unit</v>
          </cell>
          <cell r="F164">
            <v>4653000</v>
          </cell>
        </row>
        <row r="165">
          <cell r="A165" t="str">
            <v>D-77</v>
          </cell>
          <cell r="B165">
            <v>77</v>
          </cell>
          <cell r="C165" t="str">
            <v>D-77</v>
          </cell>
          <cell r="D165" t="str">
            <v>Pengadaan Gate Valve dia. 100 mm, All Flanged PN 10.   [An. D-77]</v>
          </cell>
          <cell r="E165" t="str">
            <v>unit</v>
          </cell>
          <cell r="F165">
            <v>991540</v>
          </cell>
        </row>
        <row r="166">
          <cell r="A166" t="str">
            <v>D-78</v>
          </cell>
          <cell r="B166">
            <v>78</v>
          </cell>
          <cell r="C166" t="str">
            <v>D-78</v>
          </cell>
          <cell r="D166" t="str">
            <v>Pengadaan Gate Valve dia. 75 mm, All Flanged PN 10.   [An. D-78]</v>
          </cell>
          <cell r="E166" t="str">
            <v>unit</v>
          </cell>
          <cell r="F166">
            <v>441155</v>
          </cell>
        </row>
        <row r="167">
          <cell r="A167" t="str">
            <v>D-79</v>
          </cell>
          <cell r="B167">
            <v>79</v>
          </cell>
          <cell r="C167" t="str">
            <v>D-79</v>
          </cell>
          <cell r="D167" t="str">
            <v>Pengadaan Gate Valve dia. 50 mm, All Flanged PN 10.   [An. D-79]</v>
          </cell>
          <cell r="E167" t="str">
            <v>unit</v>
          </cell>
          <cell r="F167">
            <v>177040</v>
          </cell>
        </row>
        <row r="169">
          <cell r="B169" t="str">
            <v>No.</v>
          </cell>
          <cell r="C169" t="str">
            <v>Kode Analisis</v>
          </cell>
          <cell r="D169" t="str">
            <v>U r a i a n</v>
          </cell>
          <cell r="E169" t="str">
            <v>Satuan</v>
          </cell>
          <cell r="F169" t="str">
            <v>Harga Satuan</v>
          </cell>
        </row>
        <row r="171">
          <cell r="A171" t="str">
            <v>D-80</v>
          </cell>
          <cell r="B171">
            <v>80</v>
          </cell>
          <cell r="C171" t="str">
            <v>D-80</v>
          </cell>
          <cell r="D171" t="str">
            <v>Pengadaan Gibolt Joint C1, dia. 400 mm, All Flanged.   [An. D-80]</v>
          </cell>
          <cell r="E171" t="str">
            <v>unit</v>
          </cell>
          <cell r="F171">
            <v>5126000</v>
          </cell>
        </row>
        <row r="172">
          <cell r="A172" t="str">
            <v>D-81</v>
          </cell>
          <cell r="B172">
            <v>81</v>
          </cell>
          <cell r="C172" t="str">
            <v>D-81</v>
          </cell>
          <cell r="D172" t="str">
            <v>Pengadaan Gibolt Joint C1, dia. 350 mm, All Flanged.   [An. D-81]</v>
          </cell>
          <cell r="E172" t="str">
            <v>unit</v>
          </cell>
          <cell r="F172">
            <v>4316400</v>
          </cell>
        </row>
        <row r="173">
          <cell r="A173" t="str">
            <v>D-82</v>
          </cell>
          <cell r="B173">
            <v>82</v>
          </cell>
          <cell r="C173" t="str">
            <v>D-82</v>
          </cell>
          <cell r="D173" t="str">
            <v>Pengadaan Gibolt Joint C1, dia. 200 mm, All Flanged.   [An. D-82]</v>
          </cell>
          <cell r="E173" t="str">
            <v>unit</v>
          </cell>
          <cell r="F173">
            <v>2094400</v>
          </cell>
        </row>
        <row r="174">
          <cell r="A174" t="str">
            <v>D-83</v>
          </cell>
          <cell r="B174">
            <v>83</v>
          </cell>
          <cell r="C174" t="str">
            <v>D-83</v>
          </cell>
          <cell r="D174" t="str">
            <v>Pengadaan Gibolt Joint C1, dia. 150 mm, All Flanged.   [An. D-83]</v>
          </cell>
          <cell r="E174" t="str">
            <v>unit</v>
          </cell>
          <cell r="F174">
            <v>1583560</v>
          </cell>
        </row>
        <row r="175">
          <cell r="A175" t="str">
            <v>D-84</v>
          </cell>
          <cell r="B175">
            <v>84</v>
          </cell>
          <cell r="C175" t="str">
            <v>D-84</v>
          </cell>
          <cell r="D175" t="str">
            <v>Pengadaan Gibolt Joint C1, dia. 100 mm, All Flanged.   [An. D-84]</v>
          </cell>
          <cell r="E175" t="str">
            <v>unit</v>
          </cell>
          <cell r="F175">
            <v>1325500</v>
          </cell>
        </row>
        <row r="176">
          <cell r="A176" t="str">
            <v>D-85</v>
          </cell>
          <cell r="B176">
            <v>85</v>
          </cell>
          <cell r="C176" t="str">
            <v>D-85</v>
          </cell>
          <cell r="D176" t="str">
            <v>Pengadaan Tee, SGP 400x250 mm, Welded.   [An. D-85]</v>
          </cell>
          <cell r="E176" t="str">
            <v>unit</v>
          </cell>
          <cell r="F176">
            <v>2007500</v>
          </cell>
        </row>
        <row r="177">
          <cell r="A177" t="str">
            <v>D-86</v>
          </cell>
          <cell r="B177">
            <v>86</v>
          </cell>
          <cell r="C177" t="str">
            <v>D-86</v>
          </cell>
          <cell r="D177" t="str">
            <v>Pengadaan Tee, SGP 400x200 mm, Welded.   [An. D-86]</v>
          </cell>
          <cell r="E177" t="str">
            <v>unit</v>
          </cell>
          <cell r="F177">
            <v>1905750</v>
          </cell>
        </row>
        <row r="178">
          <cell r="A178" t="str">
            <v>D-87</v>
          </cell>
          <cell r="B178">
            <v>87</v>
          </cell>
          <cell r="C178" t="str">
            <v>D-87</v>
          </cell>
          <cell r="D178" t="str">
            <v>Pengadaan Tee, SGP 350x250 mm, Welded.   [An. D-87]</v>
          </cell>
          <cell r="E178" t="str">
            <v>unit</v>
          </cell>
          <cell r="F178">
            <v>1989900</v>
          </cell>
        </row>
        <row r="179">
          <cell r="A179" t="str">
            <v>D-88</v>
          </cell>
          <cell r="B179">
            <v>88</v>
          </cell>
          <cell r="C179" t="str">
            <v>D-88</v>
          </cell>
          <cell r="D179" t="str">
            <v>Pengadaan Tee, SGP 200x200 mm, All Flanged-PN 10.   [An. D-88]</v>
          </cell>
          <cell r="E179" t="str">
            <v>unit</v>
          </cell>
          <cell r="F179">
            <v>830500</v>
          </cell>
        </row>
        <row r="180">
          <cell r="A180" t="str">
            <v>D-89</v>
          </cell>
          <cell r="B180">
            <v>89</v>
          </cell>
          <cell r="C180" t="str">
            <v>D-89</v>
          </cell>
          <cell r="D180" t="str">
            <v>Pengadaan Tee, SGP 150x150 mm, All Flanged-PN 10.   [An. D-89]</v>
          </cell>
          <cell r="E180" t="str">
            <v>unit</v>
          </cell>
          <cell r="F180">
            <v>562100</v>
          </cell>
        </row>
        <row r="181">
          <cell r="A181" t="str">
            <v>D-90</v>
          </cell>
          <cell r="B181">
            <v>90</v>
          </cell>
          <cell r="C181" t="str">
            <v>D-90</v>
          </cell>
          <cell r="D181" t="str">
            <v>Pengadaan Tee, SGP 100x100 mm, All Flanged-PN 10.   [An. D-90]</v>
          </cell>
          <cell r="E181" t="str">
            <v>unit</v>
          </cell>
          <cell r="F181">
            <v>371580</v>
          </cell>
        </row>
        <row r="182">
          <cell r="A182" t="str">
            <v>D-91</v>
          </cell>
          <cell r="B182">
            <v>91</v>
          </cell>
          <cell r="C182" t="str">
            <v>D-91</v>
          </cell>
          <cell r="D182" t="str">
            <v>Pengadaan Tee, SGP 100x75 mm, All Flanged-PN 10.   [An. D-91]</v>
          </cell>
          <cell r="E182" t="str">
            <v>unit</v>
          </cell>
          <cell r="F182">
            <v>343200</v>
          </cell>
        </row>
        <row r="183">
          <cell r="A183" t="str">
            <v>D-92</v>
          </cell>
          <cell r="B183">
            <v>92</v>
          </cell>
          <cell r="C183" t="str">
            <v>D-92</v>
          </cell>
          <cell r="D183" t="str">
            <v>Pengadaan Tee, SGP 75x75 mm.   [An. D-92]</v>
          </cell>
          <cell r="E183" t="str">
            <v>unit</v>
          </cell>
          <cell r="F183">
            <v>313060</v>
          </cell>
        </row>
        <row r="184">
          <cell r="A184" t="str">
            <v>D-93</v>
          </cell>
          <cell r="B184">
            <v>93</v>
          </cell>
          <cell r="C184" t="str">
            <v>D-93</v>
          </cell>
          <cell r="D184" t="str">
            <v>Pengadaan Tee, SGP 50x50 mm.   [An. D-93]</v>
          </cell>
          <cell r="E184" t="str">
            <v>unit</v>
          </cell>
          <cell r="F184">
            <v>260480</v>
          </cell>
        </row>
        <row r="187">
          <cell r="B187" t="str">
            <v>REKAPITULASI ANALISIS HARGA SATUAN</v>
          </cell>
        </row>
        <row r="189">
          <cell r="B189" t="str">
            <v>Pekerjaan</v>
          </cell>
          <cell r="D189" t="str">
            <v>:  Jaringan Air Baku Batu Bulan, Batu Bulan Dam Additional Work-2</v>
          </cell>
        </row>
        <row r="190">
          <cell r="B190" t="str">
            <v>Lokasi</v>
          </cell>
          <cell r="D190" t="str">
            <v>:  Kabupaten Sumbawa, NTB</v>
          </cell>
        </row>
        <row r="191">
          <cell r="A191" t="str">
            <v>E</v>
          </cell>
          <cell r="B191" t="str">
            <v>Analisis</v>
          </cell>
          <cell r="D191" t="str">
            <v>:  Pekerjaan Baja dan Besi (Steel &amp; Metal Works)</v>
          </cell>
          <cell r="H191" t="str">
            <v>( Pekerjaan Baja &amp; Besi )</v>
          </cell>
        </row>
        <row r="193">
          <cell r="B193" t="str">
            <v>No.</v>
          </cell>
          <cell r="C193" t="str">
            <v>Kode Analisis</v>
          </cell>
          <cell r="D193" t="str">
            <v>U r a i a n</v>
          </cell>
          <cell r="E193" t="str">
            <v>Satuan</v>
          </cell>
          <cell r="F193" t="str">
            <v>Harga Satuan</v>
          </cell>
        </row>
        <row r="195">
          <cell r="A195" t="str">
            <v>E-01</v>
          </cell>
          <cell r="B195">
            <v>1</v>
          </cell>
          <cell r="C195" t="str">
            <v>E-01</v>
          </cell>
          <cell r="D195" t="str">
            <v>Pembuatan dan pemasangan Anchor Bar, dengan besi ulir dia. 22 mm.   [An. E-01]</v>
          </cell>
          <cell r="E195" t="str">
            <v xml:space="preserve">m' </v>
          </cell>
          <cell r="F195">
            <v>119407</v>
          </cell>
          <cell r="H195" t="str">
            <v>V</v>
          </cell>
        </row>
        <row r="196">
          <cell r="A196" t="str">
            <v>E-02</v>
          </cell>
          <cell r="B196">
            <v>2</v>
          </cell>
          <cell r="C196" t="str">
            <v>E-02</v>
          </cell>
          <cell r="D196" t="str">
            <v>Pembuatan dan pemasangan Hand Rail &amp; kelengkapannya, dengan Pipa GSP dia. 2".   [An. E-02]</v>
          </cell>
          <cell r="E196" t="str">
            <v xml:space="preserve">m' </v>
          </cell>
          <cell r="F196">
            <v>98948</v>
          </cell>
          <cell r="H196" t="str">
            <v>V</v>
          </cell>
        </row>
        <row r="197">
          <cell r="A197" t="str">
            <v>E-03</v>
          </cell>
          <cell r="B197">
            <v>3</v>
          </cell>
          <cell r="C197" t="str">
            <v>E-03</v>
          </cell>
          <cell r="D197" t="str">
            <v>Pembuatan dan pemasangan Papan Duga (enamel), pelat besi lebar 120 mm dan tebal 3 mm pada Mercu Bendung dan Saluran Intake.   [An. E-03]</v>
          </cell>
          <cell r="E197" t="str">
            <v>m'</v>
          </cell>
          <cell r="F197">
            <v>66849</v>
          </cell>
          <cell r="H197" t="str">
            <v>V</v>
          </cell>
        </row>
        <row r="198">
          <cell r="A198" t="str">
            <v>E-04</v>
          </cell>
          <cell r="B198">
            <v>4</v>
          </cell>
          <cell r="C198" t="str">
            <v>E-04</v>
          </cell>
          <cell r="D198" t="str">
            <v>Pembuatan dan pemasangan Dowel Bar, baja tulangan polos dia. 22 mm, panjang 70 cm dan Pipa PVC dia. 1", panjang 35 cm.   [An. E-04]</v>
          </cell>
          <cell r="E198" t="str">
            <v>m'</v>
          </cell>
          <cell r="F198">
            <v>23077</v>
          </cell>
          <cell r="H198" t="str">
            <v>V</v>
          </cell>
        </row>
        <row r="199">
          <cell r="A199" t="str">
            <v>E-05</v>
          </cell>
          <cell r="B199">
            <v>5</v>
          </cell>
          <cell r="C199" t="str">
            <v>E-05</v>
          </cell>
          <cell r="D199" t="str">
            <v>Pembuatan dan pemasangan besi/baja untuk struktur baja permanen, tumpuan baja, rangka baja, trashrack dan lain-lain.   [An. E-05]</v>
          </cell>
          <cell r="E199" t="str">
            <v>kg</v>
          </cell>
          <cell r="F199">
            <v>17492</v>
          </cell>
          <cell r="H199" t="str">
            <v>V</v>
          </cell>
        </row>
        <row r="200">
          <cell r="A200" t="str">
            <v>E-06</v>
          </cell>
          <cell r="B200">
            <v>6</v>
          </cell>
          <cell r="C200" t="str">
            <v>E-06</v>
          </cell>
          <cell r="D200" t="str">
            <v>Pembuatan pengikat pipa (Tie Rod Bar), baja tulangan polos dia. 22 mm.   [An. E-06]</v>
          </cell>
          <cell r="E200" t="str">
            <v>kg</v>
          </cell>
          <cell r="F200">
            <v>28523</v>
          </cell>
          <cell r="H200" t="str">
            <v>V</v>
          </cell>
        </row>
        <row r="201">
          <cell r="A201" t="str">
            <v>E-07</v>
          </cell>
          <cell r="B201">
            <v>7</v>
          </cell>
          <cell r="C201" t="str">
            <v>E-07</v>
          </cell>
          <cell r="D201" t="str">
            <v>Pengadaan dan pemasangan Pagar dan Pintu BRC, tinggi 1.20 m dengan 2 buah Pintu Tunggal dan 2 buah Pintu Ganda.   [An. E-07]</v>
          </cell>
          <cell r="E201" t="str">
            <v>m'</v>
          </cell>
          <cell r="F201">
            <v>161974</v>
          </cell>
          <cell r="H201" t="str">
            <v>V</v>
          </cell>
        </row>
        <row r="202">
          <cell r="A202" t="str">
            <v>E-08</v>
          </cell>
          <cell r="B202">
            <v>8</v>
          </cell>
          <cell r="C202" t="str">
            <v>E-08</v>
          </cell>
          <cell r="D202" t="str">
            <v>Pembuatan dan pemasangan Slow Sand Filter. [An. E-08]</v>
          </cell>
          <cell r="E202" t="str">
            <v>m2</v>
          </cell>
          <cell r="F202">
            <v>239829</v>
          </cell>
        </row>
        <row r="203">
          <cell r="A203" t="str">
            <v>E-09</v>
          </cell>
          <cell r="B203">
            <v>9</v>
          </cell>
          <cell r="C203" t="str">
            <v>E-09</v>
          </cell>
          <cell r="D203" t="str">
            <v>Pembuatan dan pemasangan Rapid Sand Filter.   [An. E-09]</v>
          </cell>
          <cell r="E203" t="str">
            <v>m2</v>
          </cell>
          <cell r="F203">
            <v>174049</v>
          </cell>
        </row>
        <row r="204">
          <cell r="A204" t="str">
            <v>E-10</v>
          </cell>
          <cell r="B204">
            <v>10</v>
          </cell>
          <cell r="C204" t="str">
            <v>E-10</v>
          </cell>
          <cell r="D204" t="str">
            <v>Pembuatan dan pemasangan besi/baja, tangga dengan tulangan ulir, tangga dengan pelat, pelat pintu kontrol, pelat manhole dan lain-lain (digalvanis).   [An. E-10]</v>
          </cell>
          <cell r="E204" t="str">
            <v>kg</v>
          </cell>
          <cell r="F204">
            <v>20952</v>
          </cell>
        </row>
        <row r="205">
          <cell r="A205" t="str">
            <v>E-11</v>
          </cell>
          <cell r="B205">
            <v>11</v>
          </cell>
          <cell r="C205" t="str">
            <v>E-11</v>
          </cell>
          <cell r="D205" t="str">
            <v>Pembuatan dan pemasangan besi/baja untuk teralis jendela, termasuk pengecatan permukaan.   [An. E-11]</v>
          </cell>
          <cell r="E205" t="str">
            <v xml:space="preserve">m2 </v>
          </cell>
          <cell r="F205">
            <v>129709</v>
          </cell>
        </row>
        <row r="206">
          <cell r="A206" t="str">
            <v>E-12</v>
          </cell>
          <cell r="B206">
            <v>12</v>
          </cell>
          <cell r="C206" t="str">
            <v>E-12</v>
          </cell>
          <cell r="D206" t="str">
            <v>Pembuatan dan pemasangan besi/baja untuk Pagar dan Pintu Besi, termasuk Pintu Geser dan pengecatan permukaan.   [An. E-12]</v>
          </cell>
          <cell r="E206" t="str">
            <v xml:space="preserve">m2 </v>
          </cell>
          <cell r="F206">
            <v>243207</v>
          </cell>
        </row>
        <row r="209">
          <cell r="B209" t="str">
            <v>REKAPITULASI ANALISIS HARGA SATUAN</v>
          </cell>
        </row>
        <row r="211">
          <cell r="B211" t="str">
            <v>Pekerjaan</v>
          </cell>
          <cell r="D211" t="str">
            <v>:  Jaringan Air Baku Batu Bulan, Batu Bulan Dam Additional Work-2</v>
          </cell>
        </row>
        <row r="212">
          <cell r="B212" t="str">
            <v>Lokasi</v>
          </cell>
          <cell r="D212" t="str">
            <v>:  Kabupaten Sumbawa, NTB</v>
          </cell>
        </row>
        <row r="213">
          <cell r="A213" t="str">
            <v>F</v>
          </cell>
          <cell r="B213" t="str">
            <v>Analisis</v>
          </cell>
          <cell r="D213" t="str">
            <v>:  Pekerjaan Jalan (Road Works)</v>
          </cell>
          <cell r="H213" t="str">
            <v>( Pekerjaan Tanah )</v>
          </cell>
        </row>
        <row r="215">
          <cell r="B215" t="str">
            <v>No.</v>
          </cell>
          <cell r="C215" t="str">
            <v>Kode Analisis</v>
          </cell>
          <cell r="D215" t="str">
            <v>U r a i a n</v>
          </cell>
          <cell r="E215" t="str">
            <v>Satuan</v>
          </cell>
          <cell r="F215" t="str">
            <v>Harga Satuan</v>
          </cell>
        </row>
        <row r="217">
          <cell r="A217" t="str">
            <v>F-01</v>
          </cell>
          <cell r="B217">
            <v>1</v>
          </cell>
          <cell r="C217" t="str">
            <v>F-01</v>
          </cell>
          <cell r="D217" t="str">
            <v>Sub Base Course, material sirtu terpilih dengan maksimum diameter 100 mm, dipadatkan.   [An. F-01]</v>
          </cell>
          <cell r="E217" t="str">
            <v>m3</v>
          </cell>
          <cell r="F217">
            <v>36236</v>
          </cell>
          <cell r="H217" t="str">
            <v>V</v>
          </cell>
        </row>
        <row r="218">
          <cell r="A218" t="str">
            <v>F-02</v>
          </cell>
          <cell r="B218">
            <v>2</v>
          </cell>
          <cell r="C218" t="str">
            <v>F-02</v>
          </cell>
          <cell r="D218" t="str">
            <v>Base Course, material sirtu terpilih dengan maksimum diameter 40 mm, dipadatkan.   [An. F-02]</v>
          </cell>
          <cell r="E218" t="str">
            <v>m3</v>
          </cell>
          <cell r="F218">
            <v>119586</v>
          </cell>
          <cell r="H218" t="str">
            <v>V</v>
          </cell>
        </row>
        <row r="219">
          <cell r="A219" t="str">
            <v>F-03</v>
          </cell>
          <cell r="B219">
            <v>3</v>
          </cell>
          <cell r="C219" t="str">
            <v>F-03</v>
          </cell>
          <cell r="D219" t="str">
            <v>Pengaspalan kembali, jalan yang terkena galian/rusak akibat pembangunan struktur bangunan.   [An. F-03]</v>
          </cell>
          <cell r="E219" t="str">
            <v>m2</v>
          </cell>
          <cell r="F219">
            <v>402524</v>
          </cell>
          <cell r="H219" t="str">
            <v>V</v>
          </cell>
        </row>
        <row r="220">
          <cell r="A220" t="str">
            <v>F-04</v>
          </cell>
          <cell r="B220">
            <v>4</v>
          </cell>
          <cell r="C220" t="str">
            <v>F-04</v>
          </cell>
          <cell r="D220" t="str">
            <v>Pengaspalan jalan, penetrasi macadam, tebal 7 cm.   [An. F-04]</v>
          </cell>
          <cell r="E220" t="str">
            <v>m2</v>
          </cell>
          <cell r="F220">
            <v>373085</v>
          </cell>
          <cell r="H220" t="str">
            <v>V</v>
          </cell>
        </row>
        <row r="221">
          <cell r="A221" t="str">
            <v>F-05</v>
          </cell>
          <cell r="B221">
            <v>5</v>
          </cell>
          <cell r="C221" t="str">
            <v>F-05</v>
          </cell>
          <cell r="D221" t="str">
            <v>Bahu Jalan, material sirtu dengan ukuran random, dipadatkan tebal 20 cm.   [An. F-05]</v>
          </cell>
          <cell r="E221" t="str">
            <v>m2</v>
          </cell>
          <cell r="F221">
            <v>5310</v>
          </cell>
          <cell r="H221" t="str">
            <v>V</v>
          </cell>
        </row>
        <row r="224">
          <cell r="B224" t="str">
            <v>REKAPITULASI ANALISIS HARGA SATUAN</v>
          </cell>
        </row>
        <row r="226">
          <cell r="B226" t="str">
            <v>Pekerjaan</v>
          </cell>
          <cell r="D226" t="str">
            <v>:  Jaringan Air Baku Batu Bulan, Batu Bulan Dam Additional Work-2</v>
          </cell>
        </row>
        <row r="227">
          <cell r="B227" t="str">
            <v>Lokasi</v>
          </cell>
          <cell r="D227" t="str">
            <v>:  Kabupaten Sumbawa, NTB</v>
          </cell>
        </row>
        <row r="228">
          <cell r="A228" t="str">
            <v>G</v>
          </cell>
          <cell r="B228" t="str">
            <v>Analisis</v>
          </cell>
          <cell r="D228" t="str">
            <v>:  Pekerjaan Lain-lain (Miscellaneous Works)</v>
          </cell>
          <cell r="H228" t="str">
            <v>( Pekerjaan Lain-lain )</v>
          </cell>
        </row>
        <row r="230">
          <cell r="B230" t="str">
            <v>No.</v>
          </cell>
          <cell r="C230" t="str">
            <v>Kode Analisis</v>
          </cell>
          <cell r="D230" t="str">
            <v>U r a i a n</v>
          </cell>
          <cell r="E230" t="str">
            <v>Satuan</v>
          </cell>
          <cell r="F230" t="str">
            <v>Harga Satuan</v>
          </cell>
        </row>
        <row r="232">
          <cell r="A232" t="str">
            <v>G-01</v>
          </cell>
          <cell r="B232">
            <v>1</v>
          </cell>
          <cell r="C232" t="str">
            <v>G-01</v>
          </cell>
          <cell r="D232" t="str">
            <v>Pengadaan dan pemasangan PVC Water Stop, Plain Web lebar 20 cm.   [An. G-01]</v>
          </cell>
          <cell r="E232" t="str">
            <v>m'</v>
          </cell>
          <cell r="F232">
            <v>134988</v>
          </cell>
          <cell r="H232" t="str">
            <v>V</v>
          </cell>
        </row>
        <row r="233">
          <cell r="A233" t="str">
            <v>G-02</v>
          </cell>
          <cell r="B233">
            <v>2</v>
          </cell>
          <cell r="C233" t="str">
            <v>G-02</v>
          </cell>
          <cell r="D233" t="str">
            <v>Pengadaan dan pemasangan Joint Sealant untuk panel beton bertulang, dengan tebal 20 mm &amp; lebar 20 mm (dua sisi).   [An. G-02]</v>
          </cell>
          <cell r="E233" t="str">
            <v>m'</v>
          </cell>
          <cell r="F233">
            <v>49867</v>
          </cell>
          <cell r="H233" t="str">
            <v>V</v>
          </cell>
        </row>
        <row r="234">
          <cell r="A234" t="str">
            <v>G-03</v>
          </cell>
          <cell r="B234">
            <v>3</v>
          </cell>
          <cell r="C234" t="str">
            <v>G-03</v>
          </cell>
          <cell r="D234" t="str">
            <v>Pengadaan dan pemasangan Elastomeric Bearing Pad untuk jembatan, tebal 40 mm.   [An. G-03]</v>
          </cell>
          <cell r="E234" t="str">
            <v>m2</v>
          </cell>
          <cell r="F234">
            <v>2989188</v>
          </cell>
          <cell r="H234" t="str">
            <v>V</v>
          </cell>
        </row>
        <row r="235">
          <cell r="A235" t="str">
            <v>G-04</v>
          </cell>
          <cell r="B235">
            <v>4</v>
          </cell>
          <cell r="C235" t="str">
            <v>G-04</v>
          </cell>
          <cell r="D235" t="str">
            <v>Pembuatan dan pemasangan Web Hole untuk drainase dinding penahan, dengan Pipa PVC dia. 2".   [An. G-04]</v>
          </cell>
          <cell r="E235" t="str">
            <v>m'</v>
          </cell>
          <cell r="F235">
            <v>23265</v>
          </cell>
          <cell r="H235" t="str">
            <v>V</v>
          </cell>
        </row>
        <row r="236">
          <cell r="A236" t="str">
            <v>G-05</v>
          </cell>
          <cell r="B236">
            <v>5</v>
          </cell>
          <cell r="C236" t="str">
            <v>G-05</v>
          </cell>
          <cell r="D236" t="str">
            <v>Pengadaan dan pengecatan untuk permukaan tembok.   [An. G-05]</v>
          </cell>
          <cell r="E236" t="str">
            <v>m2</v>
          </cell>
          <cell r="F236">
            <v>33955</v>
          </cell>
          <cell r="H236" t="str">
            <v>V</v>
          </cell>
        </row>
        <row r="237">
          <cell r="A237" t="str">
            <v>G-06</v>
          </cell>
          <cell r="B237">
            <v>6</v>
          </cell>
          <cell r="C237" t="str">
            <v>G-06</v>
          </cell>
          <cell r="D237" t="str">
            <v>Pengadaan dan pengecatan untuk permukaan besi.   [An. G-06]</v>
          </cell>
          <cell r="E237" t="str">
            <v>m2</v>
          </cell>
          <cell r="F237">
            <v>36463</v>
          </cell>
          <cell r="H237" t="str">
            <v>V</v>
          </cell>
        </row>
        <row r="238">
          <cell r="A238" t="str">
            <v>G-07</v>
          </cell>
          <cell r="B238">
            <v>7</v>
          </cell>
          <cell r="C238" t="str">
            <v>G-07</v>
          </cell>
          <cell r="D238" t="str">
            <v>Pengadaan dan pengecatan untuk permukaan kayu.   [An. G-07]</v>
          </cell>
          <cell r="E238" t="str">
            <v>m2</v>
          </cell>
          <cell r="F238">
            <v>38931</v>
          </cell>
          <cell r="H238" t="str">
            <v>V</v>
          </cell>
        </row>
        <row r="239">
          <cell r="A239" t="str">
            <v>G-08</v>
          </cell>
          <cell r="B239">
            <v>8</v>
          </cell>
          <cell r="C239" t="str">
            <v>G-08</v>
          </cell>
          <cell r="D239" t="str">
            <v>Pengadaan dan pengecatan untuk permukaan tahan air (waterproof).   [An. G-08]</v>
          </cell>
          <cell r="E239" t="str">
            <v>m2</v>
          </cell>
          <cell r="F239">
            <v>56569</v>
          </cell>
          <cell r="H239" t="str">
            <v>V</v>
          </cell>
        </row>
        <row r="240">
          <cell r="A240" t="str">
            <v>G-09</v>
          </cell>
          <cell r="B240">
            <v>9</v>
          </cell>
          <cell r="C240" t="str">
            <v>G-09</v>
          </cell>
          <cell r="D240" t="str">
            <v>Pekerjaan perkayuan untuk Tumpuan Pipa pada jembatan pipa, balok kayu Klas-I.   [An. G-09]</v>
          </cell>
          <cell r="E240" t="str">
            <v>m3</v>
          </cell>
          <cell r="F240">
            <v>3937725</v>
          </cell>
          <cell r="H240" t="str">
            <v>V</v>
          </cell>
        </row>
        <row r="241">
          <cell r="A241" t="str">
            <v>G-10</v>
          </cell>
          <cell r="B241">
            <v>10</v>
          </cell>
          <cell r="C241" t="str">
            <v>G-10</v>
          </cell>
          <cell r="D241" t="str">
            <v>Pembuatan dan pemasangan pintu baja untuk Flushing dan Intake, lengkap dengan spindel (ulir), sill karet termasuk mortar dan pengecatan, pengetesan dan gembok, lebar pintu (b) 0.50 - 0,75 m.   [An. G-10]</v>
          </cell>
          <cell r="E241" t="str">
            <v>buah</v>
          </cell>
          <cell r="F241">
            <v>3194249</v>
          </cell>
          <cell r="H241" t="str">
            <v>V</v>
          </cell>
        </row>
        <row r="242">
          <cell r="A242" t="str">
            <v>G-11</v>
          </cell>
          <cell r="B242">
            <v>11</v>
          </cell>
          <cell r="C242" t="str">
            <v>G-11</v>
          </cell>
          <cell r="D242" t="str">
            <v>Gebalan rumput untuk permukaan tanah lereng dan landscape.   [An. G-11]</v>
          </cell>
          <cell r="E242" t="str">
            <v>m2</v>
          </cell>
          <cell r="F242">
            <v>10100</v>
          </cell>
          <cell r="H242" t="str">
            <v>V</v>
          </cell>
        </row>
        <row r="245">
          <cell r="B245" t="str">
            <v>REKAPITULASI ANALISIS HARGA SATUAN</v>
          </cell>
        </row>
        <row r="247">
          <cell r="B247" t="str">
            <v>Pekerjaan</v>
          </cell>
          <cell r="D247" t="str">
            <v>:  Jaringan Air Baku Batu Bulan, Batu Bulan Dam Additional Work-2</v>
          </cell>
        </row>
        <row r="248">
          <cell r="B248" t="str">
            <v>Lokasi</v>
          </cell>
          <cell r="D248" t="str">
            <v>:  Kabupaten Sumbawa, NTB</v>
          </cell>
        </row>
        <row r="249">
          <cell r="A249" t="str">
            <v>H</v>
          </cell>
          <cell r="B249" t="str">
            <v>Analisis</v>
          </cell>
          <cell r="D249" t="str">
            <v>:  Pekerjaan Bangunan &amp; Rumah (House &amp; Building Works)</v>
          </cell>
          <cell r="H249" t="str">
            <v>( Pekerjaan Bangunan &amp; Rumah )</v>
          </cell>
        </row>
        <row r="251">
          <cell r="B251" t="str">
            <v>No.</v>
          </cell>
          <cell r="C251" t="str">
            <v>Kode Analisis</v>
          </cell>
          <cell r="D251" t="str">
            <v>U r a i a n</v>
          </cell>
          <cell r="E251" t="str">
            <v>Satuan</v>
          </cell>
          <cell r="F251" t="str">
            <v>Harga Satuan</v>
          </cell>
        </row>
        <row r="253">
          <cell r="A253" t="str">
            <v>H-01</v>
          </cell>
          <cell r="B253">
            <v>1</v>
          </cell>
          <cell r="C253" t="str">
            <v>H-01</v>
          </cell>
          <cell r="D253" t="str">
            <v>Membongkar dinding tembok, tebal tidak lebih dari 2 batu bata, berikut membersihkannya untuk dipakai lagi.   [An. H-01]</v>
          </cell>
          <cell r="E253" t="str">
            <v xml:space="preserve">m2 </v>
          </cell>
          <cell r="F253">
            <v>8053</v>
          </cell>
        </row>
        <row r="254">
          <cell r="A254" t="str">
            <v>H-02</v>
          </cell>
          <cell r="B254">
            <v>2</v>
          </cell>
          <cell r="C254" t="str">
            <v>H-02</v>
          </cell>
          <cell r="D254" t="str">
            <v>Membongkar dinding tembok, tebal tidak lebih dari 2 batu bata, tidak dipakai lagi.   [An. H-02]</v>
          </cell>
          <cell r="E254" t="str">
            <v xml:space="preserve">m2 </v>
          </cell>
          <cell r="F254">
            <v>4026</v>
          </cell>
        </row>
        <row r="255">
          <cell r="A255" t="str">
            <v>H-03</v>
          </cell>
          <cell r="B255">
            <v>3</v>
          </cell>
          <cell r="C255" t="str">
            <v>H-03</v>
          </cell>
          <cell r="D255" t="str">
            <v>Membongkar dinding tembok, tebal kurang dari 2 batu bata, berikut membersihkannya untuk dipakai lagi.   [An. H-03]</v>
          </cell>
          <cell r="E255" t="str">
            <v xml:space="preserve">m2 </v>
          </cell>
          <cell r="F255">
            <v>3711</v>
          </cell>
        </row>
        <row r="256">
          <cell r="A256" t="str">
            <v>H-04</v>
          </cell>
          <cell r="B256">
            <v>4</v>
          </cell>
          <cell r="C256" t="str">
            <v>H-04</v>
          </cell>
          <cell r="D256" t="str">
            <v>Membongkar dinding tembok, tebal kurang dari 2 batu bata, tidak untuk dipakai lagi.   [An. H-04]</v>
          </cell>
          <cell r="E256" t="str">
            <v xml:space="preserve">m2 </v>
          </cell>
          <cell r="F256">
            <v>1856</v>
          </cell>
        </row>
        <row r="257">
          <cell r="A257" t="str">
            <v>H-05</v>
          </cell>
          <cell r="B257">
            <v>5</v>
          </cell>
          <cell r="C257" t="str">
            <v>H-05</v>
          </cell>
          <cell r="D257" t="str">
            <v>Mengupas plesteran lama.   [An. H-05]</v>
          </cell>
          <cell r="E257" t="str">
            <v xml:space="preserve">m' </v>
          </cell>
          <cell r="F257">
            <v>1638</v>
          </cell>
        </row>
        <row r="258">
          <cell r="A258" t="str">
            <v>H-06</v>
          </cell>
          <cell r="B258">
            <v>6</v>
          </cell>
          <cell r="C258" t="str">
            <v>H-06</v>
          </cell>
          <cell r="D258" t="str">
            <v>Membongkar lantai beton atau lantai batu bata, berikut membersihkannya.   [An. H-06]</v>
          </cell>
          <cell r="E258" t="str">
            <v xml:space="preserve">m2 </v>
          </cell>
          <cell r="F258">
            <v>4241</v>
          </cell>
        </row>
        <row r="259">
          <cell r="A259" t="str">
            <v>H-07</v>
          </cell>
          <cell r="B259">
            <v>7</v>
          </cell>
          <cell r="C259" t="str">
            <v>H-07</v>
          </cell>
          <cell r="D259" t="str">
            <v>Membongkar lantai beton atau lantai batu bata, tanpa dibersihkan (tidak dipakai lagi).   [An. H-07]</v>
          </cell>
          <cell r="E259" t="str">
            <v xml:space="preserve">m2 </v>
          </cell>
          <cell r="F259">
            <v>2121</v>
          </cell>
        </row>
        <row r="260">
          <cell r="A260" t="str">
            <v>H-08</v>
          </cell>
          <cell r="B260">
            <v>8</v>
          </cell>
          <cell r="C260" t="str">
            <v>H-08</v>
          </cell>
          <cell r="D260" t="str">
            <v>Membongkar dan menurunkan Atap Genteng / Sirap / Asbes Gelombang, atap lama masih dipakai lagi.   [An. H-08]</v>
          </cell>
          <cell r="E260" t="str">
            <v xml:space="preserve">m2 </v>
          </cell>
          <cell r="F260">
            <v>796</v>
          </cell>
        </row>
        <row r="261">
          <cell r="A261" t="str">
            <v>H-09</v>
          </cell>
          <cell r="B261">
            <v>9</v>
          </cell>
          <cell r="C261" t="str">
            <v>H-09</v>
          </cell>
          <cell r="D261" t="str">
            <v>Membongkar dan menurunkan Atap Genteng / Sirap / Asbes Gelombang, atap lama tidak dipakai lagi.   [An. H-09]</v>
          </cell>
          <cell r="E261" t="str">
            <v xml:space="preserve">m2 </v>
          </cell>
          <cell r="F261">
            <v>397</v>
          </cell>
        </row>
        <row r="262">
          <cell r="A262" t="str">
            <v>H-10</v>
          </cell>
          <cell r="B262">
            <v>10</v>
          </cell>
          <cell r="C262" t="str">
            <v>H-10</v>
          </cell>
          <cell r="D262" t="str">
            <v>Pembuatan dan pemasangan Kusen Pintu / Jendela, Kayu Klas-I.   [An. H-10]</v>
          </cell>
          <cell r="E262" t="str">
            <v>m3</v>
          </cell>
          <cell r="F262">
            <v>3840052</v>
          </cell>
        </row>
        <row r="263">
          <cell r="A263" t="str">
            <v>H-11</v>
          </cell>
          <cell r="B263">
            <v>11</v>
          </cell>
          <cell r="C263" t="str">
            <v>H-11</v>
          </cell>
          <cell r="D263" t="str">
            <v>Pembuatan dan pemasangan Pintu Panel, dengan teakwood dan Kayu Klas-I.   [An. H-11]</v>
          </cell>
          <cell r="E263" t="str">
            <v>m2</v>
          </cell>
          <cell r="F263">
            <v>471763</v>
          </cell>
        </row>
        <row r="264">
          <cell r="A264" t="str">
            <v>H-12</v>
          </cell>
          <cell r="B264">
            <v>12</v>
          </cell>
          <cell r="C264" t="str">
            <v>H-12</v>
          </cell>
          <cell r="D264" t="str">
            <v>Pembuatan dan pemasangan pintu lapis tripleks (luar-dalam), dengan Plywood Teknolit dan Kayu Klas-I.   [An. H-12]</v>
          </cell>
          <cell r="E264" t="str">
            <v>m2</v>
          </cell>
          <cell r="F264">
            <v>298211</v>
          </cell>
        </row>
        <row r="265">
          <cell r="A265" t="str">
            <v>H-13</v>
          </cell>
          <cell r="B265">
            <v>13</v>
          </cell>
          <cell r="C265" t="str">
            <v>H-13</v>
          </cell>
          <cell r="D265" t="str">
            <v>Pembuatan dan pemasangan Jendela Kaca, dengan kaca polos tebal 5 mm dan Kayu Klas-I.   [An. H-13]</v>
          </cell>
          <cell r="E265" t="str">
            <v>m2</v>
          </cell>
          <cell r="F265">
            <v>236923</v>
          </cell>
        </row>
        <row r="266">
          <cell r="A266" t="str">
            <v>H-14</v>
          </cell>
          <cell r="B266">
            <v>14</v>
          </cell>
          <cell r="C266" t="str">
            <v>H-14</v>
          </cell>
          <cell r="D266" t="str">
            <v>Pembuatan dan pemasangan Jalusi Kayu/ Louvre, dengan Kayu Klas-I.   [An. H-14]</v>
          </cell>
          <cell r="E266" t="str">
            <v>m2</v>
          </cell>
          <cell r="F266">
            <v>135447</v>
          </cell>
        </row>
        <row r="267">
          <cell r="A267" t="str">
            <v>H-15</v>
          </cell>
          <cell r="B267">
            <v>15</v>
          </cell>
          <cell r="C267" t="str">
            <v>H-15</v>
          </cell>
          <cell r="D267" t="str">
            <v>Pembuatan dan pemasangan Jalusi Kaca, dengan kaca polos tebal 5 mm dan Kayu Klas-I.   [An. H-15]</v>
          </cell>
          <cell r="E267" t="str">
            <v>m2</v>
          </cell>
          <cell r="F267">
            <v>235585</v>
          </cell>
        </row>
        <row r="268">
          <cell r="A268" t="str">
            <v>H-16</v>
          </cell>
          <cell r="B268">
            <v>16</v>
          </cell>
          <cell r="C268" t="str">
            <v>H-16</v>
          </cell>
          <cell r="D268" t="str">
            <v>Pembuatan dan pemasangan Rangka Langit-Langit/ Plafond Tripleks, Kayu Klas-II.   [An. H-16]</v>
          </cell>
          <cell r="E268" t="str">
            <v>m3</v>
          </cell>
          <cell r="F268">
            <v>2106085</v>
          </cell>
        </row>
        <row r="269">
          <cell r="A269" t="str">
            <v>H-17</v>
          </cell>
          <cell r="B269">
            <v>17</v>
          </cell>
          <cell r="C269" t="str">
            <v>H-17</v>
          </cell>
          <cell r="D269" t="str">
            <v>Pembuatan dan pemasangan Langit-langit/ Plafond Tripleks, dengan Plywood tebal 6 mm.   [An. H-17]</v>
          </cell>
          <cell r="E269" t="str">
            <v xml:space="preserve">m2 </v>
          </cell>
          <cell r="F269">
            <v>47586</v>
          </cell>
        </row>
        <row r="270">
          <cell r="A270" t="str">
            <v>H-18</v>
          </cell>
          <cell r="B270">
            <v>18</v>
          </cell>
          <cell r="C270" t="str">
            <v>H-18</v>
          </cell>
          <cell r="D270" t="str">
            <v>Pembuatan dan pemasangan Langit-langit/ Plafond Tripleks, dengan Plywood tebal 12 mm.   [An. H-18]</v>
          </cell>
          <cell r="E270" t="str">
            <v xml:space="preserve">m2 </v>
          </cell>
          <cell r="F270">
            <v>81675</v>
          </cell>
        </row>
        <row r="271">
          <cell r="A271" t="str">
            <v>H-19</v>
          </cell>
          <cell r="B271">
            <v>19</v>
          </cell>
          <cell r="C271" t="str">
            <v>H-19</v>
          </cell>
          <cell r="D271" t="str">
            <v>Pembuatan dan pemasangan Kap / Kuda-Kuda/ Bubungan/ Nok, Kayu Klas-I.   [An. H-19]</v>
          </cell>
          <cell r="E271" t="str">
            <v xml:space="preserve">m3 </v>
          </cell>
          <cell r="F271">
            <v>3727508</v>
          </cell>
        </row>
        <row r="272">
          <cell r="A272" t="str">
            <v>H-20</v>
          </cell>
          <cell r="B272">
            <v>20</v>
          </cell>
          <cell r="C272" t="str">
            <v>H-20</v>
          </cell>
          <cell r="D272" t="str">
            <v>Pembuatan dan pemasangan Rangka Atap untuk Genteng Beton, Kayu Klas-II.   [An. H-20]</v>
          </cell>
          <cell r="E272" t="str">
            <v xml:space="preserve">m2 </v>
          </cell>
          <cell r="F272">
            <v>46697</v>
          </cell>
        </row>
        <row r="273">
          <cell r="A273" t="str">
            <v>H-21</v>
          </cell>
          <cell r="B273">
            <v>21</v>
          </cell>
          <cell r="C273" t="str">
            <v>H-21</v>
          </cell>
          <cell r="D273" t="str">
            <v>Pengadaan dan pemasangan Genteng Beton untuk penutup atap.   [An. H-21]</v>
          </cell>
          <cell r="E273" t="str">
            <v xml:space="preserve">m2 </v>
          </cell>
          <cell r="F273">
            <v>16821</v>
          </cell>
        </row>
        <row r="274">
          <cell r="A274" t="str">
            <v>H-22</v>
          </cell>
          <cell r="B274">
            <v>22</v>
          </cell>
          <cell r="C274" t="str">
            <v>H-22</v>
          </cell>
          <cell r="D274" t="str">
            <v>Pengadaan dan pemasangan Bubungan Genteng Beton.   [An. H-22]</v>
          </cell>
          <cell r="E274" t="str">
            <v xml:space="preserve">m' </v>
          </cell>
          <cell r="F274">
            <v>30803</v>
          </cell>
        </row>
        <row r="275">
          <cell r="A275" t="str">
            <v>H-23</v>
          </cell>
          <cell r="B275">
            <v>23</v>
          </cell>
          <cell r="C275" t="str">
            <v>H-23</v>
          </cell>
          <cell r="D275" t="str">
            <v>Pembuatan dan pemasangan Talang Patahan, dengan seng plat talang dan Kayu Klas-II.   [An. H-23]</v>
          </cell>
          <cell r="E275" t="str">
            <v xml:space="preserve">m' </v>
          </cell>
          <cell r="F275">
            <v>69042</v>
          </cell>
        </row>
        <row r="276">
          <cell r="A276" t="str">
            <v>H-24</v>
          </cell>
          <cell r="B276">
            <v>24</v>
          </cell>
          <cell r="C276" t="str">
            <v>H-24</v>
          </cell>
          <cell r="D276" t="str">
            <v>Pembuatan dan pemasangan Talang, lebar 30 cm atau diameter &gt; 25 cm.   [An. H-24]</v>
          </cell>
          <cell r="E276" t="str">
            <v xml:space="preserve">m' </v>
          </cell>
          <cell r="F276">
            <v>59667</v>
          </cell>
        </row>
        <row r="277">
          <cell r="A277" t="str">
            <v>H-25</v>
          </cell>
          <cell r="B277">
            <v>25</v>
          </cell>
          <cell r="C277" t="str">
            <v>H-25</v>
          </cell>
          <cell r="D277" t="str">
            <v>Pembuatan dan pemasangan Listplank, Kayu Klas-I.   [An. H-25]</v>
          </cell>
          <cell r="E277" t="str">
            <v xml:space="preserve">m2 </v>
          </cell>
          <cell r="F277">
            <v>128966</v>
          </cell>
        </row>
        <row r="278">
          <cell r="A278" t="str">
            <v>H-26</v>
          </cell>
          <cell r="B278">
            <v>26</v>
          </cell>
          <cell r="C278" t="str">
            <v>H-26</v>
          </cell>
          <cell r="D278" t="str">
            <v>Pengadaan dan pemasangan Pipa PVC, dia. 1/2".   [An. H-26]</v>
          </cell>
          <cell r="E278" t="str">
            <v xml:space="preserve">m' </v>
          </cell>
          <cell r="F278">
            <v>192114</v>
          </cell>
        </row>
        <row r="279">
          <cell r="A279" t="str">
            <v>H-27</v>
          </cell>
          <cell r="B279">
            <v>27</v>
          </cell>
          <cell r="C279" t="str">
            <v>H-27</v>
          </cell>
          <cell r="D279" t="str">
            <v>Pengadaan dan pemasangan Pipa PVC, dia. 4".   [An. H-27]</v>
          </cell>
          <cell r="E279" t="str">
            <v xml:space="preserve">m' </v>
          </cell>
          <cell r="F279">
            <v>241361</v>
          </cell>
        </row>
        <row r="282">
          <cell r="B282" t="str">
            <v>REKAPITULASI ANALISIS HARGA SATUAN</v>
          </cell>
        </row>
        <row r="284">
          <cell r="B284" t="str">
            <v>Pekerjaan</v>
          </cell>
          <cell r="D284" t="str">
            <v>:  Jaringan Air Baku Batu Bulan, Batu Bulan Dam Additional Work-2</v>
          </cell>
        </row>
        <row r="285">
          <cell r="B285" t="str">
            <v>Lokasi</v>
          </cell>
          <cell r="D285" t="str">
            <v>:  Kabupaten Sumbawa, NTB</v>
          </cell>
        </row>
        <row r="286">
          <cell r="A286" t="str">
            <v>AA</v>
          </cell>
          <cell r="B286" t="str">
            <v>Analisis</v>
          </cell>
          <cell r="D286" t="str">
            <v>:  Pekerjaan Persiapan (Prepatory Works)</v>
          </cell>
          <cell r="H286" t="str">
            <v>( Pekerjaan Umum )</v>
          </cell>
        </row>
        <row r="288">
          <cell r="B288" t="str">
            <v>No.</v>
          </cell>
          <cell r="C288" t="str">
            <v>Kode Analisis</v>
          </cell>
          <cell r="D288" t="str">
            <v>U r a i a n</v>
          </cell>
          <cell r="E288" t="str">
            <v>Satuan</v>
          </cell>
          <cell r="F288" t="str">
            <v>Harga Satuan</v>
          </cell>
        </row>
        <row r="290">
          <cell r="A290" t="str">
            <v>AA-01</v>
          </cell>
          <cell r="B290">
            <v>1</v>
          </cell>
          <cell r="C290" t="str">
            <v>AA-01</v>
          </cell>
          <cell r="D290" t="str">
            <v xml:space="preserve">Laporan Bulanan, melaporkan aktivitas selama sebulan, al. tenaga kerja, material, peralatan, tes kendali mutu, foto dan lain-lain, 6 (enam) rangkap.  </v>
          </cell>
          <cell r="E290" t="str">
            <v>bulan</v>
          </cell>
          <cell r="F290">
            <v>1293000</v>
          </cell>
          <cell r="H290" t="str">
            <v>V</v>
          </cell>
        </row>
        <row r="291">
          <cell r="A291" t="str">
            <v>AA-02</v>
          </cell>
          <cell r="B291">
            <v>2</v>
          </cell>
          <cell r="C291" t="str">
            <v>AA-02</v>
          </cell>
          <cell r="D291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291" t="str">
            <v>Km</v>
          </cell>
          <cell r="F291">
            <v>1853500</v>
          </cell>
          <cell r="H291" t="str">
            <v>V</v>
          </cell>
        </row>
        <row r="292">
          <cell r="A292" t="str">
            <v>AA-03</v>
          </cell>
          <cell r="B292">
            <v>3</v>
          </cell>
          <cell r="C292" t="str">
            <v>AA-03</v>
          </cell>
          <cell r="D292" t="str">
            <v xml:space="preserve">Gambar Kerja yang disetujui, gambar kalkir dan penggandaan, 1 set terdiri dari 1 buah-Asli (kalkir) ukuran A1 &amp; 4 buah-Blue Print ukuran A1 .  </v>
          </cell>
          <cell r="E292" t="str">
            <v>lembar</v>
          </cell>
          <cell r="F292">
            <v>83500</v>
          </cell>
          <cell r="H292" t="str">
            <v>V</v>
          </cell>
        </row>
        <row r="293">
          <cell r="A293" t="str">
            <v>AA-04</v>
          </cell>
          <cell r="B293">
            <v>4</v>
          </cell>
          <cell r="C293" t="str">
            <v>AA-04</v>
          </cell>
          <cell r="D293" t="str">
            <v xml:space="preserve">Gambar Terbangun yang disetujui, gambar dan penggandaan, 1 set terdiri dari 1 buah-Asli (kalkir) dan 1 buah-fotocopy perkecilan dari A1 ke A3 (kalkir) &amp; 5 buah-fotocopy A3 (kertas).  </v>
          </cell>
          <cell r="E293" t="str">
            <v>lembar</v>
          </cell>
          <cell r="F293">
            <v>68250</v>
          </cell>
          <cell r="H293" t="str">
            <v>V</v>
          </cell>
        </row>
        <row r="294">
          <cell r="A294" t="str">
            <v>AA-05</v>
          </cell>
          <cell r="B294">
            <v>5</v>
          </cell>
          <cell r="C294" t="str">
            <v>AA-05</v>
          </cell>
          <cell r="D294" t="str">
            <v xml:space="preserve">Pembongkaran bangunan yang ada, al. pasangan batu, beton dan perkerasan jalan, termasuk perbaikan permukaan sebelum pembuatan bangunan baru.  </v>
          </cell>
          <cell r="E294" t="str">
            <v>m3</v>
          </cell>
          <cell r="F294">
            <v>35752</v>
          </cell>
          <cell r="H294" t="str">
            <v>V</v>
          </cell>
        </row>
        <row r="297">
          <cell r="B297" t="str">
            <v>REKAPITULASI ANALISIS HARGA SATUAN</v>
          </cell>
        </row>
        <row r="299">
          <cell r="B299" t="str">
            <v>Pekerjaan</v>
          </cell>
          <cell r="D299" t="str">
            <v>:  Jaringan Air Baku Batu Bulan, Batu Bulan Dam Additional Work-2</v>
          </cell>
        </row>
        <row r="300">
          <cell r="B300" t="str">
            <v>Lokasi</v>
          </cell>
          <cell r="D300" t="str">
            <v>:  Kabupaten Sumbawa, NTB</v>
          </cell>
        </row>
        <row r="301">
          <cell r="A301" t="str">
            <v>LS</v>
          </cell>
          <cell r="B301" t="str">
            <v>Analisis</v>
          </cell>
          <cell r="D301" t="str">
            <v>:  Pekerjaan Lump Sum (Lump Sum Works)</v>
          </cell>
          <cell r="H301" t="str">
            <v>( Pekerjaan Lump Sum )</v>
          </cell>
        </row>
        <row r="303">
          <cell r="B303" t="str">
            <v>No.</v>
          </cell>
          <cell r="C303" t="str">
            <v>Kode Analisis</v>
          </cell>
          <cell r="D303" t="str">
            <v>U r a i a n</v>
          </cell>
          <cell r="E303" t="str">
            <v>Satuan</v>
          </cell>
          <cell r="F303" t="str">
            <v>Harga Satuan</v>
          </cell>
        </row>
        <row r="305">
          <cell r="A305" t="str">
            <v>LS-01</v>
          </cell>
          <cell r="B305">
            <v>1</v>
          </cell>
          <cell r="C305" t="str">
            <v>LS-01</v>
          </cell>
          <cell r="D305" t="str">
            <v>Pembangunan dan pemeliharaan kantor lapangan direksi luas   120 m2, dilengkapi listrik, sanitasi , air bersih dengan perlengkapannya.</v>
          </cell>
          <cell r="E305" t="str">
            <v>LS</v>
          </cell>
          <cell r="F305">
            <v>73800000</v>
          </cell>
        </row>
        <row r="306">
          <cell r="A306" t="str">
            <v>LS-02</v>
          </cell>
          <cell r="B306">
            <v>2</v>
          </cell>
          <cell r="C306" t="str">
            <v>LS-02</v>
          </cell>
          <cell r="D306" t="str">
            <v xml:space="preserve">Jalan Masuk (jalan akses) ke lokasi bendung, lebar 3 m dan panjang 200 m.  </v>
          </cell>
          <cell r="E306" t="str">
            <v>LS</v>
          </cell>
          <cell r="F306">
            <v>22176600</v>
          </cell>
        </row>
        <row r="307">
          <cell r="A307" t="str">
            <v>LS-03</v>
          </cell>
          <cell r="B307">
            <v>3</v>
          </cell>
          <cell r="C307" t="str">
            <v>LS-03</v>
          </cell>
          <cell r="D307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307" t="str">
            <v>LS</v>
          </cell>
          <cell r="F307">
            <v>241000000</v>
          </cell>
        </row>
        <row r="308">
          <cell r="A308" t="str">
            <v>LS-04</v>
          </cell>
          <cell r="B308">
            <v>4</v>
          </cell>
          <cell r="C308" t="str">
            <v>LS-04</v>
          </cell>
          <cell r="D308" t="str">
            <v xml:space="preserve">Pengeringan pada sungai atau drainase alam, untuk pembangunan struktur bawah (jembatan, gorong-gorong, pondasi), menggunakan pompa kapasitas 25 ltr/dt.  </v>
          </cell>
          <cell r="E308" t="str">
            <v>LS</v>
          </cell>
          <cell r="F308">
            <v>20000000</v>
          </cell>
        </row>
        <row r="309">
          <cell r="A309" t="str">
            <v>LS-05</v>
          </cell>
          <cell r="B309">
            <v>5</v>
          </cell>
          <cell r="C309" t="str">
            <v>LS-05</v>
          </cell>
          <cell r="D309" t="str">
            <v xml:space="preserve">Pengetesan Pipa Baja dan kelengkapannya, sepanjang jaringan pipa sekitar 17 km.  </v>
          </cell>
          <cell r="E309" t="str">
            <v>LS</v>
          </cell>
          <cell r="F309">
            <v>17000000</v>
          </cell>
        </row>
        <row r="310">
          <cell r="A310" t="str">
            <v>LS-06</v>
          </cell>
          <cell r="B310">
            <v>6</v>
          </cell>
          <cell r="C310" t="str">
            <v>LS-06</v>
          </cell>
          <cell r="D310" t="str">
            <v xml:space="preserve">Pekerjaan Commissioning Test, pengujian operasi selama 12 days.  </v>
          </cell>
          <cell r="E310" t="str">
            <v>LS</v>
          </cell>
          <cell r="F310">
            <v>47000000</v>
          </cell>
        </row>
        <row r="311">
          <cell r="A311" t="str">
            <v>LS-07</v>
          </cell>
          <cell r="B311">
            <v>7</v>
          </cell>
          <cell r="C311" t="str">
            <v>LS-07</v>
          </cell>
          <cell r="D311" t="str">
            <v xml:space="preserve">Pembangunan Rumah Jaga, bangunan satu lantai, luas bangunan 45 m² tiap unit, termasuk pembebasan tanah.  </v>
          </cell>
          <cell r="E311" t="str">
            <v>unit</v>
          </cell>
          <cell r="F311">
            <v>99030930</v>
          </cell>
        </row>
        <row r="312">
          <cell r="A312" t="str">
            <v>LS-08</v>
          </cell>
          <cell r="B312">
            <v>8</v>
          </cell>
          <cell r="C312" t="str">
            <v>LS-08</v>
          </cell>
          <cell r="D312" t="str">
            <v>Pembangunan Kantor Operasi &amp; Pemeliharaan, 1 unit bangunan dua lantai, luas bangunan 322 m²,  termasuk pembebasan tanah</v>
          </cell>
          <cell r="E312" t="str">
            <v>m2</v>
          </cell>
          <cell r="F312">
            <v>2393362</v>
          </cell>
        </row>
        <row r="313">
          <cell r="A313" t="str">
            <v>LS-09</v>
          </cell>
          <cell r="B313">
            <v>9</v>
          </cell>
          <cell r="C313" t="str">
            <v>LS-09</v>
          </cell>
          <cell r="D313" t="str">
            <v xml:space="preserve">Penyelidikan tanah saat konstruksi, pengeboran inti pada 5 titik, Soil Test (lengkap) dan Test Pit.  </v>
          </cell>
          <cell r="E313" t="str">
            <v>LS</v>
          </cell>
          <cell r="F313">
            <v>23100</v>
          </cell>
        </row>
        <row r="314">
          <cell r="A314" t="str">
            <v>LS-10</v>
          </cell>
          <cell r="B314">
            <v>10</v>
          </cell>
          <cell r="C314" t="str">
            <v>LS-10</v>
          </cell>
          <cell r="D314" t="str">
            <v>Peralatan Uji Kendali Mutu.</v>
          </cell>
          <cell r="E314" t="str">
            <v>LS</v>
          </cell>
          <cell r="F314">
            <v>76010000</v>
          </cell>
        </row>
        <row r="315">
          <cell r="A315" t="str">
            <v>LS-11</v>
          </cell>
          <cell r="B315">
            <v>11</v>
          </cell>
          <cell r="C315" t="str">
            <v>LS-11</v>
          </cell>
          <cell r="D315" t="str">
            <v xml:space="preserve">Pengadaan kendaraan mobil untuk Operasional dan Pemeliharaan, Isuzu Panther, Station Wagon (1 unit) dan Pick Up (1 unit).  </v>
          </cell>
          <cell r="E315" t="str">
            <v>LS</v>
          </cell>
          <cell r="F315">
            <v>251000000</v>
          </cell>
        </row>
        <row r="316">
          <cell r="A316" t="str">
            <v>LS-12</v>
          </cell>
          <cell r="B316">
            <v>12</v>
          </cell>
          <cell r="C316" t="str">
            <v>LS-12</v>
          </cell>
          <cell r="D316" t="str">
            <v xml:space="preserve">Pengadaan kendaraan sepeda motor untuk Operasional dan Pemeliharaan, Honda, Win-100 (6 unit).  </v>
          </cell>
          <cell r="E316" t="str">
            <v>LS</v>
          </cell>
          <cell r="F316">
            <v>72000000</v>
          </cell>
        </row>
        <row r="317">
          <cell r="A317" t="str">
            <v>LS-13</v>
          </cell>
          <cell r="B317">
            <v>13</v>
          </cell>
          <cell r="C317" t="str">
            <v>LS-13</v>
          </cell>
          <cell r="D317" t="str">
            <v xml:space="preserve">Pengadaan peralatan tes laboratorium ( 1 set ) untuk kualitas pengelolaan air.  </v>
          </cell>
          <cell r="E317" t="str">
            <v>LS</v>
          </cell>
          <cell r="F317">
            <v>68965958</v>
          </cell>
        </row>
        <row r="318">
          <cell r="A318" t="str">
            <v>LS-14</v>
          </cell>
          <cell r="B318">
            <v>14</v>
          </cell>
          <cell r="C318" t="str">
            <v>LS-14</v>
          </cell>
          <cell r="D318" t="str">
            <v xml:space="preserve">Pembangunan Brugak, 3 unit @ 4 m x 4 m, dengan konstruksi struktur beton dan genteng beton.  </v>
          </cell>
          <cell r="E318" t="str">
            <v>LS</v>
          </cell>
          <cell r="F318">
            <v>39600000</v>
          </cell>
          <cell r="H318" t="str">
            <v>V</v>
          </cell>
        </row>
        <row r="319">
          <cell r="A319" t="str">
            <v>LS-15</v>
          </cell>
          <cell r="B319">
            <v>15</v>
          </cell>
          <cell r="C319" t="str">
            <v>LS-15</v>
          </cell>
          <cell r="D319" t="str">
            <v xml:space="preserve">Pembuatan dan pemasangan Pagar dan Pintu Besi (termasuk Pintu Geser), dengan struktur pasangan batu bata dan diplester dengan mortar campuran 1 PC : 4 Ps.  </v>
          </cell>
          <cell r="E319" t="str">
            <v>m'</v>
          </cell>
          <cell r="F319">
            <v>416505</v>
          </cell>
        </row>
        <row r="320">
          <cell r="A320" t="str">
            <v>LS-16</v>
          </cell>
          <cell r="B320">
            <v>16</v>
          </cell>
          <cell r="C320" t="str">
            <v>LS-16</v>
          </cell>
          <cell r="D320" t="str">
            <v xml:space="preserve">Pembangunan dan pemeliharaan pengelak sementara, untuk pelaksanaan pekerjaan jembatan inspeksi, termasuk pembuatan karung pasir dan pengeringan dengan sistem pompa.  </v>
          </cell>
          <cell r="E320" t="str">
            <v>LS</v>
          </cell>
          <cell r="F320">
            <v>55000000</v>
          </cell>
        </row>
        <row r="321">
          <cell r="A321" t="str">
            <v>LS-17</v>
          </cell>
          <cell r="B321">
            <v>17</v>
          </cell>
          <cell r="C321" t="str">
            <v>LS-17</v>
          </cell>
          <cell r="D321" t="str">
            <v xml:space="preserve">Pembangunan Rumah Pompa, 1 unit dengan luas bangunan 30 m², untuk Pompa Sentrifugal, Generator Set dan Softstart Panel, termasuk penataan di sekitar lokasi.  </v>
          </cell>
          <cell r="E321" t="str">
            <v>m2</v>
          </cell>
          <cell r="F321">
            <v>2383334</v>
          </cell>
        </row>
        <row r="322">
          <cell r="A322" t="str">
            <v>LS-18</v>
          </cell>
          <cell r="B322">
            <v>18</v>
          </cell>
          <cell r="C322" t="str">
            <v>LS-18</v>
          </cell>
          <cell r="D322" t="str">
            <v>Pengadaan dan pemasangan Pompa Sentrifugal, 1 unit @ kapasitas 16 l/s, head 60 m dan Softstart Panel.</v>
          </cell>
          <cell r="E322" t="str">
            <v>LS</v>
          </cell>
          <cell r="F322">
            <v>51883480</v>
          </cell>
        </row>
        <row r="323">
          <cell r="A323" t="str">
            <v>LS-19</v>
          </cell>
          <cell r="B323">
            <v>19</v>
          </cell>
          <cell r="C323" t="str">
            <v>LS-19</v>
          </cell>
          <cell r="D323" t="str">
            <v xml:space="preserve">Pengadaan dan pemasangan Generator Set, 1 unit dengan kapasitas 36 KW.  </v>
          </cell>
          <cell r="E323" t="str">
            <v>LS</v>
          </cell>
          <cell r="F323">
            <v>101411530</v>
          </cell>
        </row>
        <row r="324">
          <cell r="A324" t="str">
            <v>LS-20</v>
          </cell>
          <cell r="B324">
            <v>20</v>
          </cell>
          <cell r="C324" t="str">
            <v>LS-20</v>
          </cell>
          <cell r="D324" t="str">
            <v xml:space="preserve">Pengadaan dan pemasangan Paket IPA (Instalasi Pengolahan Air), 1 unit dengan kapasitas 10 ltr/dt.  </v>
          </cell>
          <cell r="E324" t="str">
            <v>LS</v>
          </cell>
          <cell r="F324">
            <v>853380000</v>
          </cell>
        </row>
        <row r="325">
          <cell r="A325" t="str">
            <v>LS-21</v>
          </cell>
          <cell r="B325">
            <v>21</v>
          </cell>
          <cell r="C325" t="str">
            <v>LS-21</v>
          </cell>
          <cell r="D325" t="str">
            <v>Pengadaan dan pemasangan Pompa Hidram kapasitas 15 lt/s.</v>
          </cell>
          <cell r="E325" t="str">
            <v>LS</v>
          </cell>
          <cell r="F325">
            <v>365750000</v>
          </cell>
        </row>
        <row r="326">
          <cell r="A326" t="str">
            <v>LS-22</v>
          </cell>
          <cell r="B326">
            <v>22</v>
          </cell>
          <cell r="C326" t="str">
            <v>LS-22</v>
          </cell>
          <cell r="D326" t="str">
            <v>Mobilisasi dan Demobilisasi.</v>
          </cell>
          <cell r="E326" t="str">
            <v>LS</v>
          </cell>
          <cell r="F326">
            <v>108600000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</row>
        <row r="2">
          <cell r="AG2" t="str">
            <v>DAFTAR KUANTITAS DAN HARGA</v>
          </cell>
        </row>
        <row r="4"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</row>
        <row r="6"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</row>
        <row r="8"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</row>
        <row r="10">
          <cell r="W10" t="str">
            <v>JENIS PEKERJAAN</v>
          </cell>
          <cell r="Y10" t="str">
            <v>:</v>
          </cell>
          <cell r="Z10" t="str">
            <v>MOBILISASI</v>
          </cell>
        </row>
        <row r="11"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</row>
        <row r="15"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8"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21">
          <cell r="W21" t="str">
            <v>B.</v>
          </cell>
          <cell r="X21" t="str">
            <v xml:space="preserve">  Peralatan.</v>
          </cell>
        </row>
        <row r="22"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 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W37" t="str">
            <v>4.</v>
          </cell>
          <cell r="X37" t="str">
            <v xml:space="preserve">  Peralatan Laboratorium</v>
          </cell>
          <cell r="AA37" t="str">
            <v>Unit</v>
          </cell>
        </row>
        <row r="38"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</row>
        <row r="39">
          <cell r="AI39" t="str">
            <v xml:space="preserve">  diameter &lt; 75 - 120 cm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 t="str">
            <v xml:space="preserve"> </v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78">
          <cell r="W78" t="str">
            <v>LAMPIRAN  2(a)-2  PENAWARAN</v>
          </cell>
        </row>
        <row r="79">
          <cell r="W79" t="str">
            <v>( Lampiran ini dipergunakan semata-mata untuk Evaluasi Penawaran )</v>
          </cell>
        </row>
        <row r="81">
          <cell r="W81" t="str">
            <v>ANALISA HARGA LUMP SUM UNTUK MOBILISASI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</row>
        <row r="88">
          <cell r="W88" t="str">
            <v>PRODUKSI HARIAN/JAM</v>
          </cell>
          <cell r="Y88" t="str">
            <v>:</v>
          </cell>
        </row>
        <row r="90">
          <cell r="AC90" t="str">
            <v>HARGA</v>
          </cell>
          <cell r="AD90" t="str">
            <v>JUMLAH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</row>
        <row r="92">
          <cell r="AC92" t="str">
            <v>(Rp.)</v>
          </cell>
          <cell r="AD92" t="str">
            <v>(Rp.)</v>
          </cell>
        </row>
        <row r="94">
          <cell r="W94" t="str">
            <v>B.</v>
          </cell>
          <cell r="X94" t="str">
            <v xml:space="preserve">  P e r a l a t a n :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</row>
        <row r="149">
          <cell r="AM149">
            <v>224262840</v>
          </cell>
        </row>
        <row r="170">
          <cell r="AM170" t="str">
            <v>JUMLAH</v>
          </cell>
        </row>
        <row r="171">
          <cell r="AM171" t="str">
            <v>HARGA-HARGA</v>
          </cell>
        </row>
        <row r="172">
          <cell r="AM172" t="str">
            <v>PENAWARAN (Rp)</v>
          </cell>
        </row>
        <row r="173">
          <cell r="AM173" t="str">
            <v>f = (d x e)</v>
          </cell>
        </row>
        <row r="177">
          <cell r="AM177">
            <v>18362700</v>
          </cell>
        </row>
        <row r="191">
          <cell r="AM191">
            <v>219681360</v>
          </cell>
        </row>
        <row r="197">
          <cell r="AM197">
            <v>238044060</v>
          </cell>
        </row>
        <row r="225">
          <cell r="AM225">
            <v>0</v>
          </cell>
        </row>
        <row r="252">
          <cell r="AM252" t="str">
            <v>JUMLAH</v>
          </cell>
        </row>
        <row r="253">
          <cell r="AM253" t="str">
            <v>HARGA-HARGA</v>
          </cell>
        </row>
        <row r="254">
          <cell r="AM254" t="str">
            <v>PENAWARAN (Rp)</v>
          </cell>
        </row>
        <row r="255">
          <cell r="AM255" t="str">
            <v>f = (d x e)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 t="str">
            <v xml:space="preserve"> </v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 t="str">
            <v xml:space="preserve"> </v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 t="str">
            <v xml:space="preserve"> </v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REKAPITULASI HARGA</v>
          </cell>
        </row>
        <row r="6">
          <cell r="B6" t="str">
            <v>Nama Kegiatan</v>
          </cell>
          <cell r="D6" t="str">
            <v>: Rehabilitasi / Pemeliharaan Jalan</v>
          </cell>
        </row>
        <row r="7">
          <cell r="B7" t="str">
            <v>Nama Paket</v>
          </cell>
          <cell r="D7" t="str">
            <v>: Pemeliharaan Berkala Jalan Dsn Matang Home Desa KW. Bugak Uk. 3000 M' (Dikerjakan Spj. 2500 M')</v>
          </cell>
        </row>
        <row r="8">
          <cell r="B8" t="str">
            <v>No. Paket</v>
          </cell>
          <cell r="D8" t="str">
            <v>: PK - 047</v>
          </cell>
        </row>
        <row r="9">
          <cell r="B9" t="str">
            <v>Lokasi</v>
          </cell>
          <cell r="D9" t="str">
            <v>: Kecamatan Peureulak Kota Kab. Aceh Timur</v>
          </cell>
        </row>
        <row r="10">
          <cell r="B10" t="str">
            <v>Propinsi</v>
          </cell>
          <cell r="D10" t="str">
            <v xml:space="preserve">: Nanggroe Aceh Darussalam </v>
          </cell>
        </row>
        <row r="13">
          <cell r="H13" t="str">
            <v>Jumlah Harga</v>
          </cell>
        </row>
        <row r="14">
          <cell r="B14" t="str">
            <v>No. Divisi</v>
          </cell>
          <cell r="D14" t="str">
            <v xml:space="preserve">                    Uraian</v>
          </cell>
          <cell r="H14" t="str">
            <v>Pekerjaan</v>
          </cell>
        </row>
        <row r="15">
          <cell r="H15" t="str">
            <v>(Rupiah)</v>
          </cell>
        </row>
        <row r="17">
          <cell r="B17">
            <v>1</v>
          </cell>
          <cell r="D17" t="str">
            <v>Umum</v>
          </cell>
          <cell r="H17">
            <v>15920000</v>
          </cell>
        </row>
        <row r="18">
          <cell r="B18">
            <v>2</v>
          </cell>
          <cell r="D18" t="str">
            <v>Drainase</v>
          </cell>
          <cell r="H18">
            <v>1169700</v>
          </cell>
        </row>
        <row r="19">
          <cell r="B19">
            <v>3</v>
          </cell>
          <cell r="D19" t="str">
            <v>Pekerjaan Tanah</v>
          </cell>
          <cell r="H19">
            <v>22914292</v>
          </cell>
        </row>
        <row r="20">
          <cell r="B20">
            <v>4</v>
          </cell>
          <cell r="D20" t="str">
            <v>Pelebaran Perkerasan dan Bahu Jalan</v>
          </cell>
          <cell r="H20">
            <v>0</v>
          </cell>
        </row>
        <row r="21">
          <cell r="B21">
            <v>5</v>
          </cell>
          <cell r="D21" t="str">
            <v>Pekerasan Berbutir</v>
          </cell>
          <cell r="H21">
            <v>201730500</v>
          </cell>
        </row>
        <row r="22">
          <cell r="B22">
            <v>6</v>
          </cell>
          <cell r="D22" t="str">
            <v>Perkerasan Aspal</v>
          </cell>
          <cell r="H22">
            <v>0</v>
          </cell>
        </row>
        <row r="23">
          <cell r="B23">
            <v>7</v>
          </cell>
          <cell r="D23" t="str">
            <v>Struktur</v>
          </cell>
          <cell r="H23">
            <v>0</v>
          </cell>
        </row>
        <row r="24">
          <cell r="B24">
            <v>8</v>
          </cell>
          <cell r="D24" t="str">
            <v>Pengembalian Kondisi dan Pekerjaan  Minor</v>
          </cell>
          <cell r="H24">
            <v>0</v>
          </cell>
        </row>
        <row r="25">
          <cell r="B25">
            <v>9</v>
          </cell>
          <cell r="D25" t="str">
            <v>Pekerjaan Harian</v>
          </cell>
          <cell r="H25">
            <v>0</v>
          </cell>
        </row>
        <row r="26">
          <cell r="B26">
            <v>10</v>
          </cell>
          <cell r="D26" t="str">
            <v>Pekerjaan Pemeliharaan Rutin</v>
          </cell>
          <cell r="H26">
            <v>0</v>
          </cell>
        </row>
        <row r="28">
          <cell r="B28" t="str">
            <v xml:space="preserve">  (A)    Jumlah Harga Pekerjaan ( termasuk Biaya Umum dan Keuntungan )</v>
          </cell>
          <cell r="H28">
            <v>241734492</v>
          </cell>
        </row>
        <row r="29">
          <cell r="B29" t="str">
            <v xml:space="preserve">  (B)    Pajak Pertambahan Nilai ( PPN ) = 10% x (A)</v>
          </cell>
          <cell r="H29">
            <v>24173449.200000003</v>
          </cell>
        </row>
        <row r="30">
          <cell r="B30" t="str">
            <v xml:space="preserve">  (C)    Jumlah Total Harga Pekerjaan = (A) + (B)</v>
          </cell>
          <cell r="H30">
            <v>265907941.19999999</v>
          </cell>
        </row>
        <row r="31">
          <cell r="B31" t="str">
            <v xml:space="preserve">  (D)    Jumlah Dibulatkan</v>
          </cell>
          <cell r="H31">
            <v>265907000</v>
          </cell>
        </row>
        <row r="33">
          <cell r="B33" t="str">
            <v xml:space="preserve">  Terbilang :</v>
          </cell>
          <cell r="C33" t="str">
            <v>Dua ratus enam puluh lima juta sembilan ratus tujuh ribu rupiah.</v>
          </cell>
        </row>
        <row r="37">
          <cell r="F37" t="str">
            <v>Langsa, 13 Juli 2009</v>
          </cell>
        </row>
        <row r="39">
          <cell r="C39" t="str">
            <v>Diperiksa Oleh :</v>
          </cell>
          <cell r="F39" t="str">
            <v>CV. ADE RYZKI &amp; CO</v>
          </cell>
        </row>
        <row r="40">
          <cell r="D40" t="str">
            <v>Pemimpin Bagian Pelaksana Kegiatan</v>
          </cell>
        </row>
        <row r="41">
          <cell r="D41" t="str">
            <v>Pembangunan Jalan Takengon - Ise Ise - Blangkejeren</v>
          </cell>
        </row>
        <row r="45">
          <cell r="F45" t="str">
            <v>ABDUL MUIS</v>
          </cell>
        </row>
        <row r="46">
          <cell r="F46" t="str">
            <v>Wakil Direktur</v>
          </cell>
        </row>
        <row r="47">
          <cell r="C47" t="str">
            <v>(Z A M Z A M I, ST)</v>
          </cell>
        </row>
        <row r="48">
          <cell r="C48" t="str">
            <v>Nip. 110053965</v>
          </cell>
        </row>
        <row r="50">
          <cell r="E50" t="str">
            <v>Menyetujui / Mengesahkan :</v>
          </cell>
        </row>
        <row r="51">
          <cell r="E51" t="str">
            <v>Pemimpin Pelaksana Kegiatan SNVT Pembangunan Jalan</v>
          </cell>
        </row>
        <row r="52">
          <cell r="E52" t="str">
            <v xml:space="preserve">Strategis Nasional Lintas Barat - Timur </v>
          </cell>
        </row>
        <row r="55">
          <cell r="E55" t="str">
            <v>(Ir. M. Hilal)</v>
          </cell>
        </row>
        <row r="56">
          <cell r="E56" t="str">
            <v>Nip. 110053961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93585000</v>
          </cell>
        </row>
        <row r="100">
          <cell r="C100" t="str">
            <v>DIVISI  5.  PERKERASAN  BERBUTIR</v>
          </cell>
        </row>
        <row r="102">
          <cell r="A102" t="str">
            <v>5.1 (1)</v>
          </cell>
          <cell r="C102" t="str">
            <v>Lapis Pondasi Agregat Kelas A</v>
          </cell>
          <cell r="D102" t="str">
            <v>M3</v>
          </cell>
          <cell r="E102">
            <v>2500</v>
          </cell>
          <cell r="F102">
            <v>311578</v>
          </cell>
          <cell r="G102">
            <v>778945000</v>
          </cell>
        </row>
        <row r="103">
          <cell r="A103" t="str">
            <v>5.1 (2)</v>
          </cell>
          <cell r="C103" t="str">
            <v>Lapis Pondasi Agregat Kelas B</v>
          </cell>
          <cell r="D103" t="str">
            <v>M3</v>
          </cell>
          <cell r="E103">
            <v>2250</v>
          </cell>
          <cell r="F103">
            <v>260288</v>
          </cell>
          <cell r="G103">
            <v>585648000</v>
          </cell>
        </row>
        <row r="105">
          <cell r="A105" t="str">
            <v>5.2 (1)</v>
          </cell>
          <cell r="C105" t="str">
            <v>Lapis Pondasi Agregat Kelas C</v>
          </cell>
          <cell r="D105" t="str">
            <v>M3</v>
          </cell>
        </row>
        <row r="107">
          <cell r="A107" t="str">
            <v>5.3 (1)</v>
          </cell>
          <cell r="C107" t="str">
            <v>Cement Treated Base (CTB)</v>
          </cell>
          <cell r="D107" t="str">
            <v>M3</v>
          </cell>
        </row>
        <row r="108">
          <cell r="A108" t="str">
            <v>5.3 (2)</v>
          </cell>
          <cell r="C108" t="str">
            <v>Cement Treated Sub Base (CTSB)</v>
          </cell>
          <cell r="D108" t="str">
            <v>M3</v>
          </cell>
        </row>
        <row r="110">
          <cell r="A110" t="str">
            <v>5.4 (1)</v>
          </cell>
          <cell r="C110" t="str">
            <v>Semen Untuk Lapis Pondasi Semen Tanah</v>
          </cell>
          <cell r="D110" t="str">
            <v>Ton</v>
          </cell>
        </row>
        <row r="111">
          <cell r="A111" t="str">
            <v>5.4 (2)</v>
          </cell>
          <cell r="C111" t="str">
            <v>Lapis Pondasi Semen Tanah</v>
          </cell>
          <cell r="D111" t="str">
            <v>M3</v>
          </cell>
        </row>
        <row r="113">
          <cell r="A113" t="str">
            <v>5.5</v>
          </cell>
          <cell r="C113" t="str">
            <v>Perkerasan Beton</v>
          </cell>
          <cell r="D113" t="str">
            <v>M3</v>
          </cell>
        </row>
        <row r="117">
          <cell r="B117" t="str">
            <v>Jumlah Harga Pekerjaan DIVISI 5  (masuk pada Rekapitulasi Perkiraan Harga Pekerjaan)</v>
          </cell>
          <cell r="G117">
            <v>1364593000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58">
          <cell r="B58" t="str">
            <v>BAB VIII</v>
          </cell>
          <cell r="D58" t="str">
            <v>PENGEMBALIAN KONDISI DAN PEKERJAAN MINOR</v>
          </cell>
        </row>
      </sheetData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Kelas A</v>
          </cell>
          <cell r="D107" t="str">
            <v>M3</v>
          </cell>
          <cell r="E107">
            <v>642.6</v>
          </cell>
          <cell r="F107">
            <v>245093.59</v>
          </cell>
          <cell r="G107">
            <v>157497140.93400002</v>
          </cell>
        </row>
        <row r="108">
          <cell r="A108" t="str">
            <v>5.1 (2)</v>
          </cell>
          <cell r="C108" t="str">
            <v>Lapis Pondasi Agregat Kelas B</v>
          </cell>
          <cell r="D108" t="str">
            <v>M3</v>
          </cell>
          <cell r="E108">
            <v>531</v>
          </cell>
          <cell r="F108">
            <v>197174.01</v>
          </cell>
          <cell r="G108">
            <v>104699399.31</v>
          </cell>
        </row>
        <row r="109">
          <cell r="A109" t="str">
            <v>5.2 (1)</v>
          </cell>
          <cell r="C109" t="str">
            <v>Lapis Pondasi Agregat Kelas C</v>
          </cell>
          <cell r="D109" t="str">
            <v>M3</v>
          </cell>
          <cell r="G109">
            <v>0</v>
          </cell>
        </row>
        <row r="111">
          <cell r="A111" t="str">
            <v>5.3 (1)</v>
          </cell>
          <cell r="C111" t="str">
            <v>Cement Treated Base (CTB)</v>
          </cell>
          <cell r="D111" t="str">
            <v>M3</v>
          </cell>
        </row>
        <row r="112">
          <cell r="A112" t="str">
            <v>5.3 (2)</v>
          </cell>
          <cell r="C112" t="str">
            <v>Cement Treated Sub Base (CTSB)</v>
          </cell>
          <cell r="D112" t="str">
            <v>M3</v>
          </cell>
        </row>
        <row r="114">
          <cell r="A114" t="str">
            <v>5.4 (1)</v>
          </cell>
          <cell r="C114" t="str">
            <v>Semen Untuk Lapis Pondasi Semen Tanah</v>
          </cell>
          <cell r="D114" t="str">
            <v>Ton</v>
          </cell>
        </row>
        <row r="115">
          <cell r="A115" t="str">
            <v>5.4 (2)</v>
          </cell>
          <cell r="C115" t="str">
            <v>Lapis Pondasi Semen Tanah</v>
          </cell>
          <cell r="D115" t="str">
            <v>M3</v>
          </cell>
        </row>
        <row r="117">
          <cell r="A117" t="str">
            <v>5.5</v>
          </cell>
          <cell r="C117" t="str">
            <v>Perkerasan Beton</v>
          </cell>
          <cell r="D117" t="str">
            <v>M3</v>
          </cell>
        </row>
        <row r="121">
          <cell r="B121" t="str">
            <v>Jumlah Harga Pekerjaan DIVISI 5  (masuk pada Rekapitulasi Perkiraan Harga Pekerjaan)</v>
          </cell>
          <cell r="G121">
            <v>262196540.24400002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>
        <row r="8">
          <cell r="F8" t="str">
            <v>1</v>
          </cell>
          <cell r="G8" t="str">
            <v>2</v>
          </cell>
          <cell r="H8" t="str">
            <v>3</v>
          </cell>
          <cell r="I8" t="str">
            <v>4</v>
          </cell>
          <cell r="J8" t="str">
            <v>5</v>
          </cell>
          <cell r="K8" t="str">
            <v>6</v>
          </cell>
          <cell r="L8" t="str">
            <v>7</v>
          </cell>
          <cell r="M8" t="str">
            <v>8</v>
          </cell>
          <cell r="N8" t="str">
            <v>9</v>
          </cell>
        </row>
        <row r="9">
          <cell r="F9" t="str">
            <v>Satu</v>
          </cell>
          <cell r="G9" t="str">
            <v>Dua</v>
          </cell>
          <cell r="H9" t="str">
            <v>Tiga</v>
          </cell>
          <cell r="I9" t="str">
            <v>Empat</v>
          </cell>
          <cell r="J9" t="str">
            <v>Lima</v>
          </cell>
          <cell r="K9" t="str">
            <v>Enam</v>
          </cell>
          <cell r="L9" t="str">
            <v>Tujuh</v>
          </cell>
          <cell r="M9" t="str">
            <v>Delapan</v>
          </cell>
          <cell r="N9" t="str">
            <v>Sembilan</v>
          </cell>
        </row>
        <row r="10">
          <cell r="F10" t="str">
            <v>Sebelas</v>
          </cell>
          <cell r="G10" t="str">
            <v>Dua Belas</v>
          </cell>
          <cell r="H10" t="str">
            <v>Tiga Belas</v>
          </cell>
          <cell r="I10" t="str">
            <v>Empat Belas</v>
          </cell>
          <cell r="J10" t="str">
            <v>Lima Belas</v>
          </cell>
          <cell r="K10" t="str">
            <v>Enam Belas</v>
          </cell>
          <cell r="L10" t="str">
            <v>Tujuh Belas</v>
          </cell>
          <cell r="M10" t="str">
            <v>Delapan Belas</v>
          </cell>
          <cell r="N10" t="str">
            <v>Sembilan Belas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>
        <row r="38">
          <cell r="G38">
            <v>12500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43">
          <cell r="B43" t="str">
            <v>DIV VI</v>
          </cell>
          <cell r="D43" t="str">
            <v>PERKERASAN ASPAL</v>
          </cell>
        </row>
        <row r="44">
          <cell r="B44" t="str">
            <v>6.1(1)</v>
          </cell>
          <cell r="D44" t="str">
            <v>Lapis Resap Pengikat</v>
          </cell>
          <cell r="F44" t="str">
            <v>Liter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6.1(2)</v>
          </cell>
          <cell r="D45" t="str">
            <v>Lapis Perekat</v>
          </cell>
          <cell r="F45" t="str">
            <v>Liter</v>
          </cell>
          <cell r="G45">
            <v>8239</v>
          </cell>
          <cell r="H45">
            <v>2947.8900000000003</v>
          </cell>
          <cell r="I45">
            <v>24287665.710000001</v>
          </cell>
        </row>
        <row r="46">
          <cell r="B46" t="str">
            <v>6.7(1)</v>
          </cell>
          <cell r="D46" t="str">
            <v>Asphalt Treated Base (ATB)</v>
          </cell>
          <cell r="F46" t="str">
            <v>m3</v>
          </cell>
          <cell r="G46">
            <v>0</v>
          </cell>
          <cell r="H46">
            <v>521617.14</v>
          </cell>
          <cell r="I46">
            <v>0</v>
          </cell>
        </row>
        <row r="47">
          <cell r="B47" t="str">
            <v>6.7(2)</v>
          </cell>
          <cell r="D47" t="str">
            <v>Asphalt Treated Base Levelling (ATBL)</v>
          </cell>
          <cell r="F47" t="str">
            <v>ton</v>
          </cell>
          <cell r="G47">
            <v>785.68</v>
          </cell>
          <cell r="H47">
            <v>240773.06</v>
          </cell>
          <cell r="I47">
            <v>189170577.78079998</v>
          </cell>
        </row>
        <row r="48">
          <cell r="B48" t="str">
            <v>6.8(1)</v>
          </cell>
          <cell r="D48" t="str">
            <v>Laston (AC)</v>
          </cell>
          <cell r="F48" t="str">
            <v>m2</v>
          </cell>
          <cell r="G48">
            <v>21000</v>
          </cell>
          <cell r="H48">
            <v>20135.84</v>
          </cell>
          <cell r="I48">
            <v>422852640</v>
          </cell>
        </row>
        <row r="50">
          <cell r="B50" t="str">
            <v>Jumlah Harga untuk Divisi VI (dipindahkan ke Rekapitulasi Biaya)</v>
          </cell>
          <cell r="I50">
            <v>636310883.49080002</v>
          </cell>
        </row>
        <row r="52">
          <cell r="B52" t="str">
            <v>BAB VII</v>
          </cell>
          <cell r="D52" t="str">
            <v>STRUKTUR</v>
          </cell>
        </row>
        <row r="53">
          <cell r="B53" t="str">
            <v>7.1(6)</v>
          </cell>
          <cell r="D53" t="str">
            <v>Beton K 175</v>
          </cell>
          <cell r="F53" t="str">
            <v>m3</v>
          </cell>
          <cell r="G53">
            <v>9.9</v>
          </cell>
          <cell r="H53">
            <v>369218.41</v>
          </cell>
          <cell r="I53">
            <v>3655262.2590000001</v>
          </cell>
        </row>
        <row r="54">
          <cell r="B54" t="str">
            <v>7.3 (2)</v>
          </cell>
          <cell r="D54" t="str">
            <v>Baja tulangan</v>
          </cell>
          <cell r="F54" t="str">
            <v>Kg</v>
          </cell>
          <cell r="G54">
            <v>1269</v>
          </cell>
          <cell r="H54">
            <v>7749.57</v>
          </cell>
          <cell r="I54">
            <v>9834204.3300000001</v>
          </cell>
        </row>
      </sheetData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Q4">
            <v>87.5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6">
          <cell r="J66">
            <v>198627.38</v>
          </cell>
        </row>
        <row r="70">
          <cell r="J70">
            <v>87258.96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>
        <row r="2">
          <cell r="A2" t="str">
            <v>SEBELUM MENGISI VOLUME KUANTITAS, TERLEBIH DAHULU ISI DATA PAKET DAN PERUSAHAAN</v>
          </cell>
        </row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  <cell r="B5" t="str">
            <v>DATA PAKET</v>
          </cell>
        </row>
        <row r="7">
          <cell r="A7" t="str">
            <v>UBAH VARIABEL DI BAWAH INI</v>
          </cell>
          <cell r="B7" t="str">
            <v>NAMA KEGIATAN</v>
          </cell>
          <cell r="D7" t="str">
            <v>:</v>
          </cell>
          <cell r="E7" t="str">
            <v>Rehab dan Rekon Prov. NAD</v>
          </cell>
        </row>
        <row r="8">
          <cell r="B8" t="str">
            <v>NAMA PAKET PEKERJAAN</v>
          </cell>
          <cell r="D8" t="str">
            <v>:</v>
          </cell>
          <cell r="E8" t="str">
            <v>Rehabilitasi dan Rekonstruksi Jalan Matang Anoe - Meunasah Geudong. Cs</v>
          </cell>
        </row>
        <row r="9">
          <cell r="A9" t="str">
            <v>PENGAWAS PROYEK</v>
          </cell>
          <cell r="B9" t="str">
            <v>NO. PAKET PEKERJAAN</v>
          </cell>
          <cell r="D9" t="str">
            <v>:</v>
          </cell>
          <cell r="E9" t="str">
            <v>:</v>
          </cell>
          <cell r="F9" t="str">
            <v>NIP. 110 063 789</v>
          </cell>
        </row>
        <row r="10">
          <cell r="A10" t="str">
            <v>KETUA PENGAWAS</v>
          </cell>
          <cell r="B10" t="str">
            <v>SUMBER DANA</v>
          </cell>
          <cell r="D10" t="str">
            <v>:</v>
          </cell>
          <cell r="E10" t="str">
            <v>APBN 2009</v>
          </cell>
          <cell r="F10" t="str">
            <v>NIP. 110 057 302</v>
          </cell>
        </row>
        <row r="11">
          <cell r="A11" t="str">
            <v>KONSULTAN SUPERVISI</v>
          </cell>
          <cell r="B11" t="str">
            <v>T. HERMANSYAH, ST</v>
          </cell>
          <cell r="D11" t="str">
            <v>:</v>
          </cell>
          <cell r="E11" t="str">
            <v>:</v>
          </cell>
          <cell r="F11" t="str">
            <v>CHIEF INSPECTOR</v>
          </cell>
        </row>
        <row r="12">
          <cell r="B12" t="str">
            <v>…………………………</v>
          </cell>
          <cell r="E12" t="str">
            <v>:</v>
          </cell>
          <cell r="F12" t="str">
            <v>INSPECTOR</v>
          </cell>
        </row>
        <row r="13">
          <cell r="B13" t="str">
            <v>JANGKA WAKTU</v>
          </cell>
        </row>
        <row r="14">
          <cell r="A14" t="str">
            <v>KONTRAKTOR</v>
          </cell>
          <cell r="B14" t="str">
            <v>1. PELAKSANAAN</v>
          </cell>
          <cell r="D14" t="str">
            <v>:</v>
          </cell>
          <cell r="E14" t="str">
            <v>:</v>
          </cell>
          <cell r="F14" t="str">
            <v>G. SUPERINTENDENT</v>
          </cell>
        </row>
        <row r="15">
          <cell r="B15" t="str">
            <v>2. PEMELIHARAAN</v>
          </cell>
          <cell r="D15" t="str">
            <v>:</v>
          </cell>
          <cell r="E15" t="str">
            <v>:</v>
          </cell>
          <cell r="F15" t="str">
            <v>PELAKSANA LAPANGAN</v>
          </cell>
        </row>
        <row r="17">
          <cell r="B17" t="str">
            <v>OE</v>
          </cell>
          <cell r="D17" t="str">
            <v>:</v>
          </cell>
          <cell r="E17">
            <v>10077499000</v>
          </cell>
          <cell r="G17">
            <v>100</v>
          </cell>
          <cell r="H17" t="str">
            <v>%</v>
          </cell>
        </row>
        <row r="18">
          <cell r="B18" t="str">
            <v>NILAI PENAWARAN</v>
          </cell>
          <cell r="D18" t="str">
            <v>:</v>
          </cell>
          <cell r="E18">
            <v>8551365000</v>
          </cell>
          <cell r="G18">
            <v>84.856024297298376</v>
          </cell>
          <cell r="H18" t="str">
            <v>%</v>
          </cell>
        </row>
        <row r="19">
          <cell r="E19">
            <v>1526134000</v>
          </cell>
          <cell r="G19">
            <v>15.143975702701624</v>
          </cell>
          <cell r="H19" t="str">
            <v>%</v>
          </cell>
        </row>
        <row r="23">
          <cell r="A23" t="str">
            <v>TANGGAL</v>
          </cell>
          <cell r="C23" t="str">
            <v>: FEBRUARI 2009</v>
          </cell>
        </row>
        <row r="24">
          <cell r="A24" t="str">
            <v>BACK UP DATA MC KE</v>
          </cell>
          <cell r="B24" t="str">
            <v>DATA PERUSAHAAN</v>
          </cell>
          <cell r="C24" t="str">
            <v>: 00</v>
          </cell>
        </row>
        <row r="26">
          <cell r="B26" t="str">
            <v>NAMA PERUSAHAAN</v>
          </cell>
          <cell r="D26" t="str">
            <v>:</v>
          </cell>
          <cell r="E26" t="e">
            <v>#N/A</v>
          </cell>
        </row>
        <row r="27">
          <cell r="A27" t="str">
            <v>PEKERJAAN</v>
          </cell>
          <cell r="B27" t="str">
            <v>NAMA</v>
          </cell>
          <cell r="C27" t="str">
            <v>: PEMBANGUNAN JALAN KOTA LHOKSEUMAWE (PELEBARAN)</v>
          </cell>
          <cell r="D27" t="str">
            <v>:</v>
          </cell>
          <cell r="E27" t="e">
            <v>#N/A</v>
          </cell>
        </row>
        <row r="28">
          <cell r="B28" t="str">
            <v>JABATAN</v>
          </cell>
          <cell r="C28" t="str">
            <v xml:space="preserve">   -</v>
          </cell>
          <cell r="D28" t="str">
            <v>:</v>
          </cell>
          <cell r="E28" t="str">
            <v>DIREKTUR UTAMA</v>
          </cell>
        </row>
        <row r="29">
          <cell r="A29" t="str">
            <v>LOKASI</v>
          </cell>
          <cell r="C29" t="str">
            <v>: KOTA LHOKSEUMAWE</v>
          </cell>
        </row>
        <row r="30">
          <cell r="A30" t="str">
            <v>NOMOR KONTRAK</v>
          </cell>
          <cell r="C30" t="str">
            <v>: KU.08.08/BANG/04/APBN/2009</v>
          </cell>
        </row>
        <row r="31">
          <cell r="A31" t="str">
            <v>TANGGAL KONTRAK</v>
          </cell>
          <cell r="C31" t="str">
            <v>: -</v>
          </cell>
        </row>
        <row r="32">
          <cell r="A32" t="str">
            <v>PELAKSANA</v>
          </cell>
          <cell r="B32" t="str">
            <v>TANGGAL</v>
          </cell>
          <cell r="C32" t="str">
            <v>: PT. ABAD JAYA GROUP</v>
          </cell>
          <cell r="D32" t="str">
            <v>:</v>
          </cell>
          <cell r="E32" t="str">
            <v>KR. GEUKUEH, 05 FEBRUARI 2009</v>
          </cell>
        </row>
        <row r="33">
          <cell r="A33" t="str">
            <v>KONSULTAN</v>
          </cell>
          <cell r="B33" t="str">
            <v>DIBUAT OLEH</v>
          </cell>
          <cell r="C33" t="str">
            <v>: PT. ……..</v>
          </cell>
          <cell r="D33" t="str">
            <v>:</v>
          </cell>
          <cell r="E33" t="str">
            <v>KONTRAKTOR</v>
          </cell>
        </row>
        <row r="34">
          <cell r="A34" t="str">
            <v>PROV  / KAB / KODYA</v>
          </cell>
          <cell r="C34" t="str">
            <v>: NANGGROE ACEH DARUSSALAM/ACEH UTARA</v>
          </cell>
        </row>
      </sheetData>
      <sheetData sheetId="3"/>
      <sheetData sheetId="4"/>
      <sheetData sheetId="5"/>
      <sheetData sheetId="6">
        <row r="1">
          <cell r="A1">
            <v>1</v>
          </cell>
        </row>
        <row r="3">
          <cell r="B3" t="str">
            <v>REKAPITULASI HARGA</v>
          </cell>
        </row>
        <row r="6">
          <cell r="B6" t="str">
            <v>NAMA PERUSAHAAN</v>
          </cell>
          <cell r="E6" t="str">
            <v>:</v>
          </cell>
          <cell r="F6" t="str">
            <v>PT. ABAD JAYA ABADI SENTOSA</v>
          </cell>
        </row>
        <row r="7">
          <cell r="B7" t="str">
            <v>NAMA KEGIATAN</v>
          </cell>
          <cell r="E7" t="str">
            <v>:</v>
          </cell>
          <cell r="F7" t="str">
            <v>Rehab dan Rekon Prov. NAD</v>
          </cell>
        </row>
        <row r="8">
          <cell r="B8" t="str">
            <v>NAMA PAKET PEKERJAAN</v>
          </cell>
          <cell r="E8" t="str">
            <v>:</v>
          </cell>
          <cell r="F8" t="str">
            <v>Rehabilitasi dan Rekonstruksi Jalan Matang Anoe - Meunasah Geudong. Cs</v>
          </cell>
        </row>
        <row r="9">
          <cell r="B9" t="str">
            <v>No. PAKET PEKERJAAN</v>
          </cell>
          <cell r="E9" t="str">
            <v>:</v>
          </cell>
          <cell r="F9" t="str">
            <v>AUT - 02</v>
          </cell>
        </row>
        <row r="10">
          <cell r="B10" t="str">
            <v>SUMBER DANA</v>
          </cell>
          <cell r="E10" t="str">
            <v>:</v>
          </cell>
          <cell r="F10" t="str">
            <v>APBN 2009</v>
          </cell>
        </row>
        <row r="11">
          <cell r="B11" t="str">
            <v>PROV/KAB/KODYA</v>
          </cell>
          <cell r="E11" t="str">
            <v>:</v>
          </cell>
          <cell r="F11" t="str">
            <v>Nanggroe Aceh Darussalam / Aceh Utara</v>
          </cell>
        </row>
        <row r="14">
          <cell r="J14" t="str">
            <v>Jumlah Harga</v>
          </cell>
        </row>
        <row r="15">
          <cell r="B15" t="str">
            <v>No. Divisi</v>
          </cell>
          <cell r="F15" t="str">
            <v xml:space="preserve">                    Uraian</v>
          </cell>
          <cell r="J15" t="str">
            <v>Pekerjaan</v>
          </cell>
        </row>
        <row r="16">
          <cell r="J16" t="str">
            <v>(Rupiah)</v>
          </cell>
        </row>
        <row r="18">
          <cell r="B18">
            <v>1</v>
          </cell>
          <cell r="D18" t="str">
            <v>Umum</v>
          </cell>
          <cell r="J18">
            <v>59545000</v>
          </cell>
        </row>
        <row r="19">
          <cell r="B19">
            <v>2</v>
          </cell>
          <cell r="D19" t="str">
            <v>Drainase</v>
          </cell>
          <cell r="J19">
            <v>320867236</v>
          </cell>
        </row>
        <row r="20">
          <cell r="B20">
            <v>3</v>
          </cell>
          <cell r="D20" t="str">
            <v>Pekerjaan Tanah</v>
          </cell>
          <cell r="J20">
            <v>521563979</v>
          </cell>
        </row>
        <row r="21">
          <cell r="B21">
            <v>4</v>
          </cell>
          <cell r="D21" t="str">
            <v>Pelebaran Perkerasan dan Bahu Jalan</v>
          </cell>
          <cell r="J21">
            <v>1572890000</v>
          </cell>
        </row>
        <row r="22">
          <cell r="B22">
            <v>5</v>
          </cell>
          <cell r="D22" t="str">
            <v>Pekerasan Berbutir</v>
          </cell>
          <cell r="J22">
            <v>2425717300</v>
          </cell>
        </row>
        <row r="23">
          <cell r="B23">
            <v>6</v>
          </cell>
          <cell r="D23" t="str">
            <v>Perkerasan Aspal</v>
          </cell>
          <cell r="J23">
            <v>2025217000</v>
          </cell>
        </row>
        <row r="24">
          <cell r="B24">
            <v>7</v>
          </cell>
          <cell r="D24" t="str">
            <v>Struktur</v>
          </cell>
          <cell r="J24">
            <v>848168329.44000006</v>
          </cell>
        </row>
        <row r="25">
          <cell r="B25">
            <v>8</v>
          </cell>
          <cell r="D25" t="str">
            <v>Pengembalian Kondisi dan Pekerjaan  Minor</v>
          </cell>
          <cell r="J25">
            <v>0</v>
          </cell>
        </row>
        <row r="26">
          <cell r="B26">
            <v>9</v>
          </cell>
          <cell r="D26" t="str">
            <v>Pekerjaan Harian</v>
          </cell>
          <cell r="J26">
            <v>0</v>
          </cell>
        </row>
        <row r="27">
          <cell r="B27">
            <v>10</v>
          </cell>
          <cell r="D27" t="str">
            <v>Pekerjaan Pemeliharaan Rutin</v>
          </cell>
          <cell r="J27">
            <v>0</v>
          </cell>
        </row>
        <row r="29">
          <cell r="B29" t="str">
            <v xml:space="preserve">  (A)    Jumlah Harga Pekerjaan ( termasuk Biaya Umum dan Keuntungan )</v>
          </cell>
          <cell r="J29">
            <v>7773968844.4400005</v>
          </cell>
        </row>
        <row r="30">
          <cell r="B30" t="str">
            <v xml:space="preserve">  (B)    Pajak Pertambahan Nilai ( PPN ) = 10% x (A)</v>
          </cell>
          <cell r="J30">
            <v>777396884.44400012</v>
          </cell>
        </row>
        <row r="31">
          <cell r="B31" t="str">
            <v xml:space="preserve">  (C)    Jumlah Total Harga Pekerjaan = (A) + (B)</v>
          </cell>
          <cell r="J31">
            <v>8551365728.8840008</v>
          </cell>
        </row>
        <row r="32">
          <cell r="B32" t="str">
            <v xml:space="preserve">  (D)    Jumlah Dibulatkan</v>
          </cell>
          <cell r="J32">
            <v>8551365000</v>
          </cell>
        </row>
        <row r="34">
          <cell r="B34" t="str">
            <v xml:space="preserve">  Terbilang :</v>
          </cell>
          <cell r="C34" t="str">
            <v>Delapan milyar lima ratus lima puluh satu juta tiga ratus enam puluh lima ribu rupiah.</v>
          </cell>
        </row>
        <row r="37">
          <cell r="H37" t="str">
            <v>KR. GEUKUEH, 05 FEBRUARI 2009</v>
          </cell>
        </row>
        <row r="39">
          <cell r="H39" t="str">
            <v>DIBUAT OLEH</v>
          </cell>
        </row>
        <row r="40">
          <cell r="H40" t="str">
            <v>KONTRAKTOR</v>
          </cell>
        </row>
        <row r="41">
          <cell r="H41" t="str">
            <v>PT. ABAD JAYA ABADI SENTOSA</v>
          </cell>
        </row>
        <row r="47">
          <cell r="H47" t="str">
            <v>H. JAMALUDDIN H. UMAR</v>
          </cell>
        </row>
        <row r="48">
          <cell r="H48" t="str">
            <v>DIREKTUR UTAMA</v>
          </cell>
        </row>
      </sheetData>
      <sheetData sheetId="7">
        <row r="2">
          <cell r="A2" t="str">
            <v>DAFTAR  KUANTITAS DAN HARGA</v>
          </cell>
        </row>
        <row r="4">
          <cell r="A4" t="str">
            <v>NAMA PERUSAHAAN</v>
          </cell>
          <cell r="D4" t="str">
            <v>:</v>
          </cell>
          <cell r="E4" t="str">
            <v>PT. ABAD JAYA ABADI SENTOSA</v>
          </cell>
        </row>
        <row r="5">
          <cell r="A5" t="str">
            <v>NAMA KEGIATAN</v>
          </cell>
          <cell r="D5" t="str">
            <v>:</v>
          </cell>
          <cell r="E5" t="str">
            <v>Rehab dan Rekon Prov. NAD</v>
          </cell>
        </row>
        <row r="6">
          <cell r="A6" t="str">
            <v>NAMA PAKET PEKERJAAN</v>
          </cell>
          <cell r="D6" t="str">
            <v>:</v>
          </cell>
          <cell r="E6" t="str">
            <v>Rehabilitasi dan Rekonstruksi Jalan Matang Anoe - Meunasah Geudong. Cs</v>
          </cell>
        </row>
        <row r="7">
          <cell r="A7" t="str">
            <v>No. PAKET PEKERJAAN</v>
          </cell>
          <cell r="D7" t="str">
            <v>:</v>
          </cell>
          <cell r="E7" t="str">
            <v>AUT - 02</v>
          </cell>
        </row>
        <row r="8">
          <cell r="A8" t="str">
            <v>PROV/KAB/KODYA</v>
          </cell>
          <cell r="D8" t="str">
            <v>:</v>
          </cell>
          <cell r="E8" t="str">
            <v>Nanggroe Aceh Darussalam / Aceh Utara</v>
          </cell>
        </row>
        <row r="10">
          <cell r="F10" t="str">
            <v/>
          </cell>
          <cell r="G10" t="str">
            <v/>
          </cell>
        </row>
        <row r="11">
          <cell r="A11" t="str">
            <v>No. Mata</v>
          </cell>
          <cell r="B11" t="str">
            <v>Uraian</v>
          </cell>
          <cell r="F11" t="str">
            <v>Satuan</v>
          </cell>
          <cell r="G11" t="str">
            <v>Perkiraan</v>
          </cell>
          <cell r="H11" t="str">
            <v>Harga</v>
          </cell>
          <cell r="I11" t="str">
            <v>Jumlah</v>
          </cell>
        </row>
        <row r="12">
          <cell r="A12" t="str">
            <v>Pembayaran</v>
          </cell>
          <cell r="G12" t="str">
            <v>Kuantitas</v>
          </cell>
          <cell r="H12" t="str">
            <v>Satuan</v>
          </cell>
          <cell r="I12" t="str">
            <v>Harga-Harga</v>
          </cell>
        </row>
        <row r="13">
          <cell r="H13" t="str">
            <v>(Rupiah)</v>
          </cell>
          <cell r="I13" t="str">
            <v>(Rupiah)</v>
          </cell>
        </row>
        <row r="14">
          <cell r="A14" t="str">
            <v>a</v>
          </cell>
          <cell r="C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F18" t="str">
            <v>LS</v>
          </cell>
          <cell r="G18">
            <v>1</v>
          </cell>
          <cell r="H18">
            <v>59545000</v>
          </cell>
          <cell r="I18">
            <v>59545000</v>
          </cell>
        </row>
        <row r="19">
          <cell r="I19">
            <v>0</v>
          </cell>
        </row>
        <row r="20">
          <cell r="A20" t="str">
            <v>1.8 (1)</v>
          </cell>
          <cell r="F20" t="str">
            <v>LS</v>
          </cell>
          <cell r="G20">
            <v>1</v>
          </cell>
          <cell r="H20">
            <v>0</v>
          </cell>
          <cell r="I20">
            <v>0</v>
          </cell>
        </row>
        <row r="21">
          <cell r="A21" t="str">
            <v>1.8 (3)</v>
          </cell>
          <cell r="F21" t="str">
            <v>LS</v>
          </cell>
          <cell r="G21">
            <v>0</v>
          </cell>
          <cell r="H21">
            <v>55360000</v>
          </cell>
          <cell r="I21">
            <v>0</v>
          </cell>
        </row>
        <row r="22">
          <cell r="I22">
            <v>0</v>
          </cell>
        </row>
        <row r="23">
          <cell r="A23" t="str">
            <v>1.9 (1)</v>
          </cell>
          <cell r="F23" t="str">
            <v>LS</v>
          </cell>
          <cell r="G23">
            <v>1</v>
          </cell>
          <cell r="H23">
            <v>0</v>
          </cell>
          <cell r="I23">
            <v>0</v>
          </cell>
        </row>
        <row r="24">
          <cell r="I24">
            <v>0</v>
          </cell>
        </row>
        <row r="25">
          <cell r="A25" t="str">
            <v>1.18 (1)</v>
          </cell>
          <cell r="F25" t="str">
            <v>LS</v>
          </cell>
          <cell r="G25">
            <v>1</v>
          </cell>
          <cell r="H25">
            <v>0</v>
          </cell>
          <cell r="I25">
            <v>0</v>
          </cell>
        </row>
        <row r="26">
          <cell r="A26" t="str">
            <v>1.18 (2)</v>
          </cell>
          <cell r="F26" t="str">
            <v>LS</v>
          </cell>
          <cell r="G26">
            <v>1</v>
          </cell>
          <cell r="H26">
            <v>0</v>
          </cell>
          <cell r="I26">
            <v>0</v>
          </cell>
        </row>
        <row r="27">
          <cell r="A27" t="str">
            <v>1.18 (3)</v>
          </cell>
          <cell r="F27" t="str">
            <v>LS</v>
          </cell>
          <cell r="G27">
            <v>1</v>
          </cell>
          <cell r="H27">
            <v>0</v>
          </cell>
          <cell r="I27">
            <v>0</v>
          </cell>
        </row>
        <row r="30">
          <cell r="C30" t="e">
            <v>#N/A</v>
          </cell>
          <cell r="I30">
            <v>59545000</v>
          </cell>
        </row>
        <row r="33">
          <cell r="C33" t="str">
            <v>DIVISI 2. DRAINASE</v>
          </cell>
        </row>
        <row r="35">
          <cell r="A35" t="str">
            <v>2.1</v>
          </cell>
          <cell r="C35" t="str">
            <v xml:space="preserve">Galian untuk Selokan Drainase dan Saluran Air </v>
          </cell>
          <cell r="F35" t="e">
            <v>#N/A</v>
          </cell>
          <cell r="G35">
            <v>1318</v>
          </cell>
          <cell r="H35">
            <v>38834</v>
          </cell>
          <cell r="I35">
            <v>51183212</v>
          </cell>
        </row>
        <row r="36">
          <cell r="H36">
            <v>0</v>
          </cell>
          <cell r="I36">
            <v>0</v>
          </cell>
        </row>
        <row r="37">
          <cell r="A37" t="str">
            <v>2.2</v>
          </cell>
          <cell r="C37" t="str">
            <v>Pasangan Batu dengan Mortar</v>
          </cell>
          <cell r="F37" t="e">
            <v>#N/A</v>
          </cell>
          <cell r="G37">
            <v>527.20000000000005</v>
          </cell>
          <cell r="H37">
            <v>486440</v>
          </cell>
          <cell r="I37">
            <v>256451168</v>
          </cell>
        </row>
        <row r="38">
          <cell r="C38" t="str">
            <v/>
          </cell>
          <cell r="I38">
            <v>0</v>
          </cell>
        </row>
        <row r="39">
          <cell r="A39" t="str">
            <v>2.3 (1)</v>
          </cell>
          <cell r="C39" t="str">
            <v>Gorong-Gorong Pipa Beton Bertulang, Diameter Dalam  45 cm</v>
          </cell>
          <cell r="F39" t="e">
            <v>#N/A</v>
          </cell>
          <cell r="H39">
            <v>390841</v>
          </cell>
          <cell r="I39">
            <v>0</v>
          </cell>
        </row>
        <row r="40">
          <cell r="A40" t="str">
            <v>2.3 (2)</v>
          </cell>
          <cell r="C40" t="str">
            <v>Gorong-Gorong Pipa Beton Bertulang,</v>
          </cell>
          <cell r="F40" t="e">
            <v>#N/A</v>
          </cell>
          <cell r="G40">
            <v>28</v>
          </cell>
          <cell r="H40">
            <v>472602</v>
          </cell>
          <cell r="I40">
            <v>13232856</v>
          </cell>
        </row>
        <row r="41">
          <cell r="A41" t="str">
            <v>2.3 (3)</v>
          </cell>
          <cell r="C41" t="str">
            <v xml:space="preserve">Gorong-Gorong Pipa Beton Bertulang, Diameter Dalam 75 - 95 cm </v>
          </cell>
          <cell r="F41" t="e">
            <v>#N/A</v>
          </cell>
          <cell r="G41">
            <v>0</v>
          </cell>
          <cell r="H41">
            <v>739111</v>
          </cell>
          <cell r="I41">
            <v>0</v>
          </cell>
        </row>
        <row r="42">
          <cell r="A42" t="str">
            <v>2.3 (4)</v>
          </cell>
          <cell r="C42" t="str">
            <v xml:space="preserve">Gorong-Gorong Pipa Beton Bertulang, Diameter Dalam 95-120 cm </v>
          </cell>
          <cell r="F42" t="e">
            <v>#N/A</v>
          </cell>
          <cell r="H42">
            <v>1133316</v>
          </cell>
          <cell r="I42">
            <v>0</v>
          </cell>
        </row>
        <row r="43">
          <cell r="A43" t="str">
            <v>2.3 (7)</v>
          </cell>
          <cell r="C43" t="str">
            <v>Gorong-Gorong Beton Tanpa Tulang Diameter Dalam 20-30 Cm</v>
          </cell>
          <cell r="F43" t="e">
            <v>#N/A</v>
          </cell>
          <cell r="G43">
            <v>0</v>
          </cell>
          <cell r="I43">
            <v>0</v>
          </cell>
        </row>
        <row r="44">
          <cell r="A44" t="str">
            <v>2.3 (6)</v>
          </cell>
          <cell r="C44" t="str">
            <v>Gorong-Gorong Pipa Baja Bergelombang</v>
          </cell>
          <cell r="F44" t="str">
            <v>Ton</v>
          </cell>
          <cell r="I44">
            <v>0</v>
          </cell>
        </row>
        <row r="45">
          <cell r="A45" t="str">
            <v>2.3 (5)</v>
          </cell>
          <cell r="C45" t="str">
            <v>Gorong-Gorong Pipa Beton tanpa tulang, Diameter Dalam  20 cm</v>
          </cell>
          <cell r="F45" t="e">
            <v>#N/A</v>
          </cell>
          <cell r="I45">
            <v>0</v>
          </cell>
        </row>
        <row r="46">
          <cell r="A46" t="str">
            <v>2.3 (6)</v>
          </cell>
          <cell r="C46" t="str">
            <v>Gorong-Gorong Pipa Beton tanpa tulang, Diameter Dalam  25 cm</v>
          </cell>
          <cell r="F46" t="e">
            <v>#N/A</v>
          </cell>
          <cell r="I46">
            <v>0</v>
          </cell>
        </row>
        <row r="47">
          <cell r="A47" t="str">
            <v>2.3 (7)</v>
          </cell>
          <cell r="C47" t="str">
            <v>Gorong-Gorong Pipa Beton tanpa tulang, Diameter Dalam  30 cm</v>
          </cell>
          <cell r="F47" t="e">
            <v>#N/A</v>
          </cell>
          <cell r="I47">
            <v>0</v>
          </cell>
        </row>
        <row r="48">
          <cell r="A48" t="str">
            <v>2.4 (1)</v>
          </cell>
          <cell r="C48" t="str">
            <v>Timbunan Porus atau Bahan Penyaring</v>
          </cell>
          <cell r="F48" t="e">
            <v>#N/A</v>
          </cell>
          <cell r="I48">
            <v>0</v>
          </cell>
        </row>
        <row r="49">
          <cell r="A49" t="str">
            <v>2.4 (2)</v>
          </cell>
          <cell r="C49" t="str">
            <v>Anyaman Filter Plastik</v>
          </cell>
          <cell r="F49" t="e">
            <v>#N/A</v>
          </cell>
          <cell r="I49">
            <v>0</v>
          </cell>
        </row>
        <row r="50">
          <cell r="A50" t="str">
            <v>2.4 (3)</v>
          </cell>
          <cell r="C50" t="str">
            <v>Pipa Berlubang Banyak Untuk Pek. Drainase di Bawah Permukaan</v>
          </cell>
          <cell r="F50" t="e">
            <v>#N/A</v>
          </cell>
          <cell r="H50">
            <v>35565.911333333337</v>
          </cell>
          <cell r="I50">
            <v>0</v>
          </cell>
        </row>
        <row r="53">
          <cell r="B53" t="e">
            <v>#N/A</v>
          </cell>
          <cell r="I53">
            <v>320867236</v>
          </cell>
        </row>
        <row r="54">
          <cell r="C54" t="str">
            <v/>
          </cell>
          <cell r="H54" t="str">
            <v/>
          </cell>
        </row>
        <row r="56">
          <cell r="C56" t="str">
            <v>DIVISI  3.  PEKERJAAN  TANAH</v>
          </cell>
        </row>
        <row r="58">
          <cell r="A58" t="str">
            <v>3.1 (1)</v>
          </cell>
          <cell r="C58" t="str">
            <v>Galian Biasa</v>
          </cell>
          <cell r="F58" t="e">
            <v>#N/A</v>
          </cell>
          <cell r="G58">
            <v>250</v>
          </cell>
          <cell r="H58">
            <v>40898</v>
          </cell>
          <cell r="I58">
            <v>10224500</v>
          </cell>
        </row>
        <row r="59">
          <cell r="A59" t="str">
            <v>3.1 (2)</v>
          </cell>
          <cell r="C59" t="str">
            <v>Galian Batu</v>
          </cell>
          <cell r="F59" t="e">
            <v>#N/A</v>
          </cell>
          <cell r="H59">
            <v>145661</v>
          </cell>
          <cell r="I59">
            <v>0</v>
          </cell>
        </row>
        <row r="60">
          <cell r="A60" t="str">
            <v>3.1 (3)</v>
          </cell>
          <cell r="C60" t="str">
            <v>Galian Struktur dengan Kedalaman 0 - 2 meter</v>
          </cell>
          <cell r="F60" t="e">
            <v>#N/A</v>
          </cell>
          <cell r="G60">
            <v>0</v>
          </cell>
          <cell r="I60">
            <v>0</v>
          </cell>
        </row>
        <row r="61">
          <cell r="A61" t="str">
            <v>3.1 (4)</v>
          </cell>
          <cell r="C61" t="str">
            <v>Galian Struktur dengan Kedalaman 2 - 4 meter</v>
          </cell>
          <cell r="F61" t="e">
            <v>#N/A</v>
          </cell>
          <cell r="G61">
            <v>0</v>
          </cell>
          <cell r="I61">
            <v>0</v>
          </cell>
        </row>
        <row r="62">
          <cell r="A62" t="str">
            <v>3.1 (5)</v>
          </cell>
          <cell r="C62" t="str">
            <v>Galian Struktur dengan Kedalaman 4 - 6 meter</v>
          </cell>
          <cell r="F62" t="e">
            <v>#N/A</v>
          </cell>
          <cell r="G62">
            <v>0</v>
          </cell>
          <cell r="I62">
            <v>0</v>
          </cell>
        </row>
        <row r="63">
          <cell r="A63" t="str">
            <v>3.1 (6)</v>
          </cell>
          <cell r="C63" t="str">
            <v>Cofferdam, Penyokong, Pengaku dan Pekerjaan yang Berkaitan</v>
          </cell>
          <cell r="F63" t="str">
            <v>Buah</v>
          </cell>
          <cell r="H63">
            <v>523698040</v>
          </cell>
          <cell r="I63">
            <v>0</v>
          </cell>
        </row>
        <row r="64">
          <cell r="A64" t="str">
            <v>3.1 (6) a</v>
          </cell>
          <cell r="C64" t="str">
            <v>Cofferdam, Penyokong, Pengaku dan Pekerjaan yang Berkaitan ( Batang Kelapa)</v>
          </cell>
          <cell r="F64" t="str">
            <v>Buah</v>
          </cell>
          <cell r="H64">
            <v>156267241</v>
          </cell>
          <cell r="I64">
            <v>0</v>
          </cell>
        </row>
        <row r="65">
          <cell r="A65" t="str">
            <v>3.1 (7)</v>
          </cell>
          <cell r="C65" t="str">
            <v xml:space="preserve">Galian Perkerasan Beraspal Dengan Cold Milling Machine </v>
          </cell>
          <cell r="F65" t="e">
            <v>#N/A</v>
          </cell>
          <cell r="I65">
            <v>0</v>
          </cell>
        </row>
        <row r="66">
          <cell r="A66" t="str">
            <v>3.1 (8)</v>
          </cell>
          <cell r="C66" t="str">
            <v xml:space="preserve">Galian Perkerasan Beraspal Tanpa Cold Milling Machine </v>
          </cell>
          <cell r="F66" t="e">
            <v>#N/A</v>
          </cell>
          <cell r="G66">
            <v>0</v>
          </cell>
          <cell r="I66">
            <v>0</v>
          </cell>
        </row>
        <row r="67">
          <cell r="A67" t="str">
            <v>3.1 (9)</v>
          </cell>
          <cell r="C67" t="str">
            <v>Biaya Tambahan Utk. Pengangkutan yang Melebihi 5 Km.</v>
          </cell>
          <cell r="F67" t="e">
            <v>#N/A</v>
          </cell>
          <cell r="I67">
            <v>0</v>
          </cell>
        </row>
        <row r="68">
          <cell r="I68">
            <v>0</v>
          </cell>
        </row>
        <row r="69">
          <cell r="A69" t="str">
            <v>3.2 (1)</v>
          </cell>
          <cell r="C69" t="str">
            <v>Timbunan Biasa</v>
          </cell>
          <cell r="F69" t="e">
            <v>#N/A</v>
          </cell>
          <cell r="G69">
            <v>453</v>
          </cell>
          <cell r="H69">
            <v>82210</v>
          </cell>
          <cell r="I69">
            <v>37241130</v>
          </cell>
        </row>
        <row r="70">
          <cell r="A70" t="str">
            <v>3.2 (2)</v>
          </cell>
          <cell r="C70" t="str">
            <v>Timbunan Pilihan</v>
          </cell>
          <cell r="F70" t="e">
            <v>#N/A</v>
          </cell>
          <cell r="G70">
            <v>4157</v>
          </cell>
          <cell r="H70">
            <v>97953</v>
          </cell>
          <cell r="I70">
            <v>407190621</v>
          </cell>
        </row>
        <row r="71">
          <cell r="A71" t="str">
            <v>3.2 (3)</v>
          </cell>
          <cell r="C71" t="str">
            <v>Timbunan Pilihan di Atas Tanah Rawa (diukur di atas bak truk)</v>
          </cell>
          <cell r="F71" t="e">
            <v>#N/A</v>
          </cell>
          <cell r="H71">
            <v>36208</v>
          </cell>
          <cell r="I71">
            <v>0</v>
          </cell>
        </row>
        <row r="72">
          <cell r="H72">
            <v>0</v>
          </cell>
          <cell r="I72">
            <v>0</v>
          </cell>
        </row>
        <row r="73">
          <cell r="A73" t="str">
            <v xml:space="preserve">3.3 </v>
          </cell>
          <cell r="C73" t="str">
            <v>Penyiapan Badan Jalan</v>
          </cell>
          <cell r="F73" t="e">
            <v>#N/A</v>
          </cell>
          <cell r="G73">
            <v>20312</v>
          </cell>
          <cell r="H73">
            <v>3294</v>
          </cell>
          <cell r="I73">
            <v>66907728</v>
          </cell>
        </row>
        <row r="74">
          <cell r="A74" t="str">
            <v>3.3 (2)</v>
          </cell>
          <cell r="C74" t="str">
            <v>Penyiapan Badan Jalan pada Galian Batu</v>
          </cell>
          <cell r="I74">
            <v>0</v>
          </cell>
        </row>
        <row r="75">
          <cell r="I75">
            <v>0</v>
          </cell>
        </row>
        <row r="76">
          <cell r="A76" t="str">
            <v>3.4 (1)</v>
          </cell>
          <cell r="C76" t="str">
            <v>Pemotongan Pohon Diameter &lt;10 Cm</v>
          </cell>
          <cell r="F76" t="str">
            <v>Buah</v>
          </cell>
          <cell r="I76">
            <v>0</v>
          </cell>
        </row>
        <row r="77">
          <cell r="A77" t="str">
            <v>3.4 (2)</v>
          </cell>
          <cell r="C77" t="str">
            <v>Pemotongan Pohon Diameter 10 - &lt;30 Cm</v>
          </cell>
          <cell r="F77" t="str">
            <v>Buah</v>
          </cell>
          <cell r="I77">
            <v>0</v>
          </cell>
        </row>
        <row r="78">
          <cell r="A78" t="str">
            <v>3.4 (3)</v>
          </cell>
          <cell r="C78" t="str">
            <v>Pemotongan Pohon Diameter 30 - &lt;50 Cm</v>
          </cell>
          <cell r="F78" t="str">
            <v>Buah</v>
          </cell>
          <cell r="I78">
            <v>0</v>
          </cell>
        </row>
        <row r="79">
          <cell r="A79" t="str">
            <v>3.4 (4)</v>
          </cell>
          <cell r="C79" t="str">
            <v>Pemotongan Pohon Diameter 50 - &lt;75 Cm</v>
          </cell>
          <cell r="F79" t="str">
            <v>Buah</v>
          </cell>
          <cell r="I79">
            <v>0</v>
          </cell>
        </row>
        <row r="80">
          <cell r="A80" t="str">
            <v>3.4 (5)</v>
          </cell>
          <cell r="C80" t="str">
            <v>Pemotongan Pohon Diameter &gt;75 Cm</v>
          </cell>
          <cell r="F80" t="str">
            <v>Buah</v>
          </cell>
          <cell r="I80">
            <v>0</v>
          </cell>
        </row>
        <row r="81">
          <cell r="A81" t="str">
            <v>3.4 (6)</v>
          </cell>
          <cell r="C81" t="str">
            <v>Stabilisasi Lereng dengan Gebalan Rumput</v>
          </cell>
          <cell r="F81" t="e">
            <v>#N/A</v>
          </cell>
          <cell r="G81">
            <v>0</v>
          </cell>
          <cell r="I81">
            <v>0</v>
          </cell>
        </row>
        <row r="82">
          <cell r="A82" t="str">
            <v>3.4 (7)</v>
          </cell>
          <cell r="C82" t="str">
            <v>Penanaman Perdu</v>
          </cell>
          <cell r="F82" t="e">
            <v>#N/A</v>
          </cell>
          <cell r="I82">
            <v>0</v>
          </cell>
        </row>
        <row r="85">
          <cell r="C85" t="str">
            <v/>
          </cell>
        </row>
        <row r="87">
          <cell r="B87" t="e">
            <v>#N/A</v>
          </cell>
          <cell r="I87">
            <v>521563979</v>
          </cell>
        </row>
        <row r="90">
          <cell r="C90" t="str">
            <v>DIVISI  4.  PELEBARAN PERKERASAN DAN BAHU JALAN</v>
          </cell>
        </row>
        <row r="92">
          <cell r="A92" t="str">
            <v>4.1 (1)</v>
          </cell>
          <cell r="C92" t="str">
            <v>Persiapan Subgride</v>
          </cell>
          <cell r="F92" t="e">
            <v>#N/A</v>
          </cell>
          <cell r="H92">
            <v>2186</v>
          </cell>
          <cell r="I92">
            <v>0</v>
          </cell>
        </row>
        <row r="93">
          <cell r="A93" t="str">
            <v>4.2 (1)</v>
          </cell>
          <cell r="C93" t="str">
            <v>Lapis Pondasi Agregat Kelas A Bahu</v>
          </cell>
          <cell r="F93" t="e">
            <v>#N/A</v>
          </cell>
          <cell r="H93">
            <v>392913.31657113595</v>
          </cell>
          <cell r="I93">
            <v>0</v>
          </cell>
        </row>
        <row r="94">
          <cell r="A94" t="str">
            <v xml:space="preserve"> (2)_x001D__x0000__x0000_Lapis Pondasi Agregat Kelas B_x0007__x0000__x0000_4.2 (3)_x0007__x0000__x0000_4.2 (4)_x0007__x0000__x0000_4.2 (5)_x0007__x0000__x0000_4.2 (6)_x0005__x0000__x0000_Liter_x0007__x0000__x0000_4.2 (7)_x0014__x0000__x0000_Lapis Resap Pengikat_x0007__x0000__x0000_5.1 (1)_x0007__x0000__x0000_5.1 (2)_x0007__x0000__x0000_5.2 (1)_x001D__x0000__x0000_Lapis Pondasi Agregat Kelas C_x0007__x0000__x0000_5.4 (1)_x0007__x0000__x0000_5.4 (2)_x0007__x0000__x0000_6.1 (1)_x0007__x0000__x0000_6.1 (2)_x000D__x0000__x0000_Lapis Perekat_x0007__x0000__x0000_6.2 (1)_x0007__x0000__x0000_6.2 (2)</v>
          </cell>
          <cell r="C94" t="str">
            <v xml:space="preserve">Lapis Pondasi Agregat Kelas B Bahu </v>
          </cell>
          <cell r="F94" t="e">
            <v>#N/A</v>
          </cell>
          <cell r="G94">
            <v>5000</v>
          </cell>
          <cell r="H94">
            <v>314578</v>
          </cell>
          <cell r="I94">
            <v>1572890000</v>
          </cell>
        </row>
        <row r="95">
          <cell r="A95" t="str">
            <v>enar-benar kuat dan kaku untuk menampung massa beton segar dan kokoh menerima tekanan yang dihasilkan dari penempatan dan penggetaran beton tanpa terjadi defleksi._x001B__x0000__x0000_Kerb Yang Digunakan Kembali	_x0000__x0000_8.4 (11)a_x0018__x0000__x0000_Pengecatan Kerb Pracetak_x0000__x0000_8.4 (11) b_x0017__x0000__x0000_Pengece</v>
          </cell>
          <cell r="C95" t="str">
            <v>Lapis Pondasi Semen Tanah</v>
          </cell>
          <cell r="F95" t="e">
            <v>#N/A</v>
          </cell>
          <cell r="I95">
            <v>0</v>
          </cell>
        </row>
        <row r="96">
          <cell r="A96" t="str">
            <v>湵畴⁫数慭慳湡慧Ɱ漠数慲楳‬慤⁮数慲慷慴⹮_x001D_䤀獮牴歵楳瀠潲敳畤⁲数杮橵慩⹮_x0016_䰀獩湥楳搠湡倠牥穩湩湡᤮_x0000_潋敮獫⁩畳汰楡愠物戠牥楳᭨_x0000_潋敮獫⁩畳汰楡愠畲⁳楬瑳楲൫_x0000_慤⁮慬湩氭楡࡮_x0000_慌潰慲⹮8䰀灡牯湡䬠浥橡慵Ɱ䰠灡牯湡栠牡慩Ɱ洠湩杧慵Ɱ搠湡戠汵湡湡ฮ_x0000_桐瑯⁯牰杯敲獳_x0012_䨀摡慵⁬敐慬獫湡慡㑮_x0000_慌潰慲⁮橕⁩慍整楲污唠畲慧⁮楂獡⁡慤⁮牕杵湡倠汩桩湡;䰀灡牯湡䴠硩䐠獥杩⁮慌楰⁳潐摮獡⁩杁牧来瑡䬠慬⁳⁂慤⁮汋獡_x0000__x0000_Laporan Mix Design Campuran AC-BC dan AC-WCD_x0000__x0000_Laporan M</v>
          </cell>
          <cell r="C96" t="str">
            <v>Semen Untuk Lapis Pondasi Semen Tanah</v>
          </cell>
          <cell r="F96" t="str">
            <v>Ton</v>
          </cell>
          <cell r="I96">
            <v>0</v>
          </cell>
        </row>
        <row r="97">
          <cell r="A97" t="e">
            <v>#N/A</v>
          </cell>
          <cell r="C97" t="str">
            <v>Laburan Aspal Satu Lapis (BURTU)</v>
          </cell>
          <cell r="F97" t="e">
            <v>#N/A</v>
          </cell>
          <cell r="I97">
            <v>0</v>
          </cell>
        </row>
        <row r="98">
          <cell r="A98" t="e">
            <v>#N/A</v>
          </cell>
          <cell r="C98" t="str">
            <v>Bahan Aspal Untuk Pekerjaan Pelaburan</v>
          </cell>
          <cell r="F98" t="e">
            <v>#N/A</v>
          </cell>
          <cell r="I98">
            <v>0</v>
          </cell>
        </row>
        <row r="99">
          <cell r="A99" t="e">
            <v>#N/A</v>
          </cell>
          <cell r="C99" t="e">
            <v>#N/A</v>
          </cell>
          <cell r="F99" t="e">
            <v>#N/A</v>
          </cell>
          <cell r="H99">
            <v>10605.271966666669</v>
          </cell>
          <cell r="I99">
            <v>0</v>
          </cell>
        </row>
        <row r="102">
          <cell r="B102" t="e">
            <v>#N/A</v>
          </cell>
          <cell r="I102">
            <v>1572890000</v>
          </cell>
        </row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Kela⁳݁_x0000_</v>
          </cell>
          <cell r="F107" t="e">
            <v>#N/A</v>
          </cell>
          <cell r="G107">
            <v>3000</v>
          </cell>
          <cell r="H107">
            <v>361199</v>
          </cell>
          <cell r="I107">
            <v>1083597000</v>
          </cell>
        </row>
        <row r="108">
          <cell r="A108" t="str">
            <v>5.1 (2)</v>
          </cell>
          <cell r="C108" t="str">
            <v>ၭ_x0000_啊䱍䡁吠呏䱁ⴠ䈠_x0002_䤀మ_x0000_敐⹫倠捡楨杮_x0005_䨀䱍䤭_x0003_䤀⹉_x0014_倀步‮敐慬楰慳⁮汕湡१_x0000_⸳‱㘨 䭡_x0000_潃晦牥慤Ɑ倠湥潹潫杮‬敐杮歡⁵慤⁮敐敫橲慡⁮慹杮䈠牥慫瑩湡⠠䈠瑡湡⁧敋慬慰ة_x0000_䵊ⵌ䥉_x0006_⼀牴捵ѫ_x0000_䥉⹉_x0014_倀步‮慂杮‮敐敬杮慫Ѱ_x0000_⸳″_x0007_䨀䱍䤭䥉_x000E_䐀剉䭅啔⁒呕䵁ੁ_x0000_佋呎䅒呋剏_x001D_䬀⹒䜠啅啋䡅‬㔰䘠䉅啒剁⁉〲㤰_x000F_䨀䵕䅌⁈佔䅔ⵌ䌠_x0002_䐀ᜮ_x0000_敐⹫倠浥汥桩牡慡⁮畒楴൮_x0000_敐敭⹬䐠浡橩ᑡ_x0000_敐敭楬慨慲湡匠污牵湡_x0005_䨀䱍䐭_x0016_䨀䵕䅌⁈佔䅔⁌䄨䈫䌫䐫ࠩ_x0000_偐⁎〱┠_x0007_㐀ㄮ⠠⤱_x0012_倀牥楳灡湡匠扵牧摩ብ_x0000_啊䱍䡁吠呏䱁⠠⭁⥂"䰀灡獩倠湯慤楳䄠牧来瑡䬠汥獡䄠</v>
          </cell>
          <cell r="F108" t="e">
            <v>#N/A</v>
          </cell>
          <cell r="G108">
            <v>4300</v>
          </cell>
          <cell r="H108">
            <v>312121</v>
          </cell>
          <cell r="I108">
            <v>1342120300</v>
          </cell>
        </row>
        <row r="109">
          <cell r="I109">
            <v>0</v>
          </cell>
        </row>
        <row r="110">
          <cell r="A110" t="str">
            <v>5.2 (1)</v>
          </cell>
          <cell r="C110" t="str">
            <v>Lapis Pondasi Agregat Kelas C</v>
          </cell>
          <cell r="F110" t="e">
            <v>#N/A</v>
          </cell>
          <cell r="I110">
            <v>0</v>
          </cell>
        </row>
        <row r="111">
          <cell r="I111">
            <v>0</v>
          </cell>
        </row>
        <row r="112">
          <cell r="A112" t="str">
            <v>5.3 (1)</v>
          </cell>
          <cell r="C112" t="str">
            <v>Cement Treated Base (CTB)</v>
          </cell>
          <cell r="F112" t="e">
            <v>#N/A</v>
          </cell>
          <cell r="I112">
            <v>0</v>
          </cell>
        </row>
        <row r="113">
          <cell r="A113" t="str">
            <v>5.3 (2)</v>
          </cell>
          <cell r="C113" t="str">
            <v>Cement Treated Sub Base (CTSB)</v>
          </cell>
          <cell r="F113" t="e">
            <v>#N/A</v>
          </cell>
          <cell r="I113">
            <v>0</v>
          </cell>
        </row>
        <row r="114">
          <cell r="I114">
            <v>0</v>
          </cell>
        </row>
        <row r="115">
          <cell r="A115" t="str">
            <v>5.4 (1)</v>
          </cell>
          <cell r="C115" t="str">
            <v>Semen Untuk Lapis Pondasi Semen Tanah</v>
          </cell>
          <cell r="F115" t="str">
            <v>Ton</v>
          </cell>
          <cell r="I115">
            <v>0</v>
          </cell>
        </row>
        <row r="116">
          <cell r="A116" t="str">
            <v>5.4 (2)</v>
          </cell>
          <cell r="C116" t="str">
            <v>Lapis Pondasi Semen Tanah</v>
          </cell>
          <cell r="F116" t="e">
            <v>#N/A</v>
          </cell>
          <cell r="I116">
            <v>0</v>
          </cell>
        </row>
        <row r="117">
          <cell r="I117">
            <v>0</v>
          </cell>
        </row>
        <row r="118">
          <cell r="A118" t="str">
            <v>5.5</v>
          </cell>
          <cell r="C118" t="str">
            <v>Perkerasan Beton</v>
          </cell>
          <cell r="F118" t="e">
            <v>#N/A</v>
          </cell>
          <cell r="I118">
            <v>0</v>
          </cell>
        </row>
        <row r="122">
          <cell r="B122" t="e">
            <v>#N/A</v>
          </cell>
          <cell r="I122">
            <v>2425717300</v>
          </cell>
        </row>
        <row r="125">
          <cell r="C125" t="str">
            <v>DIVISI  6.  PERKERASAN  ASPAL</v>
          </cell>
        </row>
        <row r="127">
          <cell r="A127" t="str">
            <v>6.1 (1)</v>
          </cell>
          <cell r="C127" t="e">
            <v>#N/A</v>
          </cell>
          <cell r="F127" t="e">
            <v>#N/A</v>
          </cell>
          <cell r="G127">
            <v>4250</v>
          </cell>
          <cell r="H127">
            <v>9428</v>
          </cell>
          <cell r="I127">
            <v>40069000</v>
          </cell>
        </row>
        <row r="128">
          <cell r="A128" t="str">
            <v>6.1 (2)</v>
          </cell>
          <cell r="C128" t="str">
            <v>Lapis Perekat</v>
          </cell>
          <cell r="F128" t="e">
            <v>#N/A</v>
          </cell>
          <cell r="G128">
            <v>0</v>
          </cell>
          <cell r="I128">
            <v>0</v>
          </cell>
        </row>
        <row r="129">
          <cell r="I129">
            <v>0</v>
          </cell>
        </row>
        <row r="130">
          <cell r="A130" t="str">
            <v>6.2 (1)</v>
          </cell>
          <cell r="C130" t="str">
            <v>Agregat Penutup BURTU</v>
          </cell>
          <cell r="F130" t="e">
            <v>#N/A</v>
          </cell>
          <cell r="I130">
            <v>0</v>
          </cell>
        </row>
        <row r="131">
          <cell r="A131" t="str">
            <v>6.2 (2)</v>
          </cell>
          <cell r="C131" t="str">
            <v>Agregat Penutup BURDA</v>
          </cell>
          <cell r="F131" t="e">
            <v>#N/A</v>
          </cell>
          <cell r="I131">
            <v>0</v>
          </cell>
        </row>
        <row r="132">
          <cell r="A132" t="str">
            <v>6.2 (3)</v>
          </cell>
          <cell r="C132" t="str">
            <v>Bahan Aspal untuk Pekerjaan Laburan</v>
          </cell>
          <cell r="F132" t="e">
            <v>#N/A</v>
          </cell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A135" t="str">
            <v>6.3 (1)</v>
          </cell>
          <cell r="C135" t="str">
            <v>Latasir (SS) Kelas A</v>
          </cell>
          <cell r="F135" t="e">
            <v>#N/A</v>
          </cell>
          <cell r="I135">
            <v>0</v>
          </cell>
        </row>
        <row r="136">
          <cell r="A136" t="str">
            <v>6.3 (2)</v>
          </cell>
          <cell r="C136" t="str">
            <v>Latasir (SS) Kelas B</v>
          </cell>
          <cell r="F136" t="e">
            <v>#N/A</v>
          </cell>
          <cell r="I136">
            <v>0</v>
          </cell>
        </row>
        <row r="137">
          <cell r="A137" t="str">
            <v>6.3 (3)</v>
          </cell>
          <cell r="C137" t="str">
            <v>Lataston - Lapis Aus (HRS-WC)</v>
          </cell>
          <cell r="F137" t="e">
            <v>#N/A</v>
          </cell>
          <cell r="I137">
            <v>0</v>
          </cell>
        </row>
        <row r="138">
          <cell r="A138" t="str">
            <v>6.3 (4)</v>
          </cell>
          <cell r="C138" t="str">
            <v>Lataston - Lapis Pondasi (HRS-Base)</v>
          </cell>
          <cell r="F138" t="e">
            <v>#N/A</v>
          </cell>
          <cell r="I138">
            <v>0</v>
          </cell>
        </row>
        <row r="139">
          <cell r="I139">
            <v>0</v>
          </cell>
        </row>
        <row r="140">
          <cell r="A140" t="str">
            <v>6.3 (4)</v>
          </cell>
          <cell r="C140" t="str">
            <v>Asphalt Treated Base (ATB)</v>
          </cell>
          <cell r="F140" t="e">
            <v>#N/A</v>
          </cell>
          <cell r="I140">
            <v>0</v>
          </cell>
        </row>
        <row r="141">
          <cell r="A141" t="str">
            <v>6.3 (5)a</v>
          </cell>
          <cell r="C141" t="str">
            <v>Laston - Lapis Aus  (AC-WC)</v>
          </cell>
          <cell r="F141" t="e">
            <v>#N/A</v>
          </cell>
          <cell r="G141">
            <v>0</v>
          </cell>
          <cell r="I141">
            <v>0</v>
          </cell>
        </row>
        <row r="142">
          <cell r="A142" t="str">
            <v>6.3 (6)a</v>
          </cell>
          <cell r="C142" t="str">
            <v>Laston - Lapis Antara (AC-BC)</v>
          </cell>
          <cell r="F142" t="e">
            <v>#N/A</v>
          </cell>
          <cell r="G142">
            <v>1000</v>
          </cell>
          <cell r="H142">
            <v>1985148</v>
          </cell>
          <cell r="I142">
            <v>1985148000</v>
          </cell>
        </row>
        <row r="143">
          <cell r="A143" t="str">
            <v>6.3 (6).c</v>
          </cell>
          <cell r="C143" t="str">
            <v>Laston - Lapis Antara (AC-BC) Leveling</v>
          </cell>
          <cell r="F143" t="str">
            <v>Ton</v>
          </cell>
          <cell r="G143">
            <v>0</v>
          </cell>
          <cell r="I143">
            <v>0</v>
          </cell>
        </row>
        <row r="144">
          <cell r="A144" t="str">
            <v>6.3 (7)</v>
          </cell>
          <cell r="C144" t="str">
            <v>Laston - Lapis Pondasi  (AC-Base)</v>
          </cell>
          <cell r="F144" t="e">
            <v>#N/A</v>
          </cell>
          <cell r="I144">
            <v>0</v>
          </cell>
        </row>
        <row r="145">
          <cell r="I145">
            <v>0</v>
          </cell>
        </row>
        <row r="146">
          <cell r="A146" t="str">
            <v>6.4 (1)</v>
          </cell>
          <cell r="C146" t="str">
            <v>Lasbutag</v>
          </cell>
          <cell r="F146" t="e">
            <v>#N/A</v>
          </cell>
          <cell r="I146">
            <v>0</v>
          </cell>
        </row>
        <row r="147">
          <cell r="A147" t="str">
            <v>6.4 (2)</v>
          </cell>
          <cell r="C147" t="str">
            <v>Latasbusir Kelas A</v>
          </cell>
          <cell r="F147" t="e">
            <v>#N/A</v>
          </cell>
          <cell r="I147">
            <v>0</v>
          </cell>
        </row>
        <row r="148">
          <cell r="A148" t="str">
            <v>6.4 (3)</v>
          </cell>
          <cell r="C148" t="str">
            <v>Latasbusir Kelas B</v>
          </cell>
          <cell r="F148" t="e">
            <v>#N/A</v>
          </cell>
          <cell r="I148">
            <v>0</v>
          </cell>
        </row>
        <row r="149">
          <cell r="A149" t="str">
            <v>6.4 (4)</v>
          </cell>
          <cell r="C149" t="str">
            <v>Bitumen Asbuton</v>
          </cell>
          <cell r="F149" t="str">
            <v>Ton</v>
          </cell>
          <cell r="I149">
            <v>0</v>
          </cell>
        </row>
        <row r="150">
          <cell r="A150" t="str">
            <v>6.4 (5)</v>
          </cell>
          <cell r="C150" t="str">
            <v>Bitumen Bahan Peremaja</v>
          </cell>
          <cell r="F150" t="str">
            <v>Ton</v>
          </cell>
          <cell r="I150">
            <v>0</v>
          </cell>
        </row>
        <row r="151">
          <cell r="A151" t="str">
            <v>6.4 (6)</v>
          </cell>
          <cell r="C151" t="str">
            <v>Bahan Anti-Stripping</v>
          </cell>
          <cell r="F151" t="e">
            <v>#N/A</v>
          </cell>
          <cell r="I151">
            <v>0</v>
          </cell>
        </row>
        <row r="152">
          <cell r="I152">
            <v>0</v>
          </cell>
        </row>
        <row r="153">
          <cell r="A153" t="str">
            <v>6.5 (1)</v>
          </cell>
          <cell r="C153" t="str">
            <v>Campuran Aspal Dingin Untuk Pelapisan Kembali</v>
          </cell>
          <cell r="F153" t="e">
            <v>#N/A</v>
          </cell>
          <cell r="I153">
            <v>0</v>
          </cell>
        </row>
        <row r="154">
          <cell r="I154">
            <v>0</v>
          </cell>
        </row>
        <row r="155">
          <cell r="A155" t="str">
            <v>6.6</v>
          </cell>
          <cell r="C155" t="str">
            <v>Lapis Penetrasi Macadam (Permukaan)</v>
          </cell>
          <cell r="F155" t="e">
            <v>#N/A</v>
          </cell>
          <cell r="I155">
            <v>0</v>
          </cell>
        </row>
        <row r="158">
          <cell r="B158" t="str">
            <v>䅉䅔≎_x0000_䕐䉍乁啇䅎⁎䅊䅌⁎䅌䉍剁⁏‭䥓䱇⁉_x0018_䈀啅䕒乕䕕⁎‭䅂䕔⁅䱉䕉။_x0000_䡔䉁䅒䥎‬呓‬呍_x0010_一偉‮ㄱ‰㔰‴ㄷᴲ_x0000_慌慴瑳湯ⴠ䰠灡獩䄠獵⠠剈ⵓ䍗〈_x0000_慌慴瑳湯ⴠ䰠灡獩倠湯慤楳⠠剈ⵓ慂敳ࠩ_x0000_⸶″㔨愩_x001B_䰀獡潴⁮‭慌楰⁳畁⁳⠠䍁圭⥃_x0008_㘀㌮⠠⤶ᵡ_x0000_慌瑳湯ⴠ䰠灡獩䄠瑮牡⁡䄨ⵃ䍂ऩ_x0000_⸶″㘨⸩♣_x0000_慌瑳湯ⴠ䰠灡獩䄠瑮牡⁡䄨ⵃ䍂 敌敶楬杮_x0007_㘀㌮⠠⤷!䰀獡潴⁮‭慌楰⁳潐摮獡⁩⠠䍁䈭獡⥥_x0007_㜀㈮⠠⤲_x0007_㜀㈮⠠⤳_x0000__x0000_7.2 (4)_x0007__x0000__x0000_7.2 (5)_x0007__x0000__x0000_7.2 (6)_x0007__x0000__x0000_7.2 (7)_x0007__x0000__x0000_7.2 (8)_x000E__x0000__x0000_Baja Prategan</v>
          </cell>
          <cell r="I158">
            <v>2025217000</v>
          </cell>
        </row>
        <row r="161">
          <cell r="C161" t="str">
            <v>DIVISI  7.  STRUKTUR</v>
          </cell>
        </row>
        <row r="163">
          <cell r="A163" t="str">
            <v>7.1 (1)</v>
          </cell>
          <cell r="C163" t="str">
            <v>Beton K500</v>
          </cell>
          <cell r="F163" t="e">
            <v>#N/A</v>
          </cell>
          <cell r="H163">
            <v>1458903</v>
          </cell>
          <cell r="I163">
            <v>0</v>
          </cell>
        </row>
        <row r="164">
          <cell r="A164" t="str">
            <v>7.1 (2)</v>
          </cell>
          <cell r="C164" t="str">
            <v>Beton K400</v>
          </cell>
          <cell r="F164" t="e">
            <v>#N/A</v>
          </cell>
          <cell r="H164">
            <v>1414310.6640310602</v>
          </cell>
          <cell r="I164">
            <v>0</v>
          </cell>
        </row>
        <row r="165">
          <cell r="A165" t="str">
            <v>7.1 (3)</v>
          </cell>
          <cell r="C165" t="str">
            <v>Beton K350</v>
          </cell>
          <cell r="F165" t="e">
            <v>#N/A</v>
          </cell>
          <cell r="G165">
            <v>0</v>
          </cell>
          <cell r="I165">
            <v>0</v>
          </cell>
        </row>
        <row r="166">
          <cell r="A166" t="str">
            <v>7.1 (4)</v>
          </cell>
          <cell r="C166" t="str">
            <v>Beton K300</v>
          </cell>
          <cell r="F166" t="e">
            <v>#N/A</v>
          </cell>
          <cell r="H166">
            <v>1272056</v>
          </cell>
          <cell r="I166">
            <v>0</v>
          </cell>
        </row>
        <row r="167">
          <cell r="A167" t="str">
            <v>7.1 (5)</v>
          </cell>
          <cell r="C167" t="str">
            <v>Beton K250</v>
          </cell>
          <cell r="F167" t="e">
            <v>#N/A</v>
          </cell>
          <cell r="G167">
            <v>24.18</v>
          </cell>
          <cell r="H167">
            <v>995445</v>
          </cell>
          <cell r="I167">
            <v>24069860.100000001</v>
          </cell>
        </row>
        <row r="168">
          <cell r="A168" t="str">
            <v>7.1 (6)</v>
          </cell>
          <cell r="C168" t="str">
            <v>Beton K175</v>
          </cell>
          <cell r="F168" t="e">
            <v>#N/A</v>
          </cell>
          <cell r="G168">
            <v>5.0999999999999996</v>
          </cell>
          <cell r="H168">
            <v>867279</v>
          </cell>
          <cell r="I168">
            <v>4423122.9000000004</v>
          </cell>
        </row>
        <row r="169">
          <cell r="A169" t="str">
            <v>7.1 (7)</v>
          </cell>
          <cell r="C169" t="str">
            <v>Beton Siklop K175</v>
          </cell>
          <cell r="F169" t="e">
            <v>#N/A</v>
          </cell>
          <cell r="G169">
            <v>2</v>
          </cell>
          <cell r="H169">
            <v>861438</v>
          </cell>
          <cell r="I169">
            <v>1722876</v>
          </cell>
        </row>
        <row r="170">
          <cell r="A170" t="str">
            <v>7.1 (8)</v>
          </cell>
          <cell r="C170" t="str">
            <v>Beton K125</v>
          </cell>
          <cell r="F170" t="e">
            <v>#N/A</v>
          </cell>
          <cell r="G170">
            <v>1.77</v>
          </cell>
          <cell r="H170">
            <v>705410</v>
          </cell>
          <cell r="I170">
            <v>1248575.7</v>
          </cell>
        </row>
        <row r="171">
          <cell r="I171">
            <v>0</v>
          </cell>
        </row>
        <row r="172">
          <cell r="A172" t="str">
            <v>7.2 (1)</v>
          </cell>
          <cell r="C172" t="e">
            <v>#N/A</v>
          </cell>
          <cell r="F172" t="str">
            <v>Buah</v>
          </cell>
          <cell r="I172">
            <v>0</v>
          </cell>
        </row>
        <row r="173">
          <cell r="A173" t="str">
            <v>7.2 (1) b</v>
          </cell>
          <cell r="C173" t="e">
            <v>#N/A</v>
          </cell>
          <cell r="F173" t="str">
            <v>Buah</v>
          </cell>
          <cell r="I173">
            <v>0</v>
          </cell>
        </row>
        <row r="174">
          <cell r="A174" t="str">
            <v>7.2 (2)</v>
          </cell>
          <cell r="C174" t="e">
            <v>#N/A</v>
          </cell>
          <cell r="F174" t="str">
            <v>Buah</v>
          </cell>
          <cell r="I174">
            <v>0</v>
          </cell>
        </row>
        <row r="175">
          <cell r="A175" t="str">
            <v>7.2 (2) b</v>
          </cell>
          <cell r="C175" t="e">
            <v>#N/A</v>
          </cell>
          <cell r="F175" t="str">
            <v>Buah</v>
          </cell>
          <cell r="I175">
            <v>0</v>
          </cell>
        </row>
        <row r="176">
          <cell r="A176" t="str">
            <v>7.2 (3)</v>
          </cell>
          <cell r="C176" t="e">
            <v>#N/A</v>
          </cell>
          <cell r="F176" t="str">
            <v>Buah</v>
          </cell>
          <cell r="I176">
            <v>0</v>
          </cell>
        </row>
        <row r="177">
          <cell r="A177" t="str">
            <v>7.2 (4)</v>
          </cell>
          <cell r="C177" t="e">
            <v>#N/A</v>
          </cell>
          <cell r="F177" t="str">
            <v>Buah</v>
          </cell>
          <cell r="I177">
            <v>0</v>
          </cell>
        </row>
        <row r="178">
          <cell r="A178" t="str">
            <v>7.2 (5)</v>
          </cell>
          <cell r="C178" t="e">
            <v>#N/A</v>
          </cell>
          <cell r="F178" t="str">
            <v>Buah</v>
          </cell>
          <cell r="I178">
            <v>0</v>
          </cell>
        </row>
        <row r="179">
          <cell r="A179" t="str">
            <v>7.2 (6)</v>
          </cell>
          <cell r="C179" t="e">
            <v>#N/A</v>
          </cell>
          <cell r="F179" t="str">
            <v>Buah</v>
          </cell>
          <cell r="I179">
            <v>0</v>
          </cell>
        </row>
        <row r="180">
          <cell r="A180" t="str">
            <v>7.2 (7)</v>
          </cell>
          <cell r="C180" t="e">
            <v>#N/A</v>
          </cell>
          <cell r="F180" t="str">
            <v>Buah</v>
          </cell>
          <cell r="H180">
            <v>242000000</v>
          </cell>
          <cell r="I180">
            <v>0</v>
          </cell>
        </row>
        <row r="181">
          <cell r="A181" t="str">
            <v>7.2 (8)</v>
          </cell>
          <cell r="C181" t="e">
            <v>#N/A</v>
          </cell>
          <cell r="F181" t="str">
            <v>Buah</v>
          </cell>
          <cell r="G181">
            <v>0</v>
          </cell>
          <cell r="I181">
            <v>0</v>
          </cell>
        </row>
        <row r="182">
          <cell r="A182" t="str">
            <v>7.2 (6) a</v>
          </cell>
          <cell r="C182" t="str">
            <v>Unit Pracetak Voided Slab Bentang ......... meter</v>
          </cell>
          <cell r="F182" t="str">
            <v>Buah</v>
          </cell>
          <cell r="I182">
            <v>0</v>
          </cell>
        </row>
        <row r="183">
          <cell r="A183" t="str">
            <v>7.2 (6) b</v>
          </cell>
          <cell r="C183" t="str">
            <v>Unit Pracetak Voided Slab Bentang ......... meter</v>
          </cell>
          <cell r="F183" t="str">
            <v>Buah</v>
          </cell>
          <cell r="I183">
            <v>0</v>
          </cell>
        </row>
        <row r="184">
          <cell r="A184" t="str">
            <v>7.2 (7) a</v>
          </cell>
          <cell r="C184" t="str">
            <v>Unit Pracetak Flat Slab Bentang ......... meter</v>
          </cell>
          <cell r="F184" t="str">
            <v>Buah</v>
          </cell>
          <cell r="I184">
            <v>0</v>
          </cell>
        </row>
        <row r="185">
          <cell r="A185" t="str">
            <v>7.2 (7) b</v>
          </cell>
          <cell r="C185" t="str">
            <v>Unit Pracetak Flat Slab Bentang ......... meter</v>
          </cell>
          <cell r="F185" t="str">
            <v>Buah</v>
          </cell>
          <cell r="I185">
            <v>0</v>
          </cell>
        </row>
        <row r="186">
          <cell r="A186" t="str">
            <v>7.2 (8) a</v>
          </cell>
          <cell r="C186" t="str">
            <v>Unit Pracetak Diafragma Bentang ......... meter</v>
          </cell>
          <cell r="F186" t="str">
            <v>Buah</v>
          </cell>
          <cell r="I186">
            <v>0</v>
          </cell>
        </row>
        <row r="187">
          <cell r="A187" t="str">
            <v>7.2 (8) b</v>
          </cell>
          <cell r="C187" t="str">
            <v>Unit Pracetak Diafragma Bentang ......... meter</v>
          </cell>
          <cell r="F187" t="str">
            <v>Buah</v>
          </cell>
          <cell r="I187">
            <v>0</v>
          </cell>
        </row>
        <row r="188">
          <cell r="A188" t="str">
            <v>7.2 (9)</v>
          </cell>
          <cell r="C188" t="str">
            <v>Baja Prategang</v>
          </cell>
          <cell r="F188" t="e">
            <v>#N/A</v>
          </cell>
          <cell r="I188">
            <v>0</v>
          </cell>
        </row>
        <row r="189">
          <cell r="A189" t="str">
            <v>7.2 (10)</v>
          </cell>
          <cell r="C189" t="str">
            <v>Plat Berongga (Hollow Slab) Pracetak Bentang 21 Meter</v>
          </cell>
          <cell r="F189" t="str">
            <v>Kg</v>
          </cell>
          <cell r="I189">
            <v>0</v>
          </cell>
        </row>
        <row r="190">
          <cell r="A190" t="str">
            <v>7.2 (11)</v>
          </cell>
          <cell r="C190" t="str">
            <v>Beton Diagfrahma K250 Termasuk pekerjaan Pra penegangan</v>
          </cell>
          <cell r="F190" t="str">
            <v>Buah</v>
          </cell>
          <cell r="I190">
            <v>0</v>
          </cell>
        </row>
        <row r="191">
          <cell r="A191" t="str">
            <v>7.2 (11) b</v>
          </cell>
          <cell r="C191" t="str">
            <v>Pemasangan Unit Pracetak Gelagar Tipe I Bentang ......... meter</v>
          </cell>
          <cell r="F191" t="str">
            <v>Buah</v>
          </cell>
          <cell r="I191">
            <v>0</v>
          </cell>
        </row>
        <row r="192">
          <cell r="A192" t="str">
            <v>7.2 (12) a</v>
          </cell>
          <cell r="C192" t="str">
            <v>Pemasangan Unit Pracetak Gelagar Tipe T Bentang ......... meter</v>
          </cell>
          <cell r="F192" t="str">
            <v>Buah</v>
          </cell>
          <cell r="I192">
            <v>0</v>
          </cell>
        </row>
        <row r="193">
          <cell r="A193" t="str">
            <v>7.2 (12) b</v>
          </cell>
          <cell r="C193" t="str">
            <v>Pemasangan Unit Pracetak Gelagar Tipe T Bentang ......... meter</v>
          </cell>
          <cell r="F193" t="str">
            <v>Buah</v>
          </cell>
          <cell r="I193">
            <v>0</v>
          </cell>
        </row>
        <row r="194">
          <cell r="A194" t="str">
            <v>7.2 (13) a</v>
          </cell>
          <cell r="C194" t="str">
            <v>Pemasangan Unit Pracetak Gelagar Tipe U Bentang ......... meter</v>
          </cell>
          <cell r="F194" t="str">
            <v>Buah</v>
          </cell>
          <cell r="I194">
            <v>0</v>
          </cell>
        </row>
        <row r="195">
          <cell r="A195" t="str">
            <v>7.2 (13) b</v>
          </cell>
          <cell r="C195" t="str">
            <v>Pemasangan Unit Pracetak Gelagar Tipe U Bentang ......... meter</v>
          </cell>
          <cell r="F195" t="str">
            <v>Buah</v>
          </cell>
          <cell r="I195">
            <v>0</v>
          </cell>
        </row>
        <row r="196">
          <cell r="A196" t="str">
            <v>7.2 (14) a</v>
          </cell>
          <cell r="C196" t="str">
            <v>Pemasangan Unit Pracetak Gelagar Tipe Y Bentang ......... meter</v>
          </cell>
          <cell r="F196" t="str">
            <v>Buah</v>
          </cell>
          <cell r="I196">
            <v>0</v>
          </cell>
        </row>
        <row r="197">
          <cell r="A197" t="str">
            <v>7.2 (14) b</v>
          </cell>
          <cell r="C197" t="str">
            <v>Pemasangan Unit Pracetak Gelagar Tipe Y Bentang ......... meter</v>
          </cell>
          <cell r="F197" t="str">
            <v>Buah</v>
          </cell>
          <cell r="I197">
            <v>0</v>
          </cell>
        </row>
        <row r="198">
          <cell r="A198" t="str">
            <v>7.2 (15) a</v>
          </cell>
          <cell r="C198" t="str">
            <v>Pemasangan Unit Pracetak Gelagar Tipe  Bentang ......... meter</v>
          </cell>
          <cell r="F198" t="str">
            <v>Buah</v>
          </cell>
          <cell r="I198">
            <v>0</v>
          </cell>
        </row>
        <row r="199">
          <cell r="A199" t="str">
            <v>7.2 (15) b</v>
          </cell>
          <cell r="C199" t="str">
            <v>Pemasangan Unit Pracetak Gelagar Tipe  Bentang ......... meter</v>
          </cell>
          <cell r="F199" t="str">
            <v>Buah</v>
          </cell>
          <cell r="I199">
            <v>0</v>
          </cell>
        </row>
        <row r="200">
          <cell r="A200" t="str">
            <v>7.2 (16) a</v>
          </cell>
          <cell r="C200" t="str">
            <v>Pemasangan Unit Pracetak Voided Slab Bentang ......... meter</v>
          </cell>
          <cell r="F200" t="str">
            <v>Buah</v>
          </cell>
          <cell r="I200">
            <v>0</v>
          </cell>
        </row>
        <row r="201">
          <cell r="A201" t="str">
            <v>7.2 (16) b</v>
          </cell>
          <cell r="C201" t="str">
            <v>Pemasangan Unit Pracetak Voided Slab Bentang ......... meter</v>
          </cell>
          <cell r="F201" t="str">
            <v>Buah</v>
          </cell>
          <cell r="I201">
            <v>0</v>
          </cell>
        </row>
        <row r="202">
          <cell r="A202" t="str">
            <v>7.2 (17) a</v>
          </cell>
          <cell r="C202" t="str">
            <v>Pemasangan Unit Pracetak Flat Slab Bentang ......... meter</v>
          </cell>
          <cell r="F202" t="str">
            <v>Buah</v>
          </cell>
          <cell r="I202">
            <v>0</v>
          </cell>
        </row>
        <row r="203">
          <cell r="A203" t="str">
            <v>7.2 (17) b</v>
          </cell>
          <cell r="C203" t="str">
            <v>Pemasangan Unit Pracetak Flat Slab Bentang ......... meter</v>
          </cell>
          <cell r="F203" t="str">
            <v>Buah</v>
          </cell>
          <cell r="I203">
            <v>0</v>
          </cell>
        </row>
        <row r="207">
          <cell r="J207" t="e">
            <v>#N/A</v>
          </cell>
        </row>
        <row r="210">
          <cell r="A210" t="str">
            <v>7.3 (1)</v>
          </cell>
          <cell r="C210" t="str">
            <v>Baja Tulangan U24 Polos</v>
          </cell>
          <cell r="F210" t="str">
            <v>Kg</v>
          </cell>
          <cell r="G210">
            <v>2659.8</v>
          </cell>
          <cell r="H210">
            <v>13704</v>
          </cell>
          <cell r="I210">
            <v>36449899.200000003</v>
          </cell>
        </row>
        <row r="211">
          <cell r="A211" t="str">
            <v>7.3 (2)</v>
          </cell>
          <cell r="C211" t="str">
            <v>Baja Tulangan U32 Polos</v>
          </cell>
          <cell r="F211" t="str">
            <v>Kg</v>
          </cell>
          <cell r="I211">
            <v>0</v>
          </cell>
        </row>
        <row r="212">
          <cell r="A212" t="str">
            <v>7.3 (3)</v>
          </cell>
          <cell r="C212" t="str">
            <v>Baja Tulangan D32 Ulir</v>
          </cell>
          <cell r="F212" t="str">
            <v>Kg</v>
          </cell>
          <cell r="H212">
            <v>18183</v>
          </cell>
          <cell r="I212">
            <v>0</v>
          </cell>
        </row>
        <row r="213">
          <cell r="A213" t="str">
            <v>7.3 (4)</v>
          </cell>
          <cell r="C213" t="str">
            <v>Baja Tulangan U39 Ulir</v>
          </cell>
          <cell r="F213" t="str">
            <v>Kg</v>
          </cell>
          <cell r="G213">
            <v>0</v>
          </cell>
          <cell r="I213">
            <v>0</v>
          </cell>
        </row>
        <row r="214">
          <cell r="A214" t="str">
            <v>7.3 (5)</v>
          </cell>
          <cell r="C214" t="str">
            <v>Baja Tulangan D48 Ulir</v>
          </cell>
          <cell r="F214" t="str">
            <v>Kg</v>
          </cell>
          <cell r="I214">
            <v>0</v>
          </cell>
        </row>
        <row r="215">
          <cell r="A215" t="str">
            <v>7.3 (6)</v>
          </cell>
          <cell r="C215" t="str">
            <v>Ayaman Kawat Yang dilas (Welded Wire Mesh)</v>
          </cell>
          <cell r="F215" t="str">
            <v>Kg</v>
          </cell>
          <cell r="I215">
            <v>0</v>
          </cell>
        </row>
        <row r="216">
          <cell r="I216">
            <v>0</v>
          </cell>
        </row>
        <row r="217">
          <cell r="A217" t="str">
            <v>7.4 (1)</v>
          </cell>
          <cell r="C217" t="str">
            <v>Baja Struktur Ttk.Leleh 2500 kg/cm2, pengadaan &amp; pemasangan</v>
          </cell>
          <cell r="F217" t="str">
            <v>Kg</v>
          </cell>
          <cell r="I217">
            <v>0</v>
          </cell>
        </row>
        <row r="218">
          <cell r="A218" t="str">
            <v>7.4 (2)</v>
          </cell>
          <cell r="C218" t="str">
            <v>Baja Struktur Ttk.Leleh 2800 kg/cm2, pengadaan &amp; pemasangan</v>
          </cell>
          <cell r="F218" t="str">
            <v>Kg</v>
          </cell>
          <cell r="G218">
            <v>0</v>
          </cell>
          <cell r="I218">
            <v>0</v>
          </cell>
        </row>
        <row r="219">
          <cell r="A219" t="str">
            <v>7.4 (3)</v>
          </cell>
          <cell r="C219" t="str">
            <v>Baja Struktur Ttk.Leleh 3500 kg/cm2, pengadaan &amp; pemasangan</v>
          </cell>
          <cell r="F219" t="str">
            <v>Kg</v>
          </cell>
          <cell r="I219">
            <v>0</v>
          </cell>
        </row>
        <row r="220">
          <cell r="I220">
            <v>0</v>
          </cell>
        </row>
        <row r="221">
          <cell r="A221" t="str">
            <v>7.5 (1)</v>
          </cell>
          <cell r="C221" t="str">
            <v>Pemasangan Jembatan Rangka Baja</v>
          </cell>
          <cell r="F221" t="str">
            <v>Kg</v>
          </cell>
          <cell r="I221">
            <v>0</v>
          </cell>
        </row>
        <row r="222">
          <cell r="A222" t="str">
            <v>7.5 (2)</v>
          </cell>
          <cell r="C222" t="str">
            <v>Pengangkutan Bahan Jembatan</v>
          </cell>
          <cell r="F222" t="str">
            <v>Kg</v>
          </cell>
          <cell r="I222">
            <v>0</v>
          </cell>
        </row>
        <row r="223">
          <cell r="A223" t="str">
            <v>7.5 (2)a</v>
          </cell>
          <cell r="C223" t="str">
            <v>Pengangkutan Bahan Sheet Pile</v>
          </cell>
          <cell r="F223" t="str">
            <v>Kg</v>
          </cell>
          <cell r="H223">
            <v>1000</v>
          </cell>
          <cell r="I223">
            <v>0</v>
          </cell>
        </row>
        <row r="224">
          <cell r="A224" t="str">
            <v>7.5 (1)</v>
          </cell>
          <cell r="C224" t="str">
            <v>Lantai Kayu Jembatan</v>
          </cell>
          <cell r="F224" t="e">
            <v>#N/A</v>
          </cell>
          <cell r="I224">
            <v>0</v>
          </cell>
        </row>
        <row r="225">
          <cell r="A225" t="str">
            <v>7.5 (2)</v>
          </cell>
          <cell r="C225" t="str">
            <v>Struktur Kayu Jembatan</v>
          </cell>
          <cell r="F225" t="e">
            <v>#N/A</v>
          </cell>
          <cell r="I225">
            <v>0</v>
          </cell>
        </row>
        <row r="226">
          <cell r="I226">
            <v>0</v>
          </cell>
        </row>
        <row r="227">
          <cell r="A227" t="str">
            <v>7.6 (1)</v>
          </cell>
          <cell r="C227" t="str">
            <v>Pondasi Cerucuk, Pengadaan dan Pemancangan</v>
          </cell>
          <cell r="F227" t="e">
            <v>#N/A</v>
          </cell>
          <cell r="G227">
            <v>1084.8599999999999</v>
          </cell>
          <cell r="H227">
            <v>188888</v>
          </cell>
          <cell r="I227">
            <v>204917035.68000001</v>
          </cell>
        </row>
        <row r="228">
          <cell r="A228" t="str">
            <v>7.6 (2)</v>
          </cell>
          <cell r="C228" t="str">
            <v>Dinding Turap Kayu Tanpa Pengawetan</v>
          </cell>
          <cell r="F228" t="e">
            <v>#N/A</v>
          </cell>
          <cell r="I228">
            <v>0</v>
          </cell>
        </row>
        <row r="229">
          <cell r="A229" t="str">
            <v>7.6 (3)</v>
          </cell>
          <cell r="C229" t="str">
            <v>Dinding Turap Kayu Dengan Pengawetan</v>
          </cell>
          <cell r="F229" t="e">
            <v>#N/A</v>
          </cell>
          <cell r="I229">
            <v>0</v>
          </cell>
        </row>
        <row r="230">
          <cell r="A230" t="str">
            <v>7.6 (4)</v>
          </cell>
          <cell r="C230" t="str">
            <v>Dinding Turap Baja</v>
          </cell>
          <cell r="F230" t="e">
            <v>#N/A</v>
          </cell>
          <cell r="I230">
            <v>0</v>
          </cell>
        </row>
        <row r="231">
          <cell r="A231" t="str">
            <v>7.6 (5)</v>
          </cell>
          <cell r="C231" t="str">
            <v>Dinding Turap Beton</v>
          </cell>
          <cell r="F231" t="e">
            <v>#N/A</v>
          </cell>
          <cell r="I231">
            <v>0</v>
          </cell>
        </row>
        <row r="232">
          <cell r="A232" t="str">
            <v>7.6 (6)</v>
          </cell>
          <cell r="C232" t="str">
            <v>Penyediaan Tiang Pancang Kayu Tanpa Pengawetan</v>
          </cell>
          <cell r="F232" t="e">
            <v>#N/A</v>
          </cell>
          <cell r="I232">
            <v>0</v>
          </cell>
        </row>
        <row r="233">
          <cell r="A233" t="str">
            <v>7.6 (7)</v>
          </cell>
          <cell r="C233" t="str">
            <v>Penyediaan Tiang Pancang Kayu Dengan Pengawetan</v>
          </cell>
          <cell r="F233" t="e">
            <v>#N/A</v>
          </cell>
          <cell r="I233">
            <v>0</v>
          </cell>
        </row>
        <row r="234">
          <cell r="A234" t="str">
            <v>7.6 (8)</v>
          </cell>
          <cell r="C234" t="str">
            <v>Penyediaan Tiang Pancang Baja Dia. 500 mm</v>
          </cell>
          <cell r="F234" t="str">
            <v>Kg</v>
          </cell>
          <cell r="G234">
            <v>0</v>
          </cell>
          <cell r="I234">
            <v>0</v>
          </cell>
        </row>
        <row r="235">
          <cell r="A235" t="str">
            <v xml:space="preserve">7.6 (9) </v>
          </cell>
          <cell r="C235" t="str">
            <v>Pengadaan Tiang Pnc. Beton Bertulang Pracetak Diameter 50 cm</v>
          </cell>
          <cell r="F235" t="str">
            <v>M1</v>
          </cell>
          <cell r="G235">
            <v>0</v>
          </cell>
          <cell r="I235">
            <v>0</v>
          </cell>
        </row>
        <row r="236">
          <cell r="A236" t="str">
            <v>7.6 (10)</v>
          </cell>
          <cell r="C236" t="str">
            <v>Penyediaan Tiang Pnc. Beton Pratekan Pracetak Dia. 50 cm</v>
          </cell>
          <cell r="F236" t="e">
            <v>#N/A</v>
          </cell>
          <cell r="I236">
            <v>0</v>
          </cell>
        </row>
        <row r="237">
          <cell r="A237" t="str">
            <v>7.6 (11)</v>
          </cell>
          <cell r="C237" t="str">
            <v>Pemancangan Tiang Pancang Kayu</v>
          </cell>
          <cell r="F237" t="e">
            <v>#N/A</v>
          </cell>
          <cell r="I237">
            <v>0</v>
          </cell>
        </row>
        <row r="238">
          <cell r="A238" t="str">
            <v>7.6 (11) b</v>
          </cell>
          <cell r="C238" t="str">
            <v>Pemancangan Tiang Pancang Kayu Ukuran ..........</v>
          </cell>
          <cell r="F238" t="e">
            <v>#N/A</v>
          </cell>
          <cell r="I238">
            <v>0</v>
          </cell>
        </row>
        <row r="239">
          <cell r="A239" t="str">
            <v>7.6 (12)</v>
          </cell>
          <cell r="C239" t="str">
            <v>Pemancangan Tiang Pancang Beton Kayu Ukuran 40x40cm</v>
          </cell>
          <cell r="F239" t="e">
            <v>#N/A</v>
          </cell>
          <cell r="I239">
            <v>0</v>
          </cell>
        </row>
        <row r="240">
          <cell r="A240" t="str">
            <v xml:space="preserve">7.6 (12) </v>
          </cell>
          <cell r="C240" t="str">
            <v>Pemancangan Tiang Pancang Beton Kayu Ukuran ..........</v>
          </cell>
          <cell r="F240" t="e">
            <v>#N/A</v>
          </cell>
          <cell r="I240">
            <v>0</v>
          </cell>
        </row>
        <row r="241">
          <cell r="A241" t="str">
            <v>7.6 (12)</v>
          </cell>
          <cell r="C241" t="str">
            <v>Pemancangan Tiang Pancang Pipa Baja : Diameter 400 mm</v>
          </cell>
          <cell r="F241" t="e">
            <v>#N/A</v>
          </cell>
          <cell r="I241">
            <v>0</v>
          </cell>
        </row>
        <row r="242">
          <cell r="A242" t="str">
            <v>7.6 (13)</v>
          </cell>
          <cell r="C242" t="str">
            <v>Pemancangan Tiang Pancang Pipa Baja : Diameter 500 mm</v>
          </cell>
          <cell r="F242" t="e">
            <v>#N/A</v>
          </cell>
          <cell r="G242">
            <v>0</v>
          </cell>
          <cell r="I242">
            <v>0</v>
          </cell>
        </row>
        <row r="243">
          <cell r="A243" t="str">
            <v>7.6 (13)a</v>
          </cell>
          <cell r="C243" t="str">
            <v>Pasir Padat isian Dalam Tiang Pancang</v>
          </cell>
          <cell r="F243" t="e">
            <v>#N/A</v>
          </cell>
          <cell r="G243">
            <v>0</v>
          </cell>
          <cell r="I243">
            <v>0</v>
          </cell>
        </row>
        <row r="244">
          <cell r="A244" t="str">
            <v>7.6 (14)</v>
          </cell>
          <cell r="C244" t="str">
            <v>Pemancangan Tiang Pancang Pipa Baja : Diameter 600 mm</v>
          </cell>
          <cell r="F244" t="e">
            <v>#N/A</v>
          </cell>
          <cell r="I244">
            <v>0</v>
          </cell>
        </row>
        <row r="245">
          <cell r="A245" t="str">
            <v>7.6 (15)</v>
          </cell>
          <cell r="C245" t="str">
            <v xml:space="preserve">Pemancangan Tiang Pancang Beton Pracetak : </v>
          </cell>
          <cell r="F245" t="e">
            <v>#N/A</v>
          </cell>
          <cell r="I245">
            <v>0</v>
          </cell>
        </row>
        <row r="246">
          <cell r="C246" t="str">
            <v>30 cm x 30 cm atau Dia. 300 mm</v>
          </cell>
          <cell r="I246">
            <v>0</v>
          </cell>
        </row>
        <row r="247">
          <cell r="A247" t="str">
            <v>7.6 (16)</v>
          </cell>
          <cell r="C247" t="str">
            <v xml:space="preserve">Pemancangan Tiang Pancang Beton Bertulang Pracetak : </v>
          </cell>
          <cell r="F247" t="e">
            <v>#N/A</v>
          </cell>
          <cell r="I247">
            <v>0</v>
          </cell>
        </row>
        <row r="248">
          <cell r="C248" t="str">
            <v>40 cm x 40 cm atau Dia. 500 mm</v>
          </cell>
          <cell r="I248">
            <v>0</v>
          </cell>
        </row>
        <row r="249">
          <cell r="A249" t="str">
            <v>7.6 (17)</v>
          </cell>
          <cell r="C249" t="str">
            <v xml:space="preserve">Pemancangan Tiang Pancang Beton Bertulang PratekanPracetak : </v>
          </cell>
          <cell r="F249" t="e">
            <v>#N/A</v>
          </cell>
          <cell r="G249">
            <v>0</v>
          </cell>
          <cell r="I249">
            <v>0</v>
          </cell>
        </row>
        <row r="250">
          <cell r="C250" t="str">
            <v>50 cm x 50 cm atau Dia. 500 mm</v>
          </cell>
          <cell r="I250">
            <v>0</v>
          </cell>
        </row>
        <row r="251">
          <cell r="A251" t="str">
            <v>7.6 (18)</v>
          </cell>
          <cell r="C251" t="str">
            <v>Tiang Bor Beton, Diameter 600 mm</v>
          </cell>
          <cell r="F251" t="e">
            <v>#N/A</v>
          </cell>
          <cell r="I251">
            <v>0</v>
          </cell>
        </row>
        <row r="252">
          <cell r="A252" t="str">
            <v>7.6 (19)</v>
          </cell>
          <cell r="C252" t="str">
            <v>Tiang Bor Beton, Diameter 800 mm</v>
          </cell>
          <cell r="F252" t="e">
            <v>#N/A</v>
          </cell>
          <cell r="I252">
            <v>0</v>
          </cell>
        </row>
        <row r="253">
          <cell r="A253" t="str">
            <v>7.6 (20)</v>
          </cell>
          <cell r="C253" t="str">
            <v>Tiang Bor Beton, Diameter 1000 mm</v>
          </cell>
          <cell r="F253" t="e">
            <v>#N/A</v>
          </cell>
          <cell r="I253">
            <v>0</v>
          </cell>
        </row>
        <row r="254">
          <cell r="A254" t="str">
            <v>7.6 (21)</v>
          </cell>
          <cell r="C254" t="str">
            <v>Tiang Bor Beton, Diameter 1200 mm</v>
          </cell>
          <cell r="F254" t="e">
            <v>#N/A</v>
          </cell>
          <cell r="I254">
            <v>0</v>
          </cell>
        </row>
        <row r="255">
          <cell r="A255" t="str">
            <v>7.6 (22)</v>
          </cell>
          <cell r="C255" t="str">
            <v>Tiang Bor Beton, Diameter 1500 mm</v>
          </cell>
          <cell r="F255" t="e">
            <v>#N/A</v>
          </cell>
          <cell r="I255">
            <v>0</v>
          </cell>
        </row>
        <row r="256">
          <cell r="A256" t="str">
            <v>7.6 (23)</v>
          </cell>
          <cell r="C256" t="str">
            <v>Tambahan biaya untuk nomor mata pembayaran 7.6(11) s/d 7.6(17)</v>
          </cell>
          <cell r="F256" t="e">
            <v>#N/A</v>
          </cell>
          <cell r="G256">
            <v>0</v>
          </cell>
          <cell r="I256">
            <v>0</v>
          </cell>
        </row>
        <row r="257">
          <cell r="C257" t="str">
            <v>bila tiang pancang dikerjakan dikerjakan ditempat berair</v>
          </cell>
          <cell r="I257">
            <v>0</v>
          </cell>
        </row>
        <row r="258">
          <cell r="A258" t="str">
            <v>7.6 (23)</v>
          </cell>
          <cell r="C258" t="str">
            <v>Tambahan biaya untuk nomor mata pembayaran 7.6(18) s/d 7.6(22)</v>
          </cell>
          <cell r="F258" t="e">
            <v>#N/A</v>
          </cell>
          <cell r="I258">
            <v>0</v>
          </cell>
        </row>
        <row r="259">
          <cell r="C259" t="str">
            <v>bila tiang pancang beton dikerjakan dikerjakan ditempat berair</v>
          </cell>
          <cell r="I259">
            <v>0</v>
          </cell>
        </row>
        <row r="260">
          <cell r="A260" t="str">
            <v>7.6 (24)</v>
          </cell>
          <cell r="C260" t="str">
            <v>Tambahan biaya untuk nomor mata pembayaran 7.6(18) s/d 7.6(22)</v>
          </cell>
          <cell r="F260" t="e">
            <v>#N/A</v>
          </cell>
          <cell r="I260">
            <v>0</v>
          </cell>
        </row>
        <row r="261">
          <cell r="C261" t="str">
            <v>bila tiang bor beton dikerjakan dikerjakan ditempat berair</v>
          </cell>
          <cell r="I261">
            <v>0</v>
          </cell>
        </row>
        <row r="262">
          <cell r="A262" t="str">
            <v>7.6 (25)</v>
          </cell>
          <cell r="C262" t="str">
            <v>Pengujian pembebanan pada tiang dengan diameter sampai  600 mm</v>
          </cell>
          <cell r="F262" t="str">
            <v>Buah</v>
          </cell>
          <cell r="G262">
            <v>0</v>
          </cell>
          <cell r="I262">
            <v>0</v>
          </cell>
        </row>
        <row r="263">
          <cell r="A263" t="str">
            <v>7.6 (26)</v>
          </cell>
          <cell r="C263" t="str">
            <v>Pengujian pembebanan pada tiang dengan diameter diatas  600 mm</v>
          </cell>
          <cell r="F263" t="str">
            <v>Buah</v>
          </cell>
          <cell r="I263">
            <v>0</v>
          </cell>
        </row>
        <row r="267">
          <cell r="J267" t="e">
            <v>#N/A</v>
          </cell>
        </row>
        <row r="270">
          <cell r="A270" t="str">
            <v>7.7 (1)</v>
          </cell>
          <cell r="C270" t="str">
            <v>Penyediaan Dinding Sumuran Silinder, Diameter 250 cm</v>
          </cell>
          <cell r="F270" t="e">
            <v>#N/A</v>
          </cell>
        </row>
        <row r="271">
          <cell r="A271" t="str">
            <v>7.7 (2)</v>
          </cell>
          <cell r="C271" t="str">
            <v>Penyediaan Dinding Sumuran Silinder, Diameter 300 cm</v>
          </cell>
          <cell r="F271" t="e">
            <v>#N/A</v>
          </cell>
        </row>
        <row r="272">
          <cell r="A272" t="str">
            <v>7.7 (3)</v>
          </cell>
          <cell r="C272" t="str">
            <v>Penyediaan Dinding Sumuran Silinder, Diameter 350 cm</v>
          </cell>
          <cell r="F272" t="e">
            <v>#N/A</v>
          </cell>
        </row>
        <row r="273">
          <cell r="A273" t="str">
            <v>7.7 (4)</v>
          </cell>
          <cell r="C273" t="str">
            <v>Penyediaan Dinding Sumuran Silinder, Diameter 400 cm</v>
          </cell>
          <cell r="F273" t="e">
            <v>#N/A</v>
          </cell>
        </row>
        <row r="274">
          <cell r="A274" t="str">
            <v>7.7 (5)</v>
          </cell>
          <cell r="C274" t="str">
            <v>Penurunan Dinding Sumuran Silinder, Diameter 250 cm</v>
          </cell>
          <cell r="F274" t="e">
            <v>#N/A</v>
          </cell>
        </row>
        <row r="275">
          <cell r="A275" t="str">
            <v>7.7 (6)</v>
          </cell>
          <cell r="C275" t="str">
            <v>Penurunan Dinding Sumuran Silinder, Diameter 300 cm</v>
          </cell>
          <cell r="F275" t="e">
            <v>#N/A</v>
          </cell>
        </row>
        <row r="276">
          <cell r="A276" t="str">
            <v>7.7 (7)</v>
          </cell>
          <cell r="C276" t="str">
            <v>Penurunan Dinding Sumuran Silinder, Diameter 350 cm</v>
          </cell>
          <cell r="F276" t="e">
            <v>#N/A</v>
          </cell>
        </row>
        <row r="277">
          <cell r="A277" t="str">
            <v>7.7 (8)</v>
          </cell>
          <cell r="C277" t="str">
            <v>Penurunan Dinding Sumuran Silinder, Diameter 400 cm</v>
          </cell>
          <cell r="F277" t="e">
            <v>#N/A</v>
          </cell>
        </row>
        <row r="279">
          <cell r="A279" t="str">
            <v>7.7 (2) b</v>
          </cell>
          <cell r="C279" t="str">
            <v>Penurunan Dinding Sumuran Silinder, Diameter ..........</v>
          </cell>
          <cell r="F279" t="e">
            <v>#N/A</v>
          </cell>
        </row>
        <row r="281">
          <cell r="A281" t="str">
            <v>7.9</v>
          </cell>
          <cell r="C281" t="str">
            <v>Pasangan Batu</v>
          </cell>
          <cell r="F281" t="e">
            <v>#N/A</v>
          </cell>
          <cell r="G281">
            <v>0</v>
          </cell>
          <cell r="H281">
            <v>606357</v>
          </cell>
          <cell r="I281">
            <v>0</v>
          </cell>
        </row>
        <row r="282">
          <cell r="A282" t="str">
            <v>7.9</v>
          </cell>
          <cell r="C282" t="str">
            <v>Pasangan Batu (Mekanik)</v>
          </cell>
          <cell r="F282" t="e">
            <v>#N/A</v>
          </cell>
          <cell r="G282">
            <v>542.42999999999995</v>
          </cell>
          <cell r="H282">
            <v>597604</v>
          </cell>
          <cell r="I282">
            <v>324158337.72000003</v>
          </cell>
        </row>
        <row r="283">
          <cell r="A283" t="str">
            <v>7.10 (1)</v>
          </cell>
          <cell r="C283" t="str">
            <v>Pasangan Batu Kosong Yang Diisi Adukan</v>
          </cell>
          <cell r="F283" t="e">
            <v>#N/A</v>
          </cell>
        </row>
        <row r="284">
          <cell r="A284" t="str">
            <v>7.10 (2)</v>
          </cell>
          <cell r="C284" t="str">
            <v>Pasangan Batu Kosong</v>
          </cell>
          <cell r="F284" t="e">
            <v>#N/A</v>
          </cell>
        </row>
        <row r="285">
          <cell r="A285" t="str">
            <v>7.10 (3)</v>
          </cell>
          <cell r="C285" t="str">
            <v>Bronjong (Gabions) Pabrikan</v>
          </cell>
          <cell r="F285" t="e">
            <v>#N/A</v>
          </cell>
          <cell r="G285">
            <v>12</v>
          </cell>
          <cell r="H285">
            <v>323452</v>
          </cell>
          <cell r="I285">
            <v>3881424</v>
          </cell>
        </row>
        <row r="287">
          <cell r="A287" t="str">
            <v>7.11 (1)</v>
          </cell>
          <cell r="C287" t="str">
            <v>Expansion Joint Tipe Tertutup Asphaltic Plug</v>
          </cell>
          <cell r="F287" t="e">
            <v>#N/A</v>
          </cell>
          <cell r="G287">
            <v>0</v>
          </cell>
          <cell r="I287">
            <v>0</v>
          </cell>
        </row>
        <row r="288">
          <cell r="A288" t="str">
            <v>7.11 (2)</v>
          </cell>
          <cell r="C288" t="str">
            <v>Expansion Joint Tipe Robber 1 (celah 21 - 41 mm)</v>
          </cell>
          <cell r="F288" t="e">
            <v>#N/A</v>
          </cell>
        </row>
        <row r="289">
          <cell r="A289" t="str">
            <v>7.11 (3)</v>
          </cell>
          <cell r="C289" t="str">
            <v>Expansion Joint Tipe Robber 1 (celah 42 - 61 mm)</v>
          </cell>
          <cell r="F289" t="e">
            <v>#N/A</v>
          </cell>
        </row>
        <row r="290">
          <cell r="A290" t="str">
            <v>7.11 (4)</v>
          </cell>
          <cell r="C290" t="str">
            <v>Expansion Joint Tipe Robber 1 (celah 62 - 82 mm)</v>
          </cell>
          <cell r="F290" t="e">
            <v>#N/A</v>
          </cell>
        </row>
        <row r="291">
          <cell r="A291" t="str">
            <v>7.11 (5)</v>
          </cell>
          <cell r="C291" t="str">
            <v>Joint Filler untuk sambunagan konstruksi (Expansion Joint)</v>
          </cell>
          <cell r="F291" t="e">
            <v>#N/A</v>
          </cell>
        </row>
        <row r="292">
          <cell r="A292" t="str">
            <v>7.11 (6)</v>
          </cell>
          <cell r="C292" t="str">
            <v>Exspansion Joint tipe baja bersudut</v>
          </cell>
          <cell r="F292" t="e">
            <v>#N/A</v>
          </cell>
          <cell r="G292">
            <v>0</v>
          </cell>
          <cell r="I292">
            <v>0</v>
          </cell>
        </row>
        <row r="294">
          <cell r="A294" t="str">
            <v>7.12 (1)</v>
          </cell>
          <cell r="C294" t="str">
            <v>Perletakan Logam</v>
          </cell>
          <cell r="F294" t="str">
            <v>Buah</v>
          </cell>
        </row>
        <row r="295">
          <cell r="A295" t="str">
            <v>7.12 (1) b</v>
          </cell>
          <cell r="C295" t="str">
            <v>Perletakan Logam Tipe ............</v>
          </cell>
          <cell r="F295" t="str">
            <v>Buah</v>
          </cell>
        </row>
        <row r="296">
          <cell r="A296" t="str">
            <v>7.12 (2)</v>
          </cell>
          <cell r="C296" t="str">
            <v>Perletakan Elastomer Tipe 1 (300 x 350 x 36 )</v>
          </cell>
          <cell r="F296" t="str">
            <v>Buah</v>
          </cell>
        </row>
        <row r="297">
          <cell r="A297" t="str">
            <v>7.12 (3)</v>
          </cell>
          <cell r="C297" t="str">
            <v>Perletakan Elastomer Tipe 2 (350 x 439 )</v>
          </cell>
          <cell r="F297" t="str">
            <v>Buah</v>
          </cell>
        </row>
        <row r="298">
          <cell r="A298" t="str">
            <v>7.12 (4)</v>
          </cell>
          <cell r="C298" t="str">
            <v>Perletakan Elastomer Tipe 3 (400 x 450 )</v>
          </cell>
          <cell r="F298" t="str">
            <v>Buah</v>
          </cell>
        </row>
        <row r="299">
          <cell r="A299" t="str">
            <v>7.12 (2) b</v>
          </cell>
          <cell r="C299" t="str">
            <v>Perletakan Elastomer Alam Tipe ........</v>
          </cell>
          <cell r="F299" t="str">
            <v>Buah</v>
          </cell>
        </row>
        <row r="300">
          <cell r="A300" t="str">
            <v>7.12 (3) a</v>
          </cell>
          <cell r="C300" t="str">
            <v>Perletakan Elastomer Neoprene Tipe ........</v>
          </cell>
          <cell r="F300" t="str">
            <v>Buah</v>
          </cell>
        </row>
        <row r="301">
          <cell r="A301" t="str">
            <v>7.12 (3) b</v>
          </cell>
          <cell r="C301" t="str">
            <v>Perletakan Elastomer Neoprene Tipe ........</v>
          </cell>
          <cell r="F301" t="str">
            <v>Buah</v>
          </cell>
        </row>
        <row r="302">
          <cell r="A302" t="str">
            <v>7.12 (10)</v>
          </cell>
          <cell r="C302" t="str">
            <v>Pelindung Kabel utilitas Pipa PVC Dia, 4 Inchi</v>
          </cell>
          <cell r="F302" t="e">
            <v>#N/A</v>
          </cell>
          <cell r="G302">
            <v>0</v>
          </cell>
          <cell r="I302">
            <v>0</v>
          </cell>
        </row>
        <row r="303">
          <cell r="A303" t="str">
            <v>7.12 (4) b</v>
          </cell>
          <cell r="C303" t="str">
            <v>Perletakan Strip Tipe .........</v>
          </cell>
          <cell r="F303" t="e">
            <v>#N/A</v>
          </cell>
        </row>
        <row r="304">
          <cell r="A304" t="str">
            <v>7.12 (5) a</v>
          </cell>
          <cell r="C304" t="str">
            <v>Perletakan Jenis Khusus Tipe ............</v>
          </cell>
          <cell r="F304" t="e">
            <v>#N/A</v>
          </cell>
        </row>
        <row r="305">
          <cell r="A305" t="str">
            <v>7.12 (5) b</v>
          </cell>
          <cell r="C305" t="str">
            <v>Perletakan Jenis Khusus Tipe ............</v>
          </cell>
          <cell r="F305" t="e">
            <v>#N/A</v>
          </cell>
        </row>
        <row r="306">
          <cell r="A306" t="str">
            <v>7.13</v>
          </cell>
          <cell r="C306" t="str">
            <v>Sandaran Jembatan Baja (Railing)</v>
          </cell>
          <cell r="F306" t="e">
            <v>#N/A</v>
          </cell>
          <cell r="G306">
            <v>0</v>
          </cell>
          <cell r="I306">
            <v>0</v>
          </cell>
        </row>
        <row r="307">
          <cell r="A307" t="str">
            <v>7.13 (1)</v>
          </cell>
          <cell r="C307" t="str">
            <v>Ornamen Sandaran Jembatan</v>
          </cell>
          <cell r="F307" t="str">
            <v>Buah</v>
          </cell>
          <cell r="G307">
            <v>0</v>
          </cell>
          <cell r="I307">
            <v>0</v>
          </cell>
        </row>
        <row r="308">
          <cell r="A308" t="str">
            <v>7.14</v>
          </cell>
          <cell r="C308" t="str">
            <v>Papan Nama Jembatan</v>
          </cell>
          <cell r="F308" t="str">
            <v>Buah</v>
          </cell>
          <cell r="G308">
            <v>0</v>
          </cell>
          <cell r="I308">
            <v>0</v>
          </cell>
        </row>
        <row r="309">
          <cell r="A309" t="str">
            <v>7.15 (1)</v>
          </cell>
          <cell r="C309" t="str">
            <v>Pembongkaran Pasangan Batu</v>
          </cell>
          <cell r="F309" t="e">
            <v>#N/A</v>
          </cell>
          <cell r="G309">
            <v>0</v>
          </cell>
          <cell r="I309">
            <v>0</v>
          </cell>
        </row>
        <row r="310">
          <cell r="A310" t="str">
            <v>7.15 (2)</v>
          </cell>
          <cell r="C310" t="str">
            <v>Pembongkaran Beton</v>
          </cell>
          <cell r="F310" t="e">
            <v>#N/A</v>
          </cell>
          <cell r="G310">
            <v>0</v>
          </cell>
          <cell r="I310">
            <v>0</v>
          </cell>
        </row>
        <row r="311">
          <cell r="A311" t="str">
            <v>7.15 (3)</v>
          </cell>
          <cell r="C311" t="str">
            <v>Pembongkaran Beton Pratekan</v>
          </cell>
          <cell r="F311" t="e">
            <v>#N/A</v>
          </cell>
          <cell r="I311">
            <v>0</v>
          </cell>
        </row>
        <row r="312">
          <cell r="A312" t="str">
            <v>7.15 (4)</v>
          </cell>
          <cell r="C312" t="str">
            <v>Pembongkaran Bangunan Gedung</v>
          </cell>
          <cell r="F312" t="e">
            <v>#N/A</v>
          </cell>
          <cell r="I312">
            <v>0</v>
          </cell>
        </row>
        <row r="313">
          <cell r="A313" t="str">
            <v>7.15 (5)</v>
          </cell>
          <cell r="C313" t="str">
            <v>Pembongkaran Rangka Baja</v>
          </cell>
          <cell r="F313" t="e">
            <v>#N/A</v>
          </cell>
          <cell r="I313">
            <v>0</v>
          </cell>
        </row>
        <row r="314">
          <cell r="A314" t="str">
            <v>7.15 (6)</v>
          </cell>
          <cell r="C314" t="str">
            <v>Pembongkaran Balok Baja (Steel Stringers)</v>
          </cell>
          <cell r="F314" t="e">
            <v>#N/A</v>
          </cell>
          <cell r="I314">
            <v>0</v>
          </cell>
        </row>
        <row r="315">
          <cell r="A315" t="str">
            <v>7.15 (7)</v>
          </cell>
          <cell r="C315" t="str">
            <v>Pembongkaran Lantai Jembatan Kayu</v>
          </cell>
          <cell r="F315" t="e">
            <v>#N/A</v>
          </cell>
          <cell r="I315">
            <v>0</v>
          </cell>
        </row>
        <row r="316">
          <cell r="A316" t="str">
            <v>7.15 (8)</v>
          </cell>
          <cell r="C316" t="str">
            <v>Pembongkaran Jembatan Kayu</v>
          </cell>
          <cell r="F316" t="e">
            <v>#N/A</v>
          </cell>
          <cell r="I316">
            <v>0</v>
          </cell>
        </row>
        <row r="317">
          <cell r="A317" t="str">
            <v>7.15 (9)</v>
          </cell>
          <cell r="C317" t="str">
            <v>Pengangkutan Hasil Bongkaran yang Melebihi 5 Km.</v>
          </cell>
          <cell r="F317" t="e">
            <v>#N/A</v>
          </cell>
          <cell r="I317">
            <v>0</v>
          </cell>
        </row>
        <row r="319">
          <cell r="A319">
            <v>7.19</v>
          </cell>
          <cell r="C319" t="str">
            <v>Geotektil Non Woven</v>
          </cell>
          <cell r="F319" t="e">
            <v>#N/A</v>
          </cell>
          <cell r="G319">
            <v>2611.4299999999998</v>
          </cell>
          <cell r="H319">
            <v>94698</v>
          </cell>
          <cell r="I319">
            <v>247297198.13999999</v>
          </cell>
        </row>
        <row r="323">
          <cell r="B323" t="e">
            <v>#N/A</v>
          </cell>
          <cell r="I323">
            <v>848168329.44000006</v>
          </cell>
        </row>
        <row r="326">
          <cell r="C326" t="str">
            <v>DIVISI  8.  PENGEMBALIAN  KONDISI  DAN  PEKERJAAN  MINOR</v>
          </cell>
        </row>
        <row r="328">
          <cell r="A328" t="str">
            <v>8.1 (1)</v>
          </cell>
          <cell r="C328" t="str">
            <v>Lapis Pondasi agregat Kelas A untuk Pekerjaan Minor</v>
          </cell>
          <cell r="F328" t="e">
            <v>#N/A</v>
          </cell>
          <cell r="H328">
            <v>0</v>
          </cell>
          <cell r="I328">
            <v>0</v>
          </cell>
        </row>
        <row r="329">
          <cell r="A329" t="str">
            <v>8.1 (2)</v>
          </cell>
          <cell r="C329" t="str">
            <v>Lapis Pondasi agregat Kelas B untuk Pekerjaan Minor</v>
          </cell>
          <cell r="F329" t="e">
            <v>#N/A</v>
          </cell>
        </row>
        <row r="330">
          <cell r="A330" t="str">
            <v>8.1 (3)</v>
          </cell>
          <cell r="C330" t="str">
            <v>Agregat utk.Lapis Pondasi Jalan Tanpa Penutup utk. Pek. Minor</v>
          </cell>
          <cell r="F330" t="e">
            <v>#N/A</v>
          </cell>
        </row>
        <row r="331">
          <cell r="A331" t="str">
            <v>8.1 (4)</v>
          </cell>
          <cell r="C331" t="str">
            <v>Waterbound Macadam untuk Pekerjaan Minor</v>
          </cell>
          <cell r="F331" t="e">
            <v>#N/A</v>
          </cell>
        </row>
        <row r="332">
          <cell r="A332" t="str">
            <v>8.1 (5)</v>
          </cell>
          <cell r="C332" t="str">
            <v>Campuran Aspal Panas untuk Pekerjaan Minor</v>
          </cell>
          <cell r="F332" t="e">
            <v>#N/A</v>
          </cell>
          <cell r="H332">
            <v>0</v>
          </cell>
          <cell r="I332">
            <v>0</v>
          </cell>
        </row>
        <row r="333">
          <cell r="A333" t="str">
            <v>8.1 (6)</v>
          </cell>
          <cell r="C333" t="str">
            <v>Lasbutag atau Latasbusir untuk Pekerjaan minor</v>
          </cell>
          <cell r="F333" t="e">
            <v>#N/A</v>
          </cell>
        </row>
        <row r="334">
          <cell r="A334" t="str">
            <v>8.1 (7)</v>
          </cell>
          <cell r="C334" t="str">
            <v>Penetrasi Macadam untuk Pekerjaan Minor</v>
          </cell>
          <cell r="F334" t="e">
            <v>#N/A</v>
          </cell>
        </row>
        <row r="335">
          <cell r="A335" t="str">
            <v>8.1 (8)</v>
          </cell>
          <cell r="C335" t="str">
            <v>Campuran Aspal Dingin untuk Pekerjaan Minor</v>
          </cell>
          <cell r="F335" t="e">
            <v>#N/A</v>
          </cell>
        </row>
        <row r="336">
          <cell r="A336" t="str">
            <v>8.1 (9)</v>
          </cell>
          <cell r="C336" t="str">
            <v>Bitumen Residual untuk Pekerjaan Minor</v>
          </cell>
          <cell r="F336" t="e">
            <v>#N/A</v>
          </cell>
          <cell r="H336">
            <v>0</v>
          </cell>
          <cell r="I336">
            <v>0</v>
          </cell>
        </row>
        <row r="338">
          <cell r="A338" t="str">
            <v>8.2 (1)</v>
          </cell>
          <cell r="C338" t="str">
            <v>Galian untuk Bahu Jalan dan Pekerjaan Minor Lainnya</v>
          </cell>
          <cell r="F338" t="e">
            <v>#N/A</v>
          </cell>
        </row>
        <row r="339">
          <cell r="A339" t="str">
            <v>8.2 (2)</v>
          </cell>
          <cell r="C339" t="str">
            <v>Penebangan pohon diameter 15 s/d 30 cm</v>
          </cell>
          <cell r="F339" t="str">
            <v>Btg</v>
          </cell>
        </row>
        <row r="340">
          <cell r="A340" t="str">
            <v>8.2 (3)</v>
          </cell>
          <cell r="C340" t="str">
            <v>Penebangan pohon diameter 30 s/d 50 cm</v>
          </cell>
          <cell r="F340" t="str">
            <v>Btg</v>
          </cell>
          <cell r="G340">
            <v>0</v>
          </cell>
          <cell r="H340">
            <v>150000</v>
          </cell>
          <cell r="I340">
            <v>0</v>
          </cell>
        </row>
        <row r="341">
          <cell r="A341" t="str">
            <v>8.2 (4)</v>
          </cell>
          <cell r="C341" t="str">
            <v>Penebangan pohon diameter 50 s/d 75 cm</v>
          </cell>
          <cell r="F341" t="str">
            <v>Btg</v>
          </cell>
          <cell r="G341">
            <v>0</v>
          </cell>
          <cell r="H341">
            <v>175000</v>
          </cell>
          <cell r="I341">
            <v>0</v>
          </cell>
        </row>
        <row r="342">
          <cell r="A342" t="str">
            <v>8.2 (5)</v>
          </cell>
          <cell r="C342" t="str">
            <v>Penebangan pohon diameter &gt; 75 cm</v>
          </cell>
          <cell r="F342" t="str">
            <v>Btg</v>
          </cell>
        </row>
        <row r="344">
          <cell r="A344" t="str">
            <v>8.3 (1)</v>
          </cell>
          <cell r="C344" t="str">
            <v>Stabilisasi dengan tanaman</v>
          </cell>
          <cell r="F344" t="e">
            <v>#N/A</v>
          </cell>
          <cell r="H344">
            <v>0</v>
          </cell>
          <cell r="I344">
            <v>0</v>
          </cell>
        </row>
        <row r="345">
          <cell r="A345" t="str">
            <v>8.3 (2)</v>
          </cell>
          <cell r="C345" t="str">
            <v xml:space="preserve">Semak/perdu </v>
          </cell>
          <cell r="F345" t="e">
            <v>#N/A</v>
          </cell>
        </row>
        <row r="346">
          <cell r="A346" t="str">
            <v>8.3 (3)</v>
          </cell>
          <cell r="C346" t="str">
            <v>Penanaman Pohon</v>
          </cell>
          <cell r="F346" t="str">
            <v>Batang</v>
          </cell>
          <cell r="I346">
            <v>0</v>
          </cell>
        </row>
        <row r="348">
          <cell r="A348" t="str">
            <v>8.4 (1)</v>
          </cell>
          <cell r="C348" t="str">
            <v>Marka Jalan Thermoplastic</v>
          </cell>
          <cell r="F348" t="e">
            <v>#N/A</v>
          </cell>
          <cell r="G348">
            <v>0</v>
          </cell>
          <cell r="I348">
            <v>0</v>
          </cell>
        </row>
        <row r="349">
          <cell r="A349" t="str">
            <v>8.4 (2)</v>
          </cell>
          <cell r="C349" t="str">
            <v>Marka Jalan Non Thermoplastic</v>
          </cell>
          <cell r="F349" t="e">
            <v>#N/A</v>
          </cell>
        </row>
        <row r="350">
          <cell r="A350" t="str">
            <v>8.4 (3)</v>
          </cell>
          <cell r="C350" t="str">
            <v>Rumble Strip</v>
          </cell>
          <cell r="F350" t="e">
            <v>#N/A</v>
          </cell>
        </row>
        <row r="351">
          <cell r="A351" t="str">
            <v>8.4 (3) a</v>
          </cell>
          <cell r="C351" t="str">
            <v>Rambu Jalan tunggal dgn. Permukaan Pantul Engineering Grade</v>
          </cell>
          <cell r="F351" t="str">
            <v>Buah</v>
          </cell>
        </row>
        <row r="352">
          <cell r="A352" t="str">
            <v>8.4 (3) b</v>
          </cell>
          <cell r="C352" t="str">
            <v>Rambu Jalan ganda dgn. Permukaan Pantul Engineering Grade</v>
          </cell>
          <cell r="F352" t="str">
            <v>Buah</v>
          </cell>
        </row>
        <row r="353">
          <cell r="A353" t="str">
            <v>8.4 (4) a</v>
          </cell>
          <cell r="C353" t="str">
            <v>Rambu Jalan tunggal dgn. Permukaan Pantul High Intensity Grade</v>
          </cell>
          <cell r="F353" t="str">
            <v>Buah</v>
          </cell>
        </row>
        <row r="354">
          <cell r="A354" t="str">
            <v>8.4 (4) b</v>
          </cell>
          <cell r="C354" t="str">
            <v>Rambu Jalan ganda dgn. Permukaan Pantul High Intensity Grade</v>
          </cell>
          <cell r="F354" t="str">
            <v>Buah</v>
          </cell>
        </row>
        <row r="355">
          <cell r="A355" t="str">
            <v xml:space="preserve">8.4 (5) </v>
          </cell>
          <cell r="C355" t="str">
            <v>Rambu Jalan (High Int. Grade)</v>
          </cell>
          <cell r="F355" t="str">
            <v>Buah</v>
          </cell>
          <cell r="H355">
            <v>0</v>
          </cell>
          <cell r="I355">
            <v>0</v>
          </cell>
        </row>
        <row r="356">
          <cell r="A356" t="str">
            <v>8.4 (6)a</v>
          </cell>
          <cell r="C356" t="str">
            <v xml:space="preserve">Patok Pengarah </v>
          </cell>
          <cell r="F356" t="str">
            <v>Buah</v>
          </cell>
        </row>
        <row r="357">
          <cell r="A357" t="str">
            <v>8.4 (7)</v>
          </cell>
          <cell r="C357" t="str">
            <v>Rel Pengaman</v>
          </cell>
          <cell r="F357" t="e">
            <v>#N/A</v>
          </cell>
        </row>
        <row r="358">
          <cell r="A358" t="str">
            <v>8.4 (8)</v>
          </cell>
          <cell r="C358" t="str">
            <v>Paku Jalan (Road Stud)</v>
          </cell>
          <cell r="F358" t="str">
            <v>Buah</v>
          </cell>
        </row>
        <row r="359">
          <cell r="A359" t="str">
            <v>8.4 (9)</v>
          </cell>
          <cell r="C359" t="str">
            <v>Mata Kucing (Cat Eyes)</v>
          </cell>
          <cell r="F359" t="str">
            <v>Buah</v>
          </cell>
        </row>
        <row r="360">
          <cell r="A360" t="str">
            <v>8.4 (10)</v>
          </cell>
          <cell r="C360" t="str">
            <v>Kerb Pracetak</v>
          </cell>
          <cell r="F360" t="e">
            <v>#N/A</v>
          </cell>
          <cell r="G360">
            <v>0</v>
          </cell>
          <cell r="I360">
            <v>0</v>
          </cell>
        </row>
        <row r="361">
          <cell r="A361" t="str">
            <v>8.4 (11)</v>
          </cell>
          <cell r="C361" t="str">
            <v>Kerb Yang Digunakan Kembali</v>
          </cell>
          <cell r="F361" t="e">
            <v>#N/A</v>
          </cell>
        </row>
        <row r="362">
          <cell r="A362" t="str">
            <v>8.4 (11)a</v>
          </cell>
          <cell r="C362" t="str">
            <v>Pengecatan Kerb Pracetak</v>
          </cell>
          <cell r="F362" t="e">
            <v>#N/A</v>
          </cell>
          <cell r="G362">
            <v>0</v>
          </cell>
          <cell r="I362">
            <v>0</v>
          </cell>
        </row>
        <row r="363">
          <cell r="A363" t="str">
            <v>8.4 (11) b</v>
          </cell>
          <cell r="C363" t="str">
            <v>Pengecetan Tembok Beton</v>
          </cell>
          <cell r="F363" t="e">
            <v>#N/A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8.4 (12) a</v>
          </cell>
          <cell r="C364" t="str">
            <v>Mata Kucing (Cat Eyes) Tipe .........</v>
          </cell>
          <cell r="F364" t="str">
            <v>Buah</v>
          </cell>
          <cell r="I364">
            <v>0</v>
          </cell>
        </row>
        <row r="365">
          <cell r="A365" t="str">
            <v>8.4 (12) b</v>
          </cell>
          <cell r="C365" t="str">
            <v>Mata Kucing (Cat Eyes) Tipe .........</v>
          </cell>
          <cell r="F365" t="str">
            <v>Buah</v>
          </cell>
          <cell r="I365">
            <v>0</v>
          </cell>
        </row>
        <row r="366">
          <cell r="A366" t="str">
            <v>8.4 (13)</v>
          </cell>
          <cell r="C366" t="str">
            <v>Kerb Pracetak</v>
          </cell>
          <cell r="F366" t="str">
            <v>Buah</v>
          </cell>
          <cell r="I366">
            <v>0</v>
          </cell>
        </row>
        <row r="367">
          <cell r="A367" t="str">
            <v>8.4 (14)</v>
          </cell>
          <cell r="C367" t="str">
            <v>Kerb Yang Digunakan Kembali</v>
          </cell>
          <cell r="F367" t="str">
            <v>Buah</v>
          </cell>
          <cell r="I367">
            <v>0</v>
          </cell>
        </row>
        <row r="368">
          <cell r="A368" t="str">
            <v>8.4 (12)</v>
          </cell>
          <cell r="C368" t="str">
            <v>Perkerasan Blok Beton dengan trotoar dan median (Paving Blok)</v>
          </cell>
          <cell r="F368" t="e">
            <v>#N/A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8.4 (13) a</v>
          </cell>
          <cell r="C369" t="str">
            <v>Tutup Baja Untuk Lubang Drainase Tipe .........</v>
          </cell>
          <cell r="F369" t="str">
            <v>Buah</v>
          </cell>
        </row>
        <row r="370">
          <cell r="A370" t="str">
            <v>8.4 (16) b</v>
          </cell>
          <cell r="C370" t="str">
            <v>Tutup Baja Untuk Lubang Drainase Tipe .........</v>
          </cell>
          <cell r="F370" t="str">
            <v>Buah</v>
          </cell>
        </row>
        <row r="371">
          <cell r="A371" t="str">
            <v>8.4 (17)</v>
          </cell>
          <cell r="C371" t="str">
            <v>Pipa Dia. 4 Inchi Untuk Pembuangan Air Dari Jembatan</v>
          </cell>
          <cell r="F371" t="e">
            <v>#N/A</v>
          </cell>
          <cell r="G371">
            <v>0</v>
          </cell>
          <cell r="H371">
            <v>0</v>
          </cell>
          <cell r="I371">
            <v>0</v>
          </cell>
        </row>
        <row r="373">
          <cell r="A373" t="str">
            <v>8.4 (20)</v>
          </cell>
          <cell r="C373" t="str">
            <v>Lampu Penerangan Jalan Lengan Ganda</v>
          </cell>
          <cell r="F373" t="str">
            <v>Buah</v>
          </cell>
        </row>
        <row r="374">
          <cell r="A374" t="str">
            <v>8.4 (21)</v>
          </cell>
          <cell r="C374" t="str">
            <v>Sistem &amp; Pesawat Pengatur Lalu Lintas</v>
          </cell>
          <cell r="F374" t="str">
            <v>LS</v>
          </cell>
        </row>
        <row r="375">
          <cell r="A375" t="str">
            <v>8.5 (1)</v>
          </cell>
          <cell r="C375" t="str">
            <v>Pengembalian Kondisi Lantai Jembatan Beton</v>
          </cell>
          <cell r="F375" t="e">
            <v>#N/A</v>
          </cell>
        </row>
        <row r="376">
          <cell r="A376" t="str">
            <v>8.5 (2)</v>
          </cell>
          <cell r="C376" t="str">
            <v>Pengembalian Kondisi Lantai Jembatan Kayu</v>
          </cell>
          <cell r="F376" t="e">
            <v>#N/A</v>
          </cell>
        </row>
        <row r="377">
          <cell r="A377" t="str">
            <v>8.5 (3)</v>
          </cell>
          <cell r="C377" t="str">
            <v>Pengembalian Kond. Pelapisan Permukaan Baja Struktur</v>
          </cell>
          <cell r="F377" t="e">
            <v>#N/A</v>
          </cell>
        </row>
        <row r="378">
          <cell r="A378" t="str">
            <v>8.5 (3) b</v>
          </cell>
          <cell r="C378" t="str">
            <v>Pengembalian Kond. Pelapisan Permukaan Baja Struk. Non Galvanis</v>
          </cell>
          <cell r="F378" t="e">
            <v>#N/A</v>
          </cell>
        </row>
        <row r="379">
          <cell r="A379">
            <v>8.6</v>
          </cell>
          <cell r="C379" t="str">
            <v xml:space="preserve">Batu Tempel (Marmo) </v>
          </cell>
          <cell r="F379" t="e">
            <v>#N/A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8.7 (3)</v>
          </cell>
          <cell r="C380" t="str">
            <v>Lampu Penerangan Jalan Lengan Tunggal Mercury 250 Watt</v>
          </cell>
          <cell r="F380" t="str">
            <v>Buah</v>
          </cell>
          <cell r="G380">
            <v>0</v>
          </cell>
          <cell r="H380">
            <v>15000000</v>
          </cell>
          <cell r="I380">
            <v>0</v>
          </cell>
        </row>
        <row r="381">
          <cell r="A381" t="str">
            <v xml:space="preserve">8.9 (1) </v>
          </cell>
          <cell r="C381" t="str">
            <v>Pasangan Bata Plester satu sisi (Pot Bunga)</v>
          </cell>
          <cell r="F381" t="str">
            <v>M2</v>
          </cell>
          <cell r="G381">
            <v>0</v>
          </cell>
          <cell r="H381">
            <v>150000</v>
          </cell>
          <cell r="I381">
            <v>0</v>
          </cell>
        </row>
        <row r="382">
          <cell r="A382" t="str">
            <v>8.9 (2)</v>
          </cell>
          <cell r="C382" t="str">
            <v>Relief  Dinding</v>
          </cell>
          <cell r="F382" t="str">
            <v>M2</v>
          </cell>
          <cell r="G382">
            <v>0</v>
          </cell>
          <cell r="H382">
            <v>300000</v>
          </cell>
          <cell r="I382">
            <v>0</v>
          </cell>
        </row>
        <row r="383">
          <cell r="A383" t="str">
            <v>8.9 (3)</v>
          </cell>
          <cell r="C383" t="str">
            <v>Relief Beton Tiang</v>
          </cell>
          <cell r="F383" t="str">
            <v>M1</v>
          </cell>
          <cell r="G383">
            <v>0</v>
          </cell>
          <cell r="H383">
            <v>600000</v>
          </cell>
          <cell r="I383">
            <v>0</v>
          </cell>
        </row>
        <row r="384">
          <cell r="A384" t="str">
            <v>8.9 (4)</v>
          </cell>
          <cell r="C384" t="str">
            <v>Pasangan batu bata</v>
          </cell>
          <cell r="F384" t="str">
            <v>M2</v>
          </cell>
          <cell r="G384">
            <v>0</v>
          </cell>
          <cell r="H384">
            <v>100000</v>
          </cell>
          <cell r="I384">
            <v>0</v>
          </cell>
        </row>
        <row r="385">
          <cell r="A385" t="str">
            <v>8.9 (5)</v>
          </cell>
          <cell r="C385" t="str">
            <v>Plesteran pada Batu bata</v>
          </cell>
          <cell r="F385" t="str">
            <v>M2</v>
          </cell>
          <cell r="G385">
            <v>0</v>
          </cell>
          <cell r="H385">
            <v>50000</v>
          </cell>
          <cell r="I385">
            <v>0</v>
          </cell>
        </row>
        <row r="389">
          <cell r="B389" t="e">
            <v>#N/A</v>
          </cell>
          <cell r="I389">
            <v>0</v>
          </cell>
        </row>
        <row r="392">
          <cell r="C392" t="str">
            <v>DIVISI  9.  PEKERJAAN  HARIAN</v>
          </cell>
        </row>
        <row r="394">
          <cell r="A394" t="str">
            <v>9.1(1)</v>
          </cell>
          <cell r="C394" t="str">
            <v>Mandor</v>
          </cell>
          <cell r="F394" t="str">
            <v>Jam</v>
          </cell>
          <cell r="H394">
            <v>7571</v>
          </cell>
          <cell r="I394">
            <v>0</v>
          </cell>
        </row>
        <row r="395">
          <cell r="A395" t="str">
            <v>9.1(2)</v>
          </cell>
          <cell r="C395" t="str">
            <v>Pekerja Biasa</v>
          </cell>
          <cell r="F395" t="str">
            <v>Jam</v>
          </cell>
          <cell r="H395">
            <v>5000</v>
          </cell>
          <cell r="I395">
            <v>0</v>
          </cell>
        </row>
        <row r="396">
          <cell r="A396" t="str">
            <v>9.1(3)</v>
          </cell>
          <cell r="C396" t="str">
            <v>Tukang Kayu, Tukang Batu, dsb</v>
          </cell>
          <cell r="F396" t="str">
            <v>Jam</v>
          </cell>
          <cell r="H396">
            <v>8285</v>
          </cell>
          <cell r="I396">
            <v>0</v>
          </cell>
        </row>
        <row r="397">
          <cell r="A397" t="str">
            <v>9.1(4)</v>
          </cell>
          <cell r="C397" t="e">
            <v>#N/A</v>
          </cell>
          <cell r="F397" t="str">
            <v>Jam</v>
          </cell>
          <cell r="H397">
            <v>180231.14</v>
          </cell>
          <cell r="I397">
            <v>0</v>
          </cell>
        </row>
        <row r="398">
          <cell r="A398" t="str">
            <v>9.1(5)</v>
          </cell>
          <cell r="C398" t="e">
            <v>#N/A</v>
          </cell>
          <cell r="F398" t="str">
            <v>Jam</v>
          </cell>
          <cell r="H398">
            <v>175475.25</v>
          </cell>
          <cell r="I398">
            <v>0</v>
          </cell>
        </row>
        <row r="399">
          <cell r="A399" t="str">
            <v>9.1(6)</v>
          </cell>
          <cell r="C399" t="str">
            <v>Truk Tangki 3000 - 4500 Liter</v>
          </cell>
          <cell r="F399" t="str">
            <v>Jam</v>
          </cell>
        </row>
        <row r="400">
          <cell r="A400" t="str">
            <v>9.1(7)</v>
          </cell>
          <cell r="C400" t="str">
            <v>Bulldozer 100 - 150 HP</v>
          </cell>
          <cell r="F400" t="str">
            <v>Jam</v>
          </cell>
        </row>
        <row r="401">
          <cell r="A401" t="str">
            <v>9.1(8)</v>
          </cell>
          <cell r="C401" t="str">
            <v>Motor Grader min 100 HP</v>
          </cell>
          <cell r="F401" t="str">
            <v>Jam</v>
          </cell>
          <cell r="H401">
            <v>270659.89</v>
          </cell>
          <cell r="I401">
            <v>0</v>
          </cell>
        </row>
        <row r="402">
          <cell r="A402" t="str">
            <v>9.1(9)</v>
          </cell>
          <cell r="C402" t="e">
            <v>#N/A</v>
          </cell>
          <cell r="F402" t="str">
            <v>Jam</v>
          </cell>
        </row>
        <row r="403">
          <cell r="A403" t="str">
            <v>9.1(10)</v>
          </cell>
          <cell r="C403" t="str">
            <v>Loader Roda Berantai 75 - 100 HP</v>
          </cell>
          <cell r="F403" t="str">
            <v>Jam</v>
          </cell>
        </row>
        <row r="404">
          <cell r="A404" t="str">
            <v>9.1(11)</v>
          </cell>
          <cell r="C404" t="str">
            <v>Alat Penggali (Excavator) 80 - 140 HP</v>
          </cell>
          <cell r="F404" t="str">
            <v>Jam</v>
          </cell>
        </row>
        <row r="405">
          <cell r="A405" t="str">
            <v>9.1(12)</v>
          </cell>
          <cell r="C405" t="str">
            <v>Crane 10 - 15 Ton</v>
          </cell>
          <cell r="F405" t="str">
            <v>Jam</v>
          </cell>
        </row>
        <row r="406">
          <cell r="A406" t="str">
            <v>9.1(13)</v>
          </cell>
          <cell r="C406" t="str">
            <v>Penggilas Roda Besi 6 - 9 Ton</v>
          </cell>
          <cell r="F406" t="str">
            <v>Jam</v>
          </cell>
        </row>
        <row r="407">
          <cell r="A407" t="str">
            <v>9.1(14)</v>
          </cell>
          <cell r="C407" t="str">
            <v>Penggilas Bervibrasi  5 - 8  Ton</v>
          </cell>
          <cell r="F407" t="str">
            <v>Jam</v>
          </cell>
        </row>
        <row r="408">
          <cell r="A408" t="str">
            <v>9.1(15)</v>
          </cell>
          <cell r="C408" t="str">
            <v>Pemadat Bervibrasi 1.5 - 3.0 HP</v>
          </cell>
          <cell r="F408" t="str">
            <v>Jam</v>
          </cell>
        </row>
        <row r="409">
          <cell r="A409" t="str">
            <v>9.1(16)</v>
          </cell>
          <cell r="C409" t="str">
            <v>Penggilas Roda Karet 8 - 10 Ton</v>
          </cell>
          <cell r="F409" t="str">
            <v>Jam</v>
          </cell>
        </row>
        <row r="410">
          <cell r="A410" t="str">
            <v>9.1(17)</v>
          </cell>
          <cell r="C410" t="str">
            <v>Kompresor 4000 - 6500 Ltr/mnt</v>
          </cell>
          <cell r="F410" t="str">
            <v>Jam</v>
          </cell>
        </row>
        <row r="411">
          <cell r="A411" t="str">
            <v>9.1(18)</v>
          </cell>
          <cell r="C411" t="e">
            <v>#N/A</v>
          </cell>
          <cell r="F411" t="str">
            <v>Jam</v>
          </cell>
        </row>
        <row r="412">
          <cell r="A412" t="str">
            <v>9.1(19)</v>
          </cell>
          <cell r="C412" t="str">
            <v>Pompa Air 70 - 100 MM</v>
          </cell>
          <cell r="F412" t="str">
            <v>Jam</v>
          </cell>
        </row>
        <row r="413">
          <cell r="A413" t="str">
            <v>9.1(20)</v>
          </cell>
          <cell r="C413" t="str">
            <v>Jack Hammer</v>
          </cell>
          <cell r="F413" t="str">
            <v>Jam</v>
          </cell>
          <cell r="H413">
            <v>38942</v>
          </cell>
          <cell r="I413">
            <v>0</v>
          </cell>
        </row>
        <row r="416">
          <cell r="B416" t="e">
            <v>#N/A</v>
          </cell>
          <cell r="I416">
            <v>0</v>
          </cell>
        </row>
        <row r="419">
          <cell r="C419" t="str">
            <v>DIVISI  10.  PEKERJAAN PEMELIHARAAN RUTIN</v>
          </cell>
        </row>
        <row r="421">
          <cell r="A421" t="str">
            <v>10.1 (1)</v>
          </cell>
          <cell r="C421" t="str">
            <v>Pemeliharaan Rutin Perkerasan</v>
          </cell>
          <cell r="F421" t="str">
            <v>LS</v>
          </cell>
          <cell r="H421">
            <v>0</v>
          </cell>
          <cell r="I421">
            <v>0</v>
          </cell>
        </row>
        <row r="422">
          <cell r="A422" t="str">
            <v>10.1 (2)</v>
          </cell>
          <cell r="C422" t="str">
            <v>Pemeliharaan Rutin Bahu Jalan</v>
          </cell>
          <cell r="F422" t="str">
            <v>LS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10.1 (3)</v>
          </cell>
          <cell r="C423" t="str">
            <v>Pemeliharaan Rutin Selokan, Saluran Air, Galian &amp; Timbunan</v>
          </cell>
          <cell r="F423" t="str">
            <v>LS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10.1 (4)</v>
          </cell>
          <cell r="C424" t="str">
            <v>Pemeliharaan Rutin Perlengkapan Jalan</v>
          </cell>
          <cell r="F424" t="str">
            <v>LS</v>
          </cell>
        </row>
        <row r="425">
          <cell r="A425" t="str">
            <v>10.1 (5)</v>
          </cell>
          <cell r="C425" t="str">
            <v>Pemeliharaan Rutin Jembatan</v>
          </cell>
          <cell r="F425" t="str">
            <v>LS</v>
          </cell>
        </row>
        <row r="429">
          <cell r="B429" t="e">
            <v>#N/A</v>
          </cell>
          <cell r="I429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67">
          <cell r="BR467">
            <v>145200000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>
        <row r="1">
          <cell r="B1" t="str">
            <v>SATUAN KERJA</v>
          </cell>
        </row>
        <row r="22">
          <cell r="E22">
            <v>45</v>
          </cell>
        </row>
        <row r="23">
          <cell r="E23">
            <v>60</v>
          </cell>
        </row>
        <row r="24">
          <cell r="E24">
            <v>10</v>
          </cell>
        </row>
        <row r="25">
          <cell r="E25">
            <v>25</v>
          </cell>
        </row>
        <row r="26">
          <cell r="E26">
            <v>30</v>
          </cell>
        </row>
        <row r="27">
          <cell r="E27">
            <v>0.8</v>
          </cell>
        </row>
        <row r="28">
          <cell r="E28">
            <v>180</v>
          </cell>
        </row>
        <row r="29">
          <cell r="E29">
            <v>3</v>
          </cell>
        </row>
        <row r="30">
          <cell r="E30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URAIAN ANALISA ALAT</v>
          </cell>
        </row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8">
          <cell r="AZ28">
            <v>464796.75387781428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145200000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5" refreshError="1"/>
      <sheetData sheetId="16" refreshError="1"/>
      <sheetData sheetId="17" refreshError="1">
        <row r="1">
          <cell r="A1" t="str">
            <v>ITEM PEMBAYARAN NO.</v>
          </cell>
          <cell r="D1" t="str">
            <v>:  8.1 (1)</v>
          </cell>
          <cell r="J1" t="str">
            <v>Analisa EI-811</v>
          </cell>
          <cell r="T1" t="str">
            <v>Analisa EI-811</v>
          </cell>
        </row>
        <row r="2">
          <cell r="A2" t="str">
            <v>JENIS PEKERJAAN</v>
          </cell>
          <cell r="D2" t="str">
            <v>:  Pondasi Agregat Kls. A Untuk Pek. Minor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setempat2 di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MATA PEMBAYARAN NO.</v>
          </cell>
          <cell r="O12" t="str">
            <v>:  8.1 (1)</v>
          </cell>
          <cell r="R12" t="str">
            <v>PERKIRAAN VOL. PEK.</v>
          </cell>
          <cell r="T12" t="str">
            <v>:</v>
          </cell>
          <cell r="U12">
            <v>81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19.991228070175438</v>
          </cell>
          <cell r="I13" t="str">
            <v>KM</v>
          </cell>
          <cell r="L13" t="str">
            <v>JENIS PEKERJAAN</v>
          </cell>
          <cell r="O13" t="str">
            <v>:  Pondasi Agregat Kls. A Untuk -</v>
          </cell>
          <cell r="R13" t="str">
            <v>TOTAL HARGA (Rp.)</v>
          </cell>
          <cell r="T13" t="str">
            <v>:</v>
          </cell>
          <cell r="U13">
            <v>4252136.3100000005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P14" t="str">
            <v xml:space="preserve">                   Pek. Minor</v>
          </cell>
          <cell r="R14" t="str">
            <v>% THD. BIAYA PROYEK</v>
          </cell>
          <cell r="T14" t="str">
            <v>:</v>
          </cell>
          <cell r="U14">
            <v>0.1651523284893355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 xml:space="preserve">Wheel Loader mencampur &amp; memuat Agregat ke 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secara manual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 Biasa</v>
          </cell>
          <cell r="O24" t="str">
            <v>(L01)</v>
          </cell>
          <cell r="P24" t="str">
            <v>jam</v>
          </cell>
          <cell r="Q24">
            <v>0.8924587237840248</v>
          </cell>
          <cell r="R24">
            <v>900</v>
          </cell>
          <cell r="U24">
            <v>803.21285140562236</v>
          </cell>
        </row>
        <row r="25">
          <cell r="C25" t="str">
            <v>Truck sebelum dipadatkan dengan Pedestrian Roller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1250</v>
          </cell>
          <cell r="U25">
            <v>44.622936189201241</v>
          </cell>
        </row>
        <row r="26">
          <cell r="A26">
            <v>4</v>
          </cell>
          <cell r="C26" t="str">
            <v>Sekelompok pekerja membuat galian lubang/patching,</v>
          </cell>
        </row>
        <row r="27">
          <cell r="C27" t="str">
            <v>merapikan tepi hamparan dan level permukaan</v>
          </cell>
        </row>
        <row r="28">
          <cell r="C28" t="str">
            <v>dengan menggunakan Alat Bantu</v>
          </cell>
          <cell r="Q28" t="str">
            <v xml:space="preserve">JUMLAH HARGA TENAGA   </v>
          </cell>
          <cell r="U28">
            <v>847.83578759482361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 (M03)</v>
          </cell>
          <cell r="O32" t="str">
            <v>(M03)</v>
          </cell>
          <cell r="P32" t="str">
            <v>M3</v>
          </cell>
          <cell r="Q32">
            <v>0.66</v>
          </cell>
          <cell r="R32">
            <v>24273.455288246805</v>
          </cell>
          <cell r="U32">
            <v>16020.480490242891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O33" t="str">
            <v>(M04)</v>
          </cell>
          <cell r="P33" t="str">
            <v>M3</v>
          </cell>
          <cell r="Q33">
            <v>0.54</v>
          </cell>
          <cell r="R33">
            <v>29301.122514828901</v>
          </cell>
          <cell r="U33">
            <v>15822.606158007608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31843.086648250501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1.</v>
          </cell>
          <cell r="N42" t="str">
            <v>Wheel Loader</v>
          </cell>
          <cell r="O42" t="str">
            <v>(E15)</v>
          </cell>
          <cell r="P42" t="str">
            <v>jam</v>
          </cell>
          <cell r="Q42">
            <v>3.5698348951360995E-2</v>
          </cell>
          <cell r="R42">
            <v>45664.01343797033</v>
          </cell>
          <cell r="U42">
            <v>1630.1298862283024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2.</v>
          </cell>
          <cell r="N43" t="str">
            <v>Dump Truck</v>
          </cell>
          <cell r="O43" t="str">
            <v>(E09)</v>
          </cell>
          <cell r="P43" t="str">
            <v>jam</v>
          </cell>
          <cell r="Q43">
            <v>0.35942813033292903</v>
          </cell>
          <cell r="R43">
            <v>34033.848849709742</v>
          </cell>
          <cell r="U43">
            <v>12232.722660084681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3.</v>
          </cell>
          <cell r="N44" t="str">
            <v>Pedestrian Roller (E24)</v>
          </cell>
          <cell r="P44" t="str">
            <v>jam</v>
          </cell>
          <cell r="Q44">
            <v>5.9314179796107508E-2</v>
          </cell>
          <cell r="R44">
            <v>8408.106929955291</v>
          </cell>
          <cell r="U44">
            <v>498.71996618826563</v>
          </cell>
        </row>
        <row r="45">
          <cell r="L45" t="str">
            <v>4.</v>
          </cell>
          <cell r="N45" t="str">
            <v>Water Tanker</v>
          </cell>
          <cell r="O45" t="str">
            <v>(E23)</v>
          </cell>
          <cell r="P45" t="str">
            <v>jam</v>
          </cell>
          <cell r="Q45">
            <v>2.1084337349397592E-2</v>
          </cell>
          <cell r="R45">
            <v>19952.951193291767</v>
          </cell>
          <cell r="U45">
            <v>420.69475407542888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5.</v>
          </cell>
          <cell r="N46" t="str">
            <v>Alat Bantu</v>
          </cell>
          <cell r="P46" t="str">
            <v>Ls</v>
          </cell>
          <cell r="Q46">
            <v>1</v>
          </cell>
          <cell r="R46">
            <v>250</v>
          </cell>
          <cell r="U46">
            <v>250</v>
          </cell>
        </row>
        <row r="47">
          <cell r="D47" t="str">
            <v>Fk x Ts1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15032.267266576677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47723.189702422002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4772.3189702422005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52495.508672664204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26.654970760233915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19.991228070175438</v>
          </cell>
          <cell r="I57" t="str">
            <v>menit</v>
          </cell>
          <cell r="N57" t="str">
            <v>mata pembayaran.</v>
          </cell>
        </row>
        <row r="58">
          <cell r="C58" t="str">
            <v>- Lain-lain (termasuk dumping setempat-setempat)</v>
          </cell>
          <cell r="G58" t="str">
            <v>T4</v>
          </cell>
          <cell r="H58">
            <v>30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89.49760445289931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halaman berikut</v>
          </cell>
        </row>
        <row r="62">
          <cell r="A62" t="str">
            <v>ITEM PEMBAYARAN NO.</v>
          </cell>
          <cell r="D62" t="str">
            <v>:  8.1 (1)</v>
          </cell>
          <cell r="J62" t="str">
            <v>Analisa EI-811</v>
          </cell>
        </row>
        <row r="63">
          <cell r="A63" t="str">
            <v>JENIS PEKERJAAN</v>
          </cell>
          <cell r="D63" t="str">
            <v>:  Pondasi Agregat Kls. A Untuk Pek. Minor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2.7821973730150886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0.35942813033292903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PEDESTRIAN ROLLER</v>
          </cell>
          <cell r="G74" t="str">
            <v>(E24)</v>
          </cell>
        </row>
        <row r="75">
          <cell r="C75" t="str">
            <v>Kecepatan rata-rata alat</v>
          </cell>
          <cell r="G75" t="str">
            <v>v</v>
          </cell>
          <cell r="H75">
            <v>2.5</v>
          </cell>
          <cell r="I75" t="str">
            <v>KM/jam</v>
          </cell>
        </row>
        <row r="76">
          <cell r="C76" t="str">
            <v>Lebar efektif pemadatan</v>
          </cell>
          <cell r="G76" t="str">
            <v>b</v>
          </cell>
          <cell r="H76">
            <v>0.65</v>
          </cell>
          <cell r="I76" t="str">
            <v>M</v>
          </cell>
        </row>
        <row r="77">
          <cell r="C77" t="str">
            <v>Jumlah lintasan</v>
          </cell>
          <cell r="G77" t="str">
            <v>n</v>
          </cell>
          <cell r="H77">
            <v>12</v>
          </cell>
          <cell r="I77" t="str">
            <v>lintasan</v>
          </cell>
        </row>
        <row r="78">
          <cell r="C78" t="str">
            <v>Faktor Efisiensi alat</v>
          </cell>
          <cell r="G78" t="str">
            <v>Fa</v>
          </cell>
          <cell r="H78">
            <v>0.83</v>
          </cell>
          <cell r="I78" t="str">
            <v>-</v>
          </cell>
        </row>
        <row r="80">
          <cell r="C80" t="str">
            <v>Kap. Prod. / jam =</v>
          </cell>
          <cell r="D80" t="str">
            <v>(v x 1000) x b x t x Fa</v>
          </cell>
          <cell r="G80" t="str">
            <v>Q3</v>
          </cell>
          <cell r="H80">
            <v>16.859375</v>
          </cell>
          <cell r="I80" t="str">
            <v>M3</v>
          </cell>
        </row>
        <row r="81">
          <cell r="D81" t="str">
            <v>n</v>
          </cell>
        </row>
        <row r="82">
          <cell r="C82" t="str">
            <v>Koefisien Alat / M3</v>
          </cell>
          <cell r="D82" t="str">
            <v xml:space="preserve"> =  1  :  Q3</v>
          </cell>
          <cell r="G82" t="str">
            <v>(E24)</v>
          </cell>
          <cell r="H82">
            <v>5.9314179796107508E-2</v>
          </cell>
          <cell r="I82" t="str">
            <v>jam</v>
          </cell>
        </row>
        <row r="84">
          <cell r="A84" t="str">
            <v xml:space="preserve">   2.d.</v>
          </cell>
          <cell r="C84" t="str">
            <v>WATER TANK TRUCK</v>
          </cell>
          <cell r="G84" t="str">
            <v>(E23)</v>
          </cell>
        </row>
        <row r="85">
          <cell r="C85" t="str">
            <v>Volume tanki air</v>
          </cell>
          <cell r="G85" t="str">
            <v>V</v>
          </cell>
          <cell r="H85">
            <v>4</v>
          </cell>
          <cell r="I85" t="str">
            <v>M3</v>
          </cell>
        </row>
        <row r="86">
          <cell r="C86" t="str">
            <v>Kebutuhan air / M3 agregat padat</v>
          </cell>
          <cell r="G86" t="str">
            <v>Wc</v>
          </cell>
          <cell r="H86">
            <v>7.0000000000000007E-2</v>
          </cell>
          <cell r="I86" t="str">
            <v>M3</v>
          </cell>
        </row>
        <row r="87">
          <cell r="C87" t="str">
            <v>Pengisian tanki / jam</v>
          </cell>
          <cell r="G87" t="str">
            <v>n</v>
          </cell>
          <cell r="H87">
            <v>1</v>
          </cell>
          <cell r="I87" t="str">
            <v>kali</v>
          </cell>
        </row>
        <row r="88">
          <cell r="C88" t="str">
            <v>Faktor Efisiensi alat</v>
          </cell>
          <cell r="G88" t="str">
            <v>Fa</v>
          </cell>
          <cell r="H88">
            <v>0.83</v>
          </cell>
          <cell r="I88" t="str">
            <v>-</v>
          </cell>
        </row>
        <row r="90">
          <cell r="C90" t="str">
            <v>Kap. Prod. / jam =</v>
          </cell>
          <cell r="D90" t="str">
            <v>V x n x Fa</v>
          </cell>
          <cell r="G90" t="str">
            <v>Q4</v>
          </cell>
          <cell r="H90">
            <v>47.428571428571423</v>
          </cell>
          <cell r="I90" t="str">
            <v>M3</v>
          </cell>
        </row>
        <row r="91">
          <cell r="D91" t="str">
            <v>Wc</v>
          </cell>
        </row>
        <row r="92">
          <cell r="C92" t="str">
            <v>Koefisien Alat / M3</v>
          </cell>
          <cell r="D92" t="str">
            <v xml:space="preserve"> =  1  :  Q4</v>
          </cell>
          <cell r="G92" t="str">
            <v>(E23)</v>
          </cell>
          <cell r="H92">
            <v>2.1084337349397592E-2</v>
          </cell>
          <cell r="I92" t="str">
            <v>jam</v>
          </cell>
        </row>
        <row r="94">
          <cell r="A94" t="str">
            <v xml:space="preserve">   2.g.</v>
          </cell>
          <cell r="C94" t="str">
            <v>ALAT BANTU</v>
          </cell>
          <cell r="J94" t="str">
            <v xml:space="preserve"> Lump Sum</v>
          </cell>
        </row>
        <row r="95">
          <cell r="C95" t="str">
            <v>Diperlukan   :</v>
          </cell>
        </row>
        <row r="96">
          <cell r="C96" t="str">
            <v>- Kereta dorong</v>
          </cell>
          <cell r="D96" t="str">
            <v>= 5 buah</v>
          </cell>
        </row>
        <row r="97">
          <cell r="C97" t="str">
            <v>- Sekop</v>
          </cell>
          <cell r="D97" t="str">
            <v>= 10 buah</v>
          </cell>
        </row>
        <row r="98">
          <cell r="C98" t="str">
            <v>- Garpu</v>
          </cell>
          <cell r="D98" t="str">
            <v>= 10 buah</v>
          </cell>
        </row>
        <row r="100">
          <cell r="C100" t="str">
            <v>TENAGA</v>
          </cell>
        </row>
        <row r="101">
          <cell r="C101" t="str">
            <v>Produksi menentukan : WHEEL LOADER</v>
          </cell>
          <cell r="G101" t="str">
            <v>Q1</v>
          </cell>
          <cell r="H101">
            <v>28.012500000000003</v>
          </cell>
          <cell r="I101" t="str">
            <v>M3/jam</v>
          </cell>
        </row>
        <row r="102">
          <cell r="C102" t="str">
            <v>Produksi agregat / hari  =  Tk x Q1</v>
          </cell>
          <cell r="G102" t="str">
            <v>Qt</v>
          </cell>
          <cell r="H102">
            <v>196.08750000000003</v>
          </cell>
          <cell r="I102" t="str">
            <v>M3</v>
          </cell>
        </row>
        <row r="103">
          <cell r="C103" t="str">
            <v>Kebutuhan tenaga :</v>
          </cell>
        </row>
        <row r="104">
          <cell r="D104" t="str">
            <v>- Pekerja</v>
          </cell>
          <cell r="G104" t="str">
            <v>P</v>
          </cell>
          <cell r="H104">
            <v>25</v>
          </cell>
          <cell r="I104" t="str">
            <v>orang</v>
          </cell>
        </row>
        <row r="105">
          <cell r="D105" t="str">
            <v>- Mandor</v>
          </cell>
          <cell r="G105" t="str">
            <v>M</v>
          </cell>
          <cell r="H105">
            <v>1</v>
          </cell>
          <cell r="I105" t="str">
            <v>orang</v>
          </cell>
        </row>
        <row r="107">
          <cell r="A107" t="str">
            <v xml:space="preserve">   3.</v>
          </cell>
          <cell r="C107" t="str">
            <v>Koefisien tenaga / M3   :</v>
          </cell>
        </row>
        <row r="108">
          <cell r="D108" t="str">
            <v>- Pekerja</v>
          </cell>
          <cell r="E108" t="str">
            <v>= (Tk x P) : Qt</v>
          </cell>
          <cell r="G108" t="str">
            <v>(L01)</v>
          </cell>
          <cell r="H108">
            <v>0.8924587237840248</v>
          </cell>
          <cell r="I108" t="str">
            <v>jam</v>
          </cell>
        </row>
        <row r="109">
          <cell r="D109" t="str">
            <v>- Mandor</v>
          </cell>
          <cell r="E109" t="str">
            <v>= (Tk x M) : Qt</v>
          </cell>
          <cell r="G109" t="str">
            <v>(L03)</v>
          </cell>
          <cell r="H109">
            <v>3.5698348951360995E-2</v>
          </cell>
          <cell r="I109" t="str">
            <v>jam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8.1 (1)</v>
          </cell>
          <cell r="J121" t="str">
            <v>Analisa EI-811</v>
          </cell>
        </row>
        <row r="122">
          <cell r="A122" t="str">
            <v>JENIS PEKERJAAN</v>
          </cell>
          <cell r="D122" t="str">
            <v>:  Pondasi Agregat Kls. A Untuk Pek. Minor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4.</v>
          </cell>
          <cell r="C129" t="str">
            <v>HARGA DASAR SATUAN UPAH, BAHAN DAN ALAT</v>
          </cell>
        </row>
        <row r="130">
          <cell r="C130" t="str">
            <v>Lihat lampiran.</v>
          </cell>
        </row>
        <row r="132">
          <cell r="A132" t="str">
            <v>5.</v>
          </cell>
          <cell r="C132" t="str">
            <v>ANALISA HARGA SATUAN PEKERJAAN</v>
          </cell>
        </row>
        <row r="133">
          <cell r="C133" t="str">
            <v>Lihat perhitungan dalam FORMULIR STANDAR UNTUK</v>
          </cell>
        </row>
        <row r="134">
          <cell r="C134" t="str">
            <v>PEREKAMAN ANALISA MASING-MASING HARGA</v>
          </cell>
        </row>
        <row r="135">
          <cell r="C135" t="str">
            <v>SATUAN.</v>
          </cell>
        </row>
        <row r="136">
          <cell r="C136" t="str">
            <v>Didapat Harga Satuan Pekerjaan :</v>
          </cell>
        </row>
        <row r="138">
          <cell r="C138" t="str">
            <v xml:space="preserve">Rp.  </v>
          </cell>
          <cell r="D138">
            <v>52495.508672664204</v>
          </cell>
          <cell r="E138" t="str">
            <v xml:space="preserve"> / M3.</v>
          </cell>
        </row>
        <row r="141">
          <cell r="A141" t="str">
            <v>6.</v>
          </cell>
          <cell r="C141" t="str">
            <v>MASA PELAKSANAAN YANG DIPERLUKAN</v>
          </cell>
        </row>
        <row r="142">
          <cell r="C142" t="str">
            <v>Masa Pelaksanaan :</v>
          </cell>
          <cell r="D142" t="str">
            <v>. . . . . . . . . . .</v>
          </cell>
          <cell r="E142" t="str">
            <v>bulan</v>
          </cell>
        </row>
        <row r="144">
          <cell r="A144" t="str">
            <v>7.</v>
          </cell>
          <cell r="C144" t="str">
            <v>VOLUME PEKERJAAN YANG DIPERLUKAN</v>
          </cell>
        </row>
        <row r="145">
          <cell r="C145" t="str">
            <v>Volume pekerjaan  :</v>
          </cell>
          <cell r="D145">
            <v>81</v>
          </cell>
          <cell r="E145" t="str">
            <v>M3</v>
          </cell>
        </row>
        <row r="180">
          <cell r="A180" t="str">
            <v>ITEM PEMBAYARAN NO.</v>
          </cell>
          <cell r="D180" t="str">
            <v>:  8.1 (2)</v>
          </cell>
          <cell r="J180" t="str">
            <v>Analisa EI-812</v>
          </cell>
          <cell r="T180" t="str">
            <v>Analisa EI-812</v>
          </cell>
        </row>
        <row r="181">
          <cell r="A181" t="str">
            <v>JENIS PEKERJAAN</v>
          </cell>
          <cell r="D181" t="str">
            <v>:  Pondasi Agregat Kls. B Untuk Pek. Minor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setempat2 di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MATA PEMBAYARAN NO.</v>
          </cell>
          <cell r="O191" t="str">
            <v>:  8.1 (2)</v>
          </cell>
          <cell r="R191" t="str">
            <v>PERKIRAAN VOL. PEK.</v>
          </cell>
          <cell r="T191" t="str">
            <v>:</v>
          </cell>
          <cell r="U191">
            <v>81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19.991228070175438</v>
          </cell>
          <cell r="I192" t="str">
            <v>KM</v>
          </cell>
          <cell r="L192" t="str">
            <v>JENIS PEKERJAAN</v>
          </cell>
          <cell r="O192" t="str">
            <v>:  Pondasi Agregat Kls. B Untuk -</v>
          </cell>
          <cell r="R192" t="str">
            <v>TOTAL HARGA (Rp.)</v>
          </cell>
          <cell r="T192" t="str">
            <v>:</v>
          </cell>
          <cell r="U192">
            <v>3350491.2899999996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P193" t="str">
            <v xml:space="preserve">                   Pek. Minor</v>
          </cell>
          <cell r="Q193" t="str">
            <v>Pek. Minor</v>
          </cell>
          <cell r="R193" t="str">
            <v>% THD. BIAYA PROYEK</v>
          </cell>
          <cell r="T193" t="str">
            <v>:</v>
          </cell>
          <cell r="U193">
            <v>0.13013257284941962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 xml:space="preserve">Wheel Loader mencampur &amp; memuat Agregat ke 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pekerja</v>
          </cell>
          <cell r="L203" t="str">
            <v>1.</v>
          </cell>
          <cell r="N203" t="str">
            <v>Pekerja Biasa</v>
          </cell>
          <cell r="O203" t="str">
            <v>(L01)</v>
          </cell>
          <cell r="P203" t="str">
            <v>jam</v>
          </cell>
          <cell r="Q203">
            <v>0.8924587237840248</v>
          </cell>
          <cell r="R203">
            <v>900</v>
          </cell>
          <cell r="U203">
            <v>803.21285140562236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1250</v>
          </cell>
          <cell r="U204">
            <v>44.622936189201241</v>
          </cell>
        </row>
        <row r="205">
          <cell r="C205" t="str">
            <v>Truck sebelum dipadatkan dengan Pedestrian Roller</v>
          </cell>
        </row>
        <row r="206">
          <cell r="A206">
            <v>4</v>
          </cell>
          <cell r="C206" t="str">
            <v>Sekelompok pekerja membuat galian lubang/patching,</v>
          </cell>
        </row>
        <row r="207">
          <cell r="C207" t="str">
            <v>merapikan tepi hamparan dan level permukaan</v>
          </cell>
          <cell r="Q207" t="str">
            <v xml:space="preserve">JUMLAH HARGA TENAGA   </v>
          </cell>
          <cell r="U207">
            <v>847.83578759482361</v>
          </cell>
        </row>
        <row r="208">
          <cell r="C208" t="str">
            <v>dengan menggunakan Alat Bantu</v>
          </cell>
        </row>
        <row r="209"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 (M03)</v>
          </cell>
          <cell r="O211" t="str">
            <v>(M03)</v>
          </cell>
          <cell r="P211" t="str">
            <v>M3</v>
          </cell>
          <cell r="Q211">
            <v>0.42</v>
          </cell>
          <cell r="R211">
            <v>24273.455288246805</v>
          </cell>
          <cell r="U211">
            <v>10194.851221063658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O212" t="str">
            <v>(M04)</v>
          </cell>
          <cell r="P212" t="str">
            <v>M3</v>
          </cell>
          <cell r="Q212">
            <v>0.24</v>
          </cell>
          <cell r="R212">
            <v>29301.122514828901</v>
          </cell>
          <cell r="U212">
            <v>7032.2694035589357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8500</v>
          </cell>
          <cell r="U213">
            <v>4590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21817.120624622592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</row>
        <row r="221">
          <cell r="C221" t="str">
            <v>- Mencampur dan memuat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1.</v>
          </cell>
          <cell r="N221" t="str">
            <v>Wheel Loader</v>
          </cell>
          <cell r="O221" t="str">
            <v>(E15)</v>
          </cell>
          <cell r="P221" t="str">
            <v>jam</v>
          </cell>
          <cell r="Q221">
            <v>3.5698348951360995E-2</v>
          </cell>
          <cell r="R221">
            <v>45664.01343797033</v>
          </cell>
          <cell r="U221">
            <v>1630.1298862283024</v>
          </cell>
        </row>
        <row r="222">
          <cell r="C222" t="str">
            <v>-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2.</v>
          </cell>
          <cell r="N222" t="str">
            <v>Dump Truck</v>
          </cell>
          <cell r="O222" t="str">
            <v>(E09)</v>
          </cell>
          <cell r="P222" t="str">
            <v>jam</v>
          </cell>
          <cell r="Q222">
            <v>0.35942813033292903</v>
          </cell>
          <cell r="R222">
            <v>34033.848849709742</v>
          </cell>
          <cell r="U222">
            <v>12232.722660084681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3.</v>
          </cell>
          <cell r="N223" t="str">
            <v>Pedestrian Roller (E24)</v>
          </cell>
          <cell r="P223" t="str">
            <v>jam</v>
          </cell>
          <cell r="Q223">
            <v>4.8192771084337352E-2</v>
          </cell>
          <cell r="R223">
            <v>8408.106929955291</v>
          </cell>
          <cell r="U223">
            <v>405.20997252796587</v>
          </cell>
        </row>
        <row r="224">
          <cell r="L224" t="str">
            <v>4.</v>
          </cell>
          <cell r="N224" t="str">
            <v>Water Tanker</v>
          </cell>
          <cell r="O224" t="str">
            <v>(E23)</v>
          </cell>
          <cell r="P224" t="str">
            <v>jam</v>
          </cell>
          <cell r="Q224">
            <v>2.1084337349397592E-2</v>
          </cell>
          <cell r="R224">
            <v>19952.951193291767</v>
          </cell>
          <cell r="U224">
            <v>420.69475407542888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5.</v>
          </cell>
          <cell r="N225" t="str">
            <v>Alat Bantu</v>
          </cell>
          <cell r="P225" t="str">
            <v>Ls</v>
          </cell>
          <cell r="Q225">
            <v>1</v>
          </cell>
          <cell r="R225">
            <v>250</v>
          </cell>
          <cell r="U225">
            <v>250</v>
          </cell>
        </row>
        <row r="226">
          <cell r="D226" t="str">
            <v>Fk x Ts1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14938.757272916377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37603.713685133793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3760.3713685133794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41364.08505364717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26.654970760233915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19.991228070175438</v>
          </cell>
          <cell r="I236" t="str">
            <v>menit</v>
          </cell>
          <cell r="N236" t="str">
            <v>mata pembayaran.</v>
          </cell>
        </row>
        <row r="237">
          <cell r="C237" t="str">
            <v>- Lain-lain (termasuk dumping setempat-setempat)</v>
          </cell>
          <cell r="G237" t="str">
            <v>T4</v>
          </cell>
          <cell r="H237">
            <v>30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89.49760445289931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halaman berikut</v>
          </cell>
        </row>
        <row r="241">
          <cell r="A241" t="str">
            <v>ITEM PEMBAYARAN NO.</v>
          </cell>
          <cell r="D241" t="str">
            <v>:  8.1 (2)</v>
          </cell>
          <cell r="J241" t="str">
            <v>Analisa EI-812</v>
          </cell>
        </row>
        <row r="242">
          <cell r="A242" t="str">
            <v>JENIS PEKERJAAN</v>
          </cell>
          <cell r="D242" t="str">
            <v>:  Pondasi Agregat Kls. B Untuk Pek. Minor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2.7821973730150886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(E09)</v>
          </cell>
          <cell r="H251">
            <v>0.35942813033292903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PEDESTRIAN ROLLER</v>
          </cell>
          <cell r="G253" t="str">
            <v>(E24)</v>
          </cell>
        </row>
        <row r="254">
          <cell r="C254" t="str">
            <v>Kecepatan rata-rata alat</v>
          </cell>
          <cell r="G254" t="str">
            <v>v</v>
          </cell>
          <cell r="H254">
            <v>2.5</v>
          </cell>
          <cell r="I254" t="str">
            <v>KM/jam</v>
          </cell>
        </row>
        <row r="255">
          <cell r="C255" t="str">
            <v>Lebar efektif pemadatan</v>
          </cell>
          <cell r="G255" t="str">
            <v>b</v>
          </cell>
          <cell r="H255">
            <v>0.8</v>
          </cell>
          <cell r="I255" t="str">
            <v>M</v>
          </cell>
        </row>
        <row r="256">
          <cell r="C256" t="str">
            <v>Jumlah lintasan</v>
          </cell>
          <cell r="G256" t="str">
            <v>n</v>
          </cell>
          <cell r="H256">
            <v>12</v>
          </cell>
          <cell r="I256" t="str">
            <v>lintasan</v>
          </cell>
        </row>
        <row r="257">
          <cell r="C257" t="str">
            <v>Faktor Efisiensi alat</v>
          </cell>
          <cell r="G257" t="str">
            <v>Fa</v>
          </cell>
          <cell r="H257">
            <v>0.83</v>
          </cell>
          <cell r="I257" t="str">
            <v>-</v>
          </cell>
        </row>
        <row r="259">
          <cell r="C259" t="str">
            <v>Kap. Prod. / jam =</v>
          </cell>
          <cell r="D259" t="str">
            <v>(v x 1000) x b x t x Fa</v>
          </cell>
          <cell r="G259" t="str">
            <v>Q3</v>
          </cell>
          <cell r="H259">
            <v>20.75</v>
          </cell>
          <cell r="I259" t="str">
            <v>M3</v>
          </cell>
        </row>
        <row r="260">
          <cell r="D260" t="str">
            <v>n</v>
          </cell>
        </row>
        <row r="261">
          <cell r="C261" t="str">
            <v>Koefisien Alat / M3</v>
          </cell>
          <cell r="D261" t="str">
            <v xml:space="preserve"> =  1  :  Q3</v>
          </cell>
          <cell r="G261" t="str">
            <v>(E24)</v>
          </cell>
          <cell r="H261">
            <v>4.8192771084337352E-2</v>
          </cell>
          <cell r="I261" t="str">
            <v>jam</v>
          </cell>
        </row>
        <row r="263">
          <cell r="A263" t="str">
            <v xml:space="preserve">   2.d.</v>
          </cell>
          <cell r="C263" t="str">
            <v>WATER TANK TRUCK</v>
          </cell>
          <cell r="G263" t="str">
            <v>(E23)</v>
          </cell>
        </row>
        <row r="264">
          <cell r="C264" t="str">
            <v>Volume tanki air</v>
          </cell>
          <cell r="G264" t="str">
            <v>V</v>
          </cell>
          <cell r="H264">
            <v>4</v>
          </cell>
          <cell r="I264" t="str">
            <v>M3</v>
          </cell>
        </row>
        <row r="265">
          <cell r="C265" t="str">
            <v>Kebutuhan air / M3 agregat padat</v>
          </cell>
          <cell r="G265" t="str">
            <v>Wc</v>
          </cell>
          <cell r="H265">
            <v>7.0000000000000007E-2</v>
          </cell>
          <cell r="I265" t="str">
            <v>M3</v>
          </cell>
        </row>
        <row r="266">
          <cell r="C266" t="str">
            <v>Pengisian tanki / jam</v>
          </cell>
          <cell r="G266" t="str">
            <v>n</v>
          </cell>
          <cell r="H266">
            <v>1</v>
          </cell>
          <cell r="I266" t="str">
            <v>kali</v>
          </cell>
        </row>
        <row r="267">
          <cell r="C267" t="str">
            <v>Faktor Efisiensi alat</v>
          </cell>
          <cell r="G267" t="str">
            <v>Fa</v>
          </cell>
          <cell r="H267">
            <v>0.83</v>
          </cell>
          <cell r="I267" t="str">
            <v>-</v>
          </cell>
        </row>
        <row r="269">
          <cell r="C269" t="str">
            <v>Kap. Prod. / jam =</v>
          </cell>
          <cell r="D269" t="str">
            <v>V x n x Fa</v>
          </cell>
          <cell r="G269" t="str">
            <v>Q4</v>
          </cell>
          <cell r="H269">
            <v>47.428571428571423</v>
          </cell>
          <cell r="I269" t="str">
            <v>M3</v>
          </cell>
        </row>
        <row r="270">
          <cell r="D270" t="str">
            <v>Wc</v>
          </cell>
        </row>
        <row r="271">
          <cell r="C271" t="str">
            <v>Koefisien Alat / M3</v>
          </cell>
          <cell r="D271" t="str">
            <v xml:space="preserve"> =  1  :  Q4</v>
          </cell>
          <cell r="G271" t="str">
            <v>(E23)</v>
          </cell>
          <cell r="H271">
            <v>2.1084337349397592E-2</v>
          </cell>
          <cell r="I271" t="str">
            <v>jam</v>
          </cell>
        </row>
        <row r="273">
          <cell r="A273" t="str">
            <v xml:space="preserve">   2.e.</v>
          </cell>
          <cell r="C273" t="str">
            <v>ALAT BANTU</v>
          </cell>
          <cell r="J273" t="str">
            <v xml:space="preserve"> Lump Sum</v>
          </cell>
        </row>
        <row r="274">
          <cell r="C274" t="str">
            <v>Diperlukan   :</v>
          </cell>
        </row>
        <row r="275">
          <cell r="C275" t="str">
            <v>- Kereta dorong</v>
          </cell>
          <cell r="D275" t="str">
            <v>= 5 buah</v>
          </cell>
        </row>
        <row r="276">
          <cell r="C276" t="str">
            <v>- Sekop</v>
          </cell>
          <cell r="D276" t="str">
            <v>= 10 buah</v>
          </cell>
        </row>
        <row r="277">
          <cell r="C277" t="str">
            <v>- Garpu</v>
          </cell>
          <cell r="D277" t="str">
            <v>= 10 buah</v>
          </cell>
        </row>
        <row r="280">
          <cell r="A280" t="str">
            <v xml:space="preserve">   3.</v>
          </cell>
          <cell r="C280" t="str">
            <v>TENAGA</v>
          </cell>
        </row>
        <row r="281">
          <cell r="C281" t="str">
            <v>Produksi menentukan : WHEEL LOADER</v>
          </cell>
          <cell r="G281" t="str">
            <v>Q1</v>
          </cell>
          <cell r="H281">
            <v>28.012500000000003</v>
          </cell>
          <cell r="I281" t="str">
            <v>M3/jam</v>
          </cell>
        </row>
        <row r="282">
          <cell r="C282" t="str">
            <v>Produksi agregat / hari  =  Tk x Q1</v>
          </cell>
          <cell r="G282" t="str">
            <v>Qt</v>
          </cell>
          <cell r="H282">
            <v>196.08750000000003</v>
          </cell>
          <cell r="I282" t="str">
            <v>M3</v>
          </cell>
        </row>
        <row r="283">
          <cell r="C283" t="str">
            <v>Kebutuhan tenaga :</v>
          </cell>
        </row>
        <row r="284">
          <cell r="D284" t="str">
            <v>- Pekerja</v>
          </cell>
          <cell r="G284" t="str">
            <v>P</v>
          </cell>
          <cell r="H284">
            <v>25</v>
          </cell>
          <cell r="I284" t="str">
            <v>orang</v>
          </cell>
        </row>
        <row r="285">
          <cell r="D285" t="str">
            <v>- Mandor</v>
          </cell>
          <cell r="G285" t="str">
            <v>M</v>
          </cell>
          <cell r="H285">
            <v>1</v>
          </cell>
          <cell r="I285" t="str">
            <v>orang</v>
          </cell>
        </row>
        <row r="287">
          <cell r="C287" t="str">
            <v>Koefisien tenaga / M3   :</v>
          </cell>
        </row>
        <row r="288">
          <cell r="D288" t="str">
            <v>- Pekerja</v>
          </cell>
          <cell r="E288" t="str">
            <v>= (Tk x P) : Qt</v>
          </cell>
          <cell r="G288" t="str">
            <v>(L01)</v>
          </cell>
          <cell r="H288">
            <v>0.8924587237840248</v>
          </cell>
          <cell r="I288" t="str">
            <v>jam</v>
          </cell>
        </row>
        <row r="289">
          <cell r="D289" t="str">
            <v>- Mandor</v>
          </cell>
          <cell r="E289" t="str">
            <v>= (Tk x M) : Qt</v>
          </cell>
          <cell r="G289" t="str">
            <v>(L03)</v>
          </cell>
          <cell r="H289">
            <v>3.5698348951360995E-2</v>
          </cell>
          <cell r="I289" t="str">
            <v>jam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8.1 (2)</v>
          </cell>
          <cell r="J300" t="str">
            <v>Analisa EI-812</v>
          </cell>
        </row>
        <row r="301">
          <cell r="A301" t="str">
            <v>JENIS PEKERJAAN</v>
          </cell>
          <cell r="D301" t="str">
            <v>:  Pondasi Agregat Kls. B Untuk Pek. Minor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>4.</v>
          </cell>
          <cell r="C308" t="str">
            <v>HARGA DASAR SATUAN UPAH, BAHAN DAN ALAT</v>
          </cell>
        </row>
        <row r="309">
          <cell r="C309" t="str">
            <v>Lihat lampiran.</v>
          </cell>
        </row>
        <row r="311">
          <cell r="A311" t="str">
            <v>5.</v>
          </cell>
          <cell r="C311" t="str">
            <v>ANALISA HARGA SATUAN PEKERJAAN</v>
          </cell>
        </row>
        <row r="312">
          <cell r="C312" t="str">
            <v>Lihat perhitungan dalam FORMULIR STANDAR UNTUK</v>
          </cell>
        </row>
        <row r="313">
          <cell r="C313" t="str">
            <v>PEREKAMAN ANALISA MASING-MASING HARGA</v>
          </cell>
        </row>
        <row r="314">
          <cell r="C314" t="str">
            <v>SATUAN.</v>
          </cell>
        </row>
        <row r="315">
          <cell r="C315" t="str">
            <v>Didapat Harga Satuan Pekerjaan :</v>
          </cell>
        </row>
        <row r="317">
          <cell r="C317" t="str">
            <v xml:space="preserve">Rp.  </v>
          </cell>
          <cell r="D317">
            <v>41364.08505364717</v>
          </cell>
          <cell r="E317" t="str">
            <v xml:space="preserve"> / M3.</v>
          </cell>
        </row>
        <row r="320">
          <cell r="A320" t="str">
            <v>6.</v>
          </cell>
          <cell r="C320" t="str">
            <v>MASA PELAKSANAAN YANG DIPERLUKAN</v>
          </cell>
        </row>
        <row r="321">
          <cell r="C321" t="str">
            <v>Masa Pelaksanaan :</v>
          </cell>
          <cell r="D321" t="str">
            <v>. . . . . . . . . . .</v>
          </cell>
          <cell r="E321" t="str">
            <v>bulan</v>
          </cell>
        </row>
        <row r="323">
          <cell r="A323" t="str">
            <v>7.</v>
          </cell>
          <cell r="C323" t="str">
            <v>VOLUME PEKERJAAN YANG DIPERLUKAN</v>
          </cell>
        </row>
        <row r="324">
          <cell r="C324" t="str">
            <v>Volume pekerjaan  :</v>
          </cell>
          <cell r="D324">
            <v>81</v>
          </cell>
          <cell r="E324" t="str">
            <v>M3</v>
          </cell>
        </row>
        <row r="359">
          <cell r="A359" t="str">
            <v>ITEM PEMBAYARAN NO.</v>
          </cell>
          <cell r="D359" t="str">
            <v>:  8.1 (3)</v>
          </cell>
          <cell r="J359" t="str">
            <v>Analisa EI-813</v>
          </cell>
          <cell r="T359" t="str">
            <v>Analisa EI-813</v>
          </cell>
        </row>
        <row r="360">
          <cell r="A360" t="str">
            <v>JENIS PEKERJAAN</v>
          </cell>
          <cell r="D360" t="str">
            <v>:  Agregat Utk. Lapis Pond. Jalan -</v>
          </cell>
        </row>
        <row r="361">
          <cell r="D361" t="str">
            <v xml:space="preserve">   Tanpa Penutup Utk. Pek. Minor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A362" t="str">
            <v>SATUAN PEMBAYARAN</v>
          </cell>
          <cell r="D362" t="str">
            <v>:  M3</v>
          </cell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8.1 (3)</v>
          </cell>
          <cell r="R370" t="str">
            <v>PERKIRAAN VOL. PEK.</v>
          </cell>
          <cell r="T370" t="str">
            <v>:</v>
          </cell>
          <cell r="U370">
            <v>81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19.991228070175438</v>
          </cell>
          <cell r="I371" t="str">
            <v>KM</v>
          </cell>
          <cell r="L371" t="str">
            <v>JENIS PEKERJAAN</v>
          </cell>
          <cell r="O371" t="str">
            <v>:  Agregat Utk. Lapis Pond. Jalan -</v>
          </cell>
          <cell r="R371" t="str">
            <v>TOTAL HARGA (Rp.)</v>
          </cell>
          <cell r="T371" t="str">
            <v>:</v>
          </cell>
          <cell r="U371">
            <v>3392568.36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O372" t="str">
            <v xml:space="preserve">   Tanpa Penutup Utk. Pek. Minor</v>
          </cell>
          <cell r="R372" t="str">
            <v>% THD. BIAYA PROYEK</v>
          </cell>
          <cell r="T372" t="str">
            <v>:</v>
          </cell>
          <cell r="U372">
            <v>0.13176683985778578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1.2</v>
          </cell>
          <cell r="I373" t="str">
            <v>-</v>
          </cell>
          <cell r="L373" t="str">
            <v>SATUAN PEMBAYARAN</v>
          </cell>
          <cell r="O373" t="str">
            <v>:  M3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6">
          <cell r="A376" t="str">
            <v>II.</v>
          </cell>
          <cell r="C376" t="str">
            <v>URUTAN KERJA</v>
          </cell>
          <cell r="Q376" t="str">
            <v>PERKIRAAN</v>
          </cell>
          <cell r="R376" t="str">
            <v>HARGA</v>
          </cell>
          <cell r="S376" t="str">
            <v>JUMLAH</v>
          </cell>
        </row>
        <row r="377">
          <cell r="L377" t="str">
            <v>NO.</v>
          </cell>
          <cell r="N377" t="str">
            <v>KOMPONEN</v>
          </cell>
          <cell r="P377" t="str">
            <v>SATUAN</v>
          </cell>
          <cell r="Q377" t="str">
            <v>KUANTITAS</v>
          </cell>
          <cell r="R377" t="str">
            <v>SATUAN</v>
          </cell>
          <cell r="S377" t="str">
            <v>HARGA</v>
          </cell>
        </row>
        <row r="378">
          <cell r="A378">
            <v>1</v>
          </cell>
          <cell r="C378" t="str">
            <v>Wheel Loader memuat Agregat ke dalam Dump</v>
          </cell>
          <cell r="R378" t="str">
            <v>(Rp.)</v>
          </cell>
          <cell r="S378" t="str">
            <v>(Rp.)</v>
          </cell>
        </row>
        <row r="379">
          <cell r="C379" t="str">
            <v>Tuck di Base Camp</v>
          </cell>
        </row>
        <row r="380">
          <cell r="A380">
            <v>2</v>
          </cell>
          <cell r="C380" t="str">
            <v>Dump Truck mengangkut Agregat ke lokasi</v>
          </cell>
        </row>
        <row r="381">
          <cell r="C381" t="str">
            <v>pekerjaandan dihampar dengan pekerja</v>
          </cell>
          <cell r="L381" t="str">
            <v>A.</v>
          </cell>
          <cell r="N381" t="str">
            <v>TENAGA</v>
          </cell>
        </row>
        <row r="382">
          <cell r="A382">
            <v>3</v>
          </cell>
          <cell r="C382" t="str">
            <v>Hamparaan Agregat dibasahi dengan Water Tank</v>
          </cell>
        </row>
        <row r="383">
          <cell r="C383" t="str">
            <v>Truck sebelum dipadatkan dengan Pedestrian Roller.</v>
          </cell>
          <cell r="L383" t="str">
            <v>1.</v>
          </cell>
          <cell r="N383" t="str">
            <v>Pekerja Biasa</v>
          </cell>
          <cell r="O383" t="str">
            <v>(L01)</v>
          </cell>
          <cell r="P383" t="str">
            <v>Jam</v>
          </cell>
          <cell r="Q383">
            <v>0.4462293618920124</v>
          </cell>
          <cell r="R383">
            <v>900</v>
          </cell>
          <cell r="U383">
            <v>401.60642570281118</v>
          </cell>
        </row>
        <row r="384">
          <cell r="A384">
            <v>4</v>
          </cell>
          <cell r="C384" t="str">
            <v>Sekelompok pekerja membuat galian lubang/patching,</v>
          </cell>
          <cell r="L384" t="str">
            <v>2.</v>
          </cell>
          <cell r="N384" t="str">
            <v>Mandor</v>
          </cell>
          <cell r="O384" t="str">
            <v>(L03)</v>
          </cell>
          <cell r="P384" t="str">
            <v>Jam</v>
          </cell>
          <cell r="Q384">
            <v>1.7849174475680497E-2</v>
          </cell>
          <cell r="R384">
            <v>1250</v>
          </cell>
          <cell r="U384">
            <v>22.31146809460062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</row>
        <row r="387">
          <cell r="Q387" t="str">
            <v xml:space="preserve">JUMLAH HARGA TENAGA   </v>
          </cell>
          <cell r="U387">
            <v>423.91789379741181</v>
          </cell>
        </row>
        <row r="388">
          <cell r="A388" t="str">
            <v>III.</v>
          </cell>
          <cell r="C388" t="str">
            <v>PEMAKAIAN BAHAN, ALAT DAN TENAGA</v>
          </cell>
        </row>
        <row r="389">
          <cell r="L389" t="str">
            <v>B.</v>
          </cell>
          <cell r="N389" t="str">
            <v>BAHAN</v>
          </cell>
        </row>
        <row r="390">
          <cell r="A390" t="str">
            <v xml:space="preserve">   1.</v>
          </cell>
          <cell r="C390" t="str">
            <v>BAHAN</v>
          </cell>
        </row>
        <row r="391">
          <cell r="C391" t="str">
            <v>Material Agregat Kelas C hasil produksi di Base Camp</v>
          </cell>
          <cell r="L391" t="str">
            <v>1.</v>
          </cell>
          <cell r="N391" t="str">
            <v>Agregat Kelas C (M28)</v>
          </cell>
          <cell r="P391" t="str">
            <v>M3</v>
          </cell>
          <cell r="Q391">
            <v>1.2</v>
          </cell>
          <cell r="R391">
            <v>20338.858438640193</v>
          </cell>
          <cell r="U391">
            <v>24406.630126368229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1.2</v>
          </cell>
          <cell r="I392" t="str">
            <v>M3</v>
          </cell>
          <cell r="J392" t="str">
            <v>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Q397" t="str">
            <v xml:space="preserve">JUMLAH HARGA BAHAN   </v>
          </cell>
          <cell r="U397">
            <v>24406.630126368229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</row>
        <row r="399">
          <cell r="C399" t="str">
            <v>Waktu siklus</v>
          </cell>
          <cell r="G399" t="str">
            <v>Ts1</v>
          </cell>
          <cell r="L399" t="str">
            <v>C.</v>
          </cell>
          <cell r="N399" t="str">
            <v>PERALATAN</v>
          </cell>
        </row>
        <row r="400">
          <cell r="C400" t="str">
            <v>- Muat</v>
          </cell>
          <cell r="G400" t="str">
            <v>T1</v>
          </cell>
          <cell r="H400">
            <v>0.5</v>
          </cell>
          <cell r="I400" t="str">
            <v>menit</v>
          </cell>
        </row>
        <row r="401">
          <cell r="C401" t="str">
            <v>- Lain-lain</v>
          </cell>
          <cell r="G401" t="str">
            <v>T2</v>
          </cell>
          <cell r="H401">
            <v>0.5</v>
          </cell>
          <cell r="I401" t="str">
            <v>menit</v>
          </cell>
          <cell r="L401" t="str">
            <v>1</v>
          </cell>
          <cell r="N401" t="str">
            <v>Wheel Loader</v>
          </cell>
          <cell r="O401" t="str">
            <v>(E15)</v>
          </cell>
          <cell r="P401" t="str">
            <v>Jam</v>
          </cell>
          <cell r="Q401">
            <v>1.7849174475680497E-2</v>
          </cell>
          <cell r="R401">
            <v>45664.01343797033</v>
          </cell>
          <cell r="U401">
            <v>815.06494311415122</v>
          </cell>
        </row>
        <row r="402">
          <cell r="G402" t="str">
            <v>Ts1</v>
          </cell>
          <cell r="H402">
            <v>1</v>
          </cell>
          <cell r="I402" t="str">
            <v>menit</v>
          </cell>
          <cell r="L402" t="str">
            <v>2</v>
          </cell>
          <cell r="N402" t="str">
            <v>Dump Truck</v>
          </cell>
          <cell r="O402" t="str">
            <v>(E09)</v>
          </cell>
          <cell r="P402" t="str">
            <v>Jam</v>
          </cell>
          <cell r="Q402">
            <v>0.33362209494640299</v>
          </cell>
          <cell r="R402">
            <v>34033.848849709742</v>
          </cell>
          <cell r="U402">
            <v>11354.443952329391</v>
          </cell>
        </row>
        <row r="403">
          <cell r="L403" t="str">
            <v>3</v>
          </cell>
          <cell r="N403" t="str">
            <v>Pedestrian Roller (E24)</v>
          </cell>
          <cell r="P403" t="str">
            <v>Jam</v>
          </cell>
          <cell r="Q403">
            <v>4.8192771084337352E-2</v>
          </cell>
          <cell r="R403">
            <v>8408.106929955291</v>
          </cell>
          <cell r="U403">
            <v>405.20997252796587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56.025000000000006</v>
          </cell>
          <cell r="I404" t="str">
            <v>M3</v>
          </cell>
          <cell r="L404" t="str">
            <v>4</v>
          </cell>
          <cell r="N404" t="str">
            <v>Water Tanker</v>
          </cell>
          <cell r="O404" t="str">
            <v>(E23)</v>
          </cell>
          <cell r="P404" t="str">
            <v>Jam</v>
          </cell>
          <cell r="Q404">
            <v>2.1084337349397592E-2</v>
          </cell>
          <cell r="R404">
            <v>19952.951193291767</v>
          </cell>
          <cell r="U404">
            <v>420.69475407542888</v>
          </cell>
        </row>
        <row r="405">
          <cell r="D405" t="str">
            <v>Fk x Ts1</v>
          </cell>
          <cell r="L405" t="str">
            <v>5</v>
          </cell>
          <cell r="N405" t="str">
            <v>Alat Bantu</v>
          </cell>
          <cell r="P405" t="str">
            <v>Ls</v>
          </cell>
          <cell r="Q405">
            <v>1</v>
          </cell>
          <cell r="R405">
            <v>250</v>
          </cell>
          <cell r="U405">
            <v>250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1.7849174475680497E-2</v>
          </cell>
          <cell r="I406" t="str">
            <v>Jam</v>
          </cell>
        </row>
        <row r="408">
          <cell r="A408" t="str">
            <v>2.b.</v>
          </cell>
          <cell r="C408" t="str">
            <v>DUMP TRUCK</v>
          </cell>
          <cell r="G408" t="str">
            <v>(E09)</v>
          </cell>
          <cell r="Q408" t="str">
            <v xml:space="preserve">JUMLAH HARGA PERALATAN   </v>
          </cell>
          <cell r="U408">
            <v>13245.413622046937</v>
          </cell>
        </row>
        <row r="409">
          <cell r="C409" t="str">
            <v>Kapasitas bak</v>
          </cell>
          <cell r="G409" t="str">
            <v>V</v>
          </cell>
          <cell r="H409">
            <v>6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38075.961642212576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3807.5961642212578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41883.557806433833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6.425702811244979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26.654970760233915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19.991228070175438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Lain-lain (termasuk dumping setempat-setempat)</v>
          </cell>
          <cell r="G416" t="str">
            <v>T4</v>
          </cell>
          <cell r="H416">
            <v>30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83.071901641654335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8.1 (3)</v>
          </cell>
          <cell r="J420" t="str">
            <v>Analisa EI-813</v>
          </cell>
        </row>
        <row r="421">
          <cell r="A421" t="str">
            <v>JENIS PEKERJAAN</v>
          </cell>
          <cell r="D421" t="str">
            <v>:  Agregat Utk. Lapis Pond. Jalan -</v>
          </cell>
        </row>
        <row r="422">
          <cell r="D422" t="str">
            <v xml:space="preserve">   Tanpa Penutup Utk. Pek. Minor</v>
          </cell>
          <cell r="H422" t="str">
            <v xml:space="preserve">         URAIAN ANALISA HARGA SATUAN</v>
          </cell>
        </row>
        <row r="423">
          <cell r="A423" t="str">
            <v>SATUAN PEMBAYARAN</v>
          </cell>
          <cell r="D423" t="str">
            <v>:  M3</v>
          </cell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2.9974033948820202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(E09)</v>
          </cell>
          <cell r="H430">
            <v>0.33362209494640299</v>
          </cell>
          <cell r="I430" t="str">
            <v>Jam</v>
          </cell>
        </row>
        <row r="432">
          <cell r="A432" t="str">
            <v xml:space="preserve">   2.c.</v>
          </cell>
          <cell r="C432" t="str">
            <v>PEDESTRIAN ROLLER</v>
          </cell>
          <cell r="G432" t="str">
            <v>(E24)</v>
          </cell>
        </row>
        <row r="433">
          <cell r="C433" t="str">
            <v>Kecepatan rata-rata alat</v>
          </cell>
          <cell r="G433" t="str">
            <v>v</v>
          </cell>
          <cell r="H433">
            <v>2.5</v>
          </cell>
          <cell r="I433" t="str">
            <v>KM/jam</v>
          </cell>
        </row>
        <row r="434">
          <cell r="C434" t="str">
            <v>Lebar efektif pemadatan</v>
          </cell>
          <cell r="G434" t="str">
            <v>b</v>
          </cell>
          <cell r="H434">
            <v>0.8</v>
          </cell>
          <cell r="I434" t="str">
            <v>M</v>
          </cell>
        </row>
        <row r="435">
          <cell r="C435" t="str">
            <v>Jumlah lintasan</v>
          </cell>
          <cell r="G435" t="str">
            <v>n</v>
          </cell>
          <cell r="H435">
            <v>12</v>
          </cell>
          <cell r="I435" t="str">
            <v>lintasan</v>
          </cell>
        </row>
        <row r="436">
          <cell r="C436" t="str">
            <v>Faktor Efisiensi alat</v>
          </cell>
          <cell r="G436" t="str">
            <v>Fa</v>
          </cell>
          <cell r="H436">
            <v>0.83</v>
          </cell>
          <cell r="I436" t="str">
            <v>-</v>
          </cell>
        </row>
        <row r="438">
          <cell r="C438" t="str">
            <v>Kap. Prod. / jam =</v>
          </cell>
          <cell r="D438" t="str">
            <v>(v x 1000) x b x t x Fa</v>
          </cell>
          <cell r="G438" t="str">
            <v>Q3</v>
          </cell>
          <cell r="H438">
            <v>20.75</v>
          </cell>
          <cell r="I438" t="str">
            <v>M3</v>
          </cell>
        </row>
        <row r="439">
          <cell r="D439" t="str">
            <v>n</v>
          </cell>
        </row>
        <row r="440">
          <cell r="C440" t="str">
            <v>Koefisien Alat / M3</v>
          </cell>
          <cell r="D440" t="str">
            <v xml:space="preserve"> =  1  :  Q3</v>
          </cell>
          <cell r="G440" t="str">
            <v>(E24)</v>
          </cell>
          <cell r="H440">
            <v>4.8192771084337352E-2</v>
          </cell>
          <cell r="I440" t="str">
            <v>jam</v>
          </cell>
        </row>
        <row r="442">
          <cell r="A442" t="str">
            <v xml:space="preserve">   2.d.</v>
          </cell>
          <cell r="C442" t="str">
            <v>WATER TANK TRUCK</v>
          </cell>
          <cell r="G442" t="str">
            <v>(E23)</v>
          </cell>
        </row>
        <row r="443">
          <cell r="C443" t="str">
            <v>Volume tanki air</v>
          </cell>
          <cell r="G443" t="str">
            <v>V</v>
          </cell>
          <cell r="H443">
            <v>4</v>
          </cell>
          <cell r="I443" t="str">
            <v>M3</v>
          </cell>
        </row>
        <row r="444">
          <cell r="C444" t="str">
            <v>Kebutuhan air / M3 agregat padat</v>
          </cell>
          <cell r="G444" t="str">
            <v>Wc</v>
          </cell>
          <cell r="H444">
            <v>7.0000000000000007E-2</v>
          </cell>
          <cell r="I444" t="str">
            <v>M3</v>
          </cell>
        </row>
        <row r="445">
          <cell r="C445" t="str">
            <v>Pengisian tanki / jam</v>
          </cell>
          <cell r="G445" t="str">
            <v>n</v>
          </cell>
          <cell r="H445">
            <v>1</v>
          </cell>
          <cell r="I445" t="str">
            <v>kali</v>
          </cell>
        </row>
        <row r="446">
          <cell r="C446" t="str">
            <v>Faktor Efisiensi alat</v>
          </cell>
          <cell r="G446" t="str">
            <v>Fa</v>
          </cell>
          <cell r="H446">
            <v>0.83</v>
          </cell>
          <cell r="I446" t="str">
            <v>-</v>
          </cell>
        </row>
        <row r="448">
          <cell r="C448" t="str">
            <v>Kap. Prod. / jam =</v>
          </cell>
          <cell r="D448" t="str">
            <v>V x n x Fa</v>
          </cell>
          <cell r="G448" t="str">
            <v>Q4</v>
          </cell>
          <cell r="H448">
            <v>47.428571428571423</v>
          </cell>
          <cell r="I448" t="str">
            <v>M3</v>
          </cell>
        </row>
        <row r="449">
          <cell r="D449" t="str">
            <v>Wc</v>
          </cell>
        </row>
        <row r="450">
          <cell r="C450" t="str">
            <v>Koefisien Alat / M3</v>
          </cell>
          <cell r="D450" t="str">
            <v xml:space="preserve"> =  1  :  Q4</v>
          </cell>
          <cell r="G450" t="str">
            <v>(E23)</v>
          </cell>
          <cell r="H450">
            <v>2.1084337349397592E-2</v>
          </cell>
          <cell r="I450" t="str">
            <v>jam</v>
          </cell>
        </row>
        <row r="452">
          <cell r="A452" t="str">
            <v>2.g.</v>
          </cell>
          <cell r="C452" t="str">
            <v>ALAT BANTU</v>
          </cell>
        </row>
        <row r="453">
          <cell r="C453" t="str">
            <v>diperlukan :</v>
          </cell>
          <cell r="J453" t="str">
            <v>Lump Sum</v>
          </cell>
        </row>
        <row r="454">
          <cell r="C454" t="str">
            <v>- Kereta dorong</v>
          </cell>
          <cell r="D454" t="str">
            <v>= 5 buah</v>
          </cell>
        </row>
        <row r="455">
          <cell r="C455" t="str">
            <v>- Sekop</v>
          </cell>
          <cell r="D455" t="str">
            <v>= 10 buah</v>
          </cell>
        </row>
        <row r="456">
          <cell r="C456" t="str">
            <v>- Garpu</v>
          </cell>
          <cell r="D456" t="str">
            <v>= 10 buah</v>
          </cell>
        </row>
        <row r="458">
          <cell r="A458" t="str">
            <v xml:space="preserve">   3.</v>
          </cell>
          <cell r="C458" t="str">
            <v>TENAGA</v>
          </cell>
        </row>
        <row r="459">
          <cell r="C459" t="str">
            <v>Produksi menentukan : WHEEL LOADER</v>
          </cell>
          <cell r="G459" t="str">
            <v>Q1</v>
          </cell>
          <cell r="H459">
            <v>56.025000000000006</v>
          </cell>
          <cell r="I459" t="str">
            <v>M3 / Jam</v>
          </cell>
        </row>
        <row r="460">
          <cell r="C460" t="str">
            <v>Produksi Agregat / hari  =  Tk x Q1</v>
          </cell>
          <cell r="G460" t="str">
            <v>Qt</v>
          </cell>
          <cell r="H460">
            <v>392.17500000000007</v>
          </cell>
          <cell r="I460" t="str">
            <v>M3</v>
          </cell>
        </row>
        <row r="461">
          <cell r="C461" t="str">
            <v>Kebutuhan tenaga :</v>
          </cell>
        </row>
        <row r="462">
          <cell r="D462" t="str">
            <v>- Pekerja</v>
          </cell>
          <cell r="G462" t="str">
            <v>P</v>
          </cell>
          <cell r="H462">
            <v>25</v>
          </cell>
          <cell r="I462" t="str">
            <v>orang</v>
          </cell>
        </row>
        <row r="463">
          <cell r="D463" t="str">
            <v>- Mandor</v>
          </cell>
          <cell r="G463" t="str">
            <v>M</v>
          </cell>
          <cell r="H463">
            <v>1</v>
          </cell>
          <cell r="I463" t="str">
            <v>orang</v>
          </cell>
        </row>
        <row r="465">
          <cell r="C465" t="str">
            <v>Koefisien tenaga / M3     :</v>
          </cell>
        </row>
        <row r="466">
          <cell r="D466" t="str">
            <v>- Pekerja</v>
          </cell>
          <cell r="E466" t="str">
            <v>= (Tk x P) : Qt</v>
          </cell>
          <cell r="G466" t="str">
            <v>(L01)</v>
          </cell>
          <cell r="H466">
            <v>0.4462293618920124</v>
          </cell>
          <cell r="I466" t="str">
            <v>Jam</v>
          </cell>
        </row>
        <row r="467">
          <cell r="D467" t="str">
            <v>- Mandor</v>
          </cell>
          <cell r="E467" t="str">
            <v>= (Tk x M) : Qt</v>
          </cell>
          <cell r="G467" t="str">
            <v>(L03)</v>
          </cell>
          <cell r="H467">
            <v>1.7849174475680497E-2</v>
          </cell>
          <cell r="I467" t="str">
            <v>Jam</v>
          </cell>
        </row>
        <row r="469">
          <cell r="A469" t="str">
            <v>4.</v>
          </cell>
          <cell r="C469" t="str">
            <v>HARGA DASAR SATUAN UPAH, BAHAN DAN ALAT</v>
          </cell>
        </row>
        <row r="470">
          <cell r="C470" t="str">
            <v>Lihat lampiran.</v>
          </cell>
        </row>
        <row r="478">
          <cell r="J478" t="str">
            <v>Berlanjut ke halaman berikut</v>
          </cell>
        </row>
        <row r="479">
          <cell r="A479" t="str">
            <v>ITEM PEMBAYARAN NO.</v>
          </cell>
          <cell r="D479" t="str">
            <v>:  8.1 (3)</v>
          </cell>
          <cell r="J479" t="str">
            <v>Analisa EI-813</v>
          </cell>
        </row>
        <row r="480">
          <cell r="A480" t="str">
            <v>JENIS PEKERJAAN</v>
          </cell>
          <cell r="D480" t="str">
            <v>:  Agregat Utk. Lapis Pond. Jalan -</v>
          </cell>
        </row>
        <row r="481">
          <cell r="D481" t="str">
            <v xml:space="preserve">   Tanpa Penutup Utk. Pek. Minor</v>
          </cell>
          <cell r="H481" t="str">
            <v xml:space="preserve">         URAIAN ANALISA HARGA SATUAN</v>
          </cell>
        </row>
        <row r="482">
          <cell r="A482" t="str">
            <v>SATUAN PEMBAYARAN</v>
          </cell>
          <cell r="D482" t="str">
            <v>:  M3</v>
          </cell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5.</v>
          </cell>
          <cell r="C487" t="str">
            <v>ANALISA HARGA SATUAN PEKERJAAN</v>
          </cell>
        </row>
        <row r="488">
          <cell r="C488" t="str">
            <v>Lihat perhitungan dalam FORMULIR STANDAR UNTUK</v>
          </cell>
        </row>
        <row r="489">
          <cell r="C489" t="str">
            <v>PEREKEMAN ANALISA MASING-MASING HARGA</v>
          </cell>
        </row>
        <row r="490">
          <cell r="C490" t="str">
            <v>SATUAN.</v>
          </cell>
        </row>
        <row r="491">
          <cell r="C491" t="str">
            <v>Didapat Harga Satuan Pekerjaan :</v>
          </cell>
        </row>
        <row r="493">
          <cell r="C493" t="str">
            <v xml:space="preserve">Rp.  </v>
          </cell>
          <cell r="D493">
            <v>41883.557806433833</v>
          </cell>
          <cell r="E493" t="str">
            <v xml:space="preserve"> / M3.</v>
          </cell>
        </row>
        <row r="496">
          <cell r="A496" t="str">
            <v>6.</v>
          </cell>
          <cell r="C496" t="str">
            <v>MASA PELAKSANAAN YANG DIPERLUKAN</v>
          </cell>
        </row>
        <row r="497">
          <cell r="C497" t="str">
            <v>Masa Pelaksanaan :</v>
          </cell>
          <cell r="D497" t="str">
            <v>. . . . . . . . . . .</v>
          </cell>
          <cell r="E497" t="str">
            <v>bulan</v>
          </cell>
        </row>
        <row r="499">
          <cell r="A499" t="str">
            <v>7.</v>
          </cell>
          <cell r="C499" t="str">
            <v>VOLUME PEKERJAAN YANG DIPERLUKAN</v>
          </cell>
        </row>
        <row r="500">
          <cell r="C500" t="str">
            <v>Volume pekerjaan  :</v>
          </cell>
          <cell r="D500">
            <v>81</v>
          </cell>
          <cell r="E500" t="str">
            <v>M3</v>
          </cell>
        </row>
        <row r="538">
          <cell r="A538" t="str">
            <v>ITEM PEMBAYARAN NO.</v>
          </cell>
          <cell r="D538" t="str">
            <v>:  8.1 (4)</v>
          </cell>
          <cell r="J538" t="str">
            <v>Analisa EI-814</v>
          </cell>
          <cell r="T538" t="str">
            <v>Analisa EI-814</v>
          </cell>
        </row>
        <row r="539">
          <cell r="A539" t="str">
            <v>JENIS PEKERJAAN</v>
          </cell>
          <cell r="D539" t="str">
            <v>:  Waterbound Macadam Utk. Pek. Minor</v>
          </cell>
        </row>
        <row r="540">
          <cell r="A540" t="str">
            <v>SATUAN PEMBAYARAN</v>
          </cell>
          <cell r="D540" t="str">
            <v>:  M3</v>
          </cell>
          <cell r="H540" t="str">
            <v xml:space="preserve">         URAIAN ANALISA HARGA SATUAN</v>
          </cell>
          <cell r="L540" t="str">
            <v>FORMULIR STANDAR UNTUK</v>
          </cell>
        </row>
        <row r="541">
          <cell r="L541" t="str">
            <v>PEREKAMAN ANALISA MASING-MASING HARGA SATUAN</v>
          </cell>
        </row>
        <row r="542">
          <cell r="L542" t="str">
            <v/>
          </cell>
        </row>
        <row r="543">
          <cell r="A543" t="str">
            <v>No.</v>
          </cell>
          <cell r="C543" t="str">
            <v>U R A I A N</v>
          </cell>
          <cell r="G543" t="str">
            <v>KODE</v>
          </cell>
          <cell r="H543" t="str">
            <v>KOEF.</v>
          </cell>
          <cell r="I543" t="str">
            <v>SATUAN</v>
          </cell>
          <cell r="J543" t="str">
            <v>KETERANGAN</v>
          </cell>
        </row>
        <row r="545">
          <cell r="L545" t="str">
            <v>PROYEK</v>
          </cell>
          <cell r="O545" t="str">
            <v>:</v>
          </cell>
        </row>
        <row r="546">
          <cell r="A546" t="str">
            <v>I.</v>
          </cell>
          <cell r="C546" t="str">
            <v>ASUMSI</v>
          </cell>
          <cell r="L546" t="str">
            <v>No. PAKET KONTRAK</v>
          </cell>
          <cell r="O546" t="str">
            <v>:</v>
          </cell>
        </row>
        <row r="547">
          <cell r="A547">
            <v>1</v>
          </cell>
          <cell r="C547" t="str">
            <v>Menggunakan alat berat (cara mekanik)</v>
          </cell>
          <cell r="L547" t="str">
            <v>NAMA PAKET</v>
          </cell>
          <cell r="O547" t="str">
            <v>:</v>
          </cell>
        </row>
        <row r="548">
          <cell r="A548">
            <v>2</v>
          </cell>
          <cell r="C548" t="str">
            <v>Lokasi pekerjaan : sepanjang jalan</v>
          </cell>
          <cell r="L548" t="str">
            <v>PROP / KAB / KODYA</v>
          </cell>
          <cell r="O548" t="str">
            <v>:</v>
          </cell>
        </row>
        <row r="549">
          <cell r="A549">
            <v>3</v>
          </cell>
          <cell r="C549" t="str">
            <v>Kondisi existing jalan : sedang</v>
          </cell>
          <cell r="L549" t="str">
            <v>ITEM PEMBAYARAN NO.</v>
          </cell>
          <cell r="O549" t="str">
            <v>:  8.1 (4)</v>
          </cell>
          <cell r="R549" t="str">
            <v>PERKIRAAN VOL. PEK.</v>
          </cell>
          <cell r="T549" t="str">
            <v>:</v>
          </cell>
          <cell r="U549">
            <v>81</v>
          </cell>
        </row>
        <row r="550">
          <cell r="A550">
            <v>4</v>
          </cell>
          <cell r="C550" t="str">
            <v>Jarak rata-rata Base Camp ke lokasi pekerjaan</v>
          </cell>
          <cell r="G550" t="str">
            <v>L</v>
          </cell>
          <cell r="H550">
            <v>19.991228070175438</v>
          </cell>
          <cell r="I550" t="str">
            <v>KM</v>
          </cell>
          <cell r="L550" t="str">
            <v>JENIS PEKERJAAN</v>
          </cell>
          <cell r="O550" t="str">
            <v>:  Waterbound Macadam Utk. Pek. -</v>
          </cell>
          <cell r="R550" t="str">
            <v>TOTAL HARGA (Rp.)</v>
          </cell>
          <cell r="T550" t="str">
            <v>:</v>
          </cell>
          <cell r="U550">
            <v>3539661.9299999997</v>
          </cell>
        </row>
        <row r="551">
          <cell r="A551">
            <v>5</v>
          </cell>
          <cell r="C551" t="str">
            <v>Jam kerja efektif per-hari</v>
          </cell>
          <cell r="G551" t="str">
            <v>Tk</v>
          </cell>
          <cell r="H551">
            <v>7</v>
          </cell>
          <cell r="I551" t="str">
            <v>Jam</v>
          </cell>
          <cell r="L551" t="str">
            <v>SATUAN PEMBAYARAN</v>
          </cell>
          <cell r="O551" t="str">
            <v>:  M3</v>
          </cell>
          <cell r="P551" t="str">
            <v xml:space="preserve">                             Minor</v>
          </cell>
          <cell r="Q551" t="str">
            <v>Minor</v>
          </cell>
          <cell r="R551" t="str">
            <v>% THD. BIAYA PROYEK</v>
          </cell>
          <cell r="T551" t="str">
            <v>:</v>
          </cell>
          <cell r="U551">
            <v>0.13747993177682377</v>
          </cell>
        </row>
        <row r="552">
          <cell r="A552">
            <v>6</v>
          </cell>
          <cell r="C552" t="str">
            <v>Faktor kehilangan material Agregat</v>
          </cell>
          <cell r="G552" t="str">
            <v>Fh</v>
          </cell>
          <cell r="H552">
            <v>1.1000000000000001</v>
          </cell>
          <cell r="I552" t="str">
            <v>-</v>
          </cell>
        </row>
        <row r="553">
          <cell r="A553">
            <v>7</v>
          </cell>
          <cell r="C553" t="str">
            <v>Komposisi campuran  (taksiran)  :</v>
          </cell>
        </row>
        <row r="554">
          <cell r="A554" t="str">
            <v/>
          </cell>
          <cell r="C554" t="str">
            <v>- Agregat Kasar</v>
          </cell>
          <cell r="G554" t="str">
            <v>Ak</v>
          </cell>
          <cell r="H554">
            <v>85</v>
          </cell>
          <cell r="I554" t="str">
            <v>%</v>
          </cell>
          <cell r="Q554" t="str">
            <v>PERKIRAAN</v>
          </cell>
          <cell r="R554" t="str">
            <v>HARGA</v>
          </cell>
          <cell r="S554" t="str">
            <v>JUMLAH</v>
          </cell>
        </row>
        <row r="555">
          <cell r="C555" t="str">
            <v>- Agregat Halus</v>
          </cell>
          <cell r="G555" t="str">
            <v>Ah</v>
          </cell>
          <cell r="H555">
            <v>15</v>
          </cell>
          <cell r="I555" t="str">
            <v>%</v>
          </cell>
          <cell r="L555" t="str">
            <v>NO.</v>
          </cell>
          <cell r="N555" t="str">
            <v>KOMPONEN</v>
          </cell>
          <cell r="P555" t="str">
            <v>SATUAN</v>
          </cell>
          <cell r="Q555" t="str">
            <v>KUANTITAS</v>
          </cell>
          <cell r="R555" t="str">
            <v>SATUAN</v>
          </cell>
          <cell r="S555" t="str">
            <v>HARGA</v>
          </cell>
        </row>
        <row r="556">
          <cell r="A556">
            <v>8</v>
          </cell>
          <cell r="C556" t="str">
            <v>Berat jenis bahan  :</v>
          </cell>
          <cell r="R556" t="str">
            <v>(Rp.)</v>
          </cell>
          <cell r="S556" t="str">
            <v>(Rp.)</v>
          </cell>
        </row>
        <row r="557">
          <cell r="C557" t="str">
            <v>- Agregat</v>
          </cell>
          <cell r="G557" t="str">
            <v>D1</v>
          </cell>
          <cell r="H557">
            <v>1.8</v>
          </cell>
          <cell r="I557" t="str">
            <v>ton / M3</v>
          </cell>
        </row>
        <row r="559">
          <cell r="L559" t="str">
            <v>A.</v>
          </cell>
          <cell r="N559" t="str">
            <v>TENAGA</v>
          </cell>
        </row>
        <row r="561">
          <cell r="A561" t="str">
            <v>II.</v>
          </cell>
          <cell r="C561" t="str">
            <v>URUTAN KERJA</v>
          </cell>
          <cell r="L561" t="str">
            <v>1.</v>
          </cell>
          <cell r="N561" t="str">
            <v>Pekerja Biasa</v>
          </cell>
          <cell r="O561" t="str">
            <v>(L01)</v>
          </cell>
          <cell r="P561" t="str">
            <v>Jam</v>
          </cell>
          <cell r="Q561">
            <v>0.57117358322177592</v>
          </cell>
          <cell r="R561">
            <v>900</v>
          </cell>
          <cell r="U561">
            <v>514.05622489959831</v>
          </cell>
        </row>
        <row r="562">
          <cell r="A562">
            <v>1</v>
          </cell>
          <cell r="C562" t="str">
            <v>Permukaan dasar dibersihkan dan diratakan</v>
          </cell>
          <cell r="L562" t="str">
            <v>2.</v>
          </cell>
          <cell r="N562" t="str">
            <v>Mandor</v>
          </cell>
          <cell r="O562" t="str">
            <v>(L03)</v>
          </cell>
          <cell r="P562" t="str">
            <v>Jam</v>
          </cell>
          <cell r="Q562">
            <v>3.5698348951360995E-2</v>
          </cell>
          <cell r="R562">
            <v>1250</v>
          </cell>
          <cell r="U562">
            <v>44.622936189201241</v>
          </cell>
        </row>
        <row r="563">
          <cell r="A563">
            <v>2</v>
          </cell>
          <cell r="C563" t="str">
            <v>Agregat dimuat ke dalam Dump Truck dengan</v>
          </cell>
        </row>
        <row r="564">
          <cell r="C564" t="str">
            <v>menggunakan Wheel Loader (di Base Camp)</v>
          </cell>
        </row>
        <row r="565">
          <cell r="A565">
            <v>3</v>
          </cell>
          <cell r="C565" t="str">
            <v>Agregat Kasar ditebarkan (manual) sesuai tebal yang</v>
          </cell>
          <cell r="Q565" t="str">
            <v xml:space="preserve">JUMLAH HARGA TENAGA   </v>
          </cell>
          <cell r="U565">
            <v>558.67916108879956</v>
          </cell>
        </row>
        <row r="566">
          <cell r="C566" t="str">
            <v>diperlukan dan dipadatkan dengan Three Wheel</v>
          </cell>
        </row>
        <row r="567">
          <cell r="C567" t="str">
            <v>Roller (6-8 Ton) minimum 6 lintasan</v>
          </cell>
          <cell r="L567" t="str">
            <v>B.</v>
          </cell>
          <cell r="N567" t="str">
            <v>BAHAN</v>
          </cell>
        </row>
        <row r="568">
          <cell r="A568">
            <v>4</v>
          </cell>
          <cell r="C568" t="str">
            <v>Agregat Halus ditebarkan dan dipadatkan dengan</v>
          </cell>
        </row>
        <row r="569">
          <cell r="C569" t="str">
            <v>disiram air agar mengisi rongga Agregat Kasar</v>
          </cell>
          <cell r="L569" t="str">
            <v>1.</v>
          </cell>
          <cell r="N569" t="str">
            <v>Agregat Kasar    (M03)</v>
          </cell>
          <cell r="O569" t="str">
            <v>(M03)</v>
          </cell>
          <cell r="P569" t="str">
            <v>M3</v>
          </cell>
          <cell r="Q569">
            <v>0.93500000000000005</v>
          </cell>
          <cell r="R569">
            <v>24273.455288246805</v>
          </cell>
          <cell r="U569">
            <v>22695.680694510764</v>
          </cell>
        </row>
        <row r="570">
          <cell r="L570" t="str">
            <v>2.</v>
          </cell>
          <cell r="N570" t="str">
            <v>Agregat Halus    (M04)</v>
          </cell>
          <cell r="O570" t="str">
            <v>(M04)</v>
          </cell>
          <cell r="P570" t="str">
            <v>M3</v>
          </cell>
          <cell r="Q570">
            <v>0.16500000000000001</v>
          </cell>
          <cell r="R570">
            <v>29301.122514828901</v>
          </cell>
          <cell r="U570">
            <v>4834.6852149467686</v>
          </cell>
        </row>
        <row r="572">
          <cell r="A572" t="str">
            <v>III.</v>
          </cell>
          <cell r="C572" t="str">
            <v>PEMAKAIAN BAHAN, ALAT DAN TENAGA</v>
          </cell>
        </row>
        <row r="574">
          <cell r="A574" t="str">
            <v xml:space="preserve">   1.</v>
          </cell>
          <cell r="C574" t="str">
            <v>BAHAN</v>
          </cell>
        </row>
        <row r="575">
          <cell r="A575" t="str">
            <v>1.a.</v>
          </cell>
          <cell r="C575" t="str">
            <v>Agregat Kasar</v>
          </cell>
          <cell r="D575" t="str">
            <v>=  {(Ak x 1 M3) x Fh}</v>
          </cell>
          <cell r="G575" t="str">
            <v>(M03)</v>
          </cell>
          <cell r="H575">
            <v>0.93500000000000005</v>
          </cell>
          <cell r="I575" t="str">
            <v>M3</v>
          </cell>
          <cell r="Q575" t="str">
            <v xml:space="preserve">JUMLAH HARGA BAHAN   </v>
          </cell>
          <cell r="U575">
            <v>27530.365909457534</v>
          </cell>
        </row>
        <row r="576">
          <cell r="A576" t="str">
            <v>1.b.</v>
          </cell>
          <cell r="C576" t="str">
            <v>Agregat Halus</v>
          </cell>
          <cell r="D576" t="str">
            <v>=  {(Ah x 1 M3) x Fh}</v>
          </cell>
          <cell r="G576" t="str">
            <v>(M04)</v>
          </cell>
          <cell r="H576">
            <v>0.16500000000000001</v>
          </cell>
          <cell r="I576" t="str">
            <v>M3</v>
          </cell>
        </row>
        <row r="577">
          <cell r="A577" t="str">
            <v/>
          </cell>
          <cell r="L577" t="str">
            <v>C.</v>
          </cell>
          <cell r="N577" t="str">
            <v>PERALATAN</v>
          </cell>
        </row>
        <row r="579">
          <cell r="A579" t="str">
            <v>2.</v>
          </cell>
          <cell r="C579" t="str">
            <v>ALAT</v>
          </cell>
          <cell r="L579" t="str">
            <v>1.</v>
          </cell>
          <cell r="N579" t="str">
            <v>Wheel Loader</v>
          </cell>
          <cell r="O579" t="str">
            <v>(E15)</v>
          </cell>
          <cell r="P579" t="str">
            <v>Jam</v>
          </cell>
          <cell r="Q579">
            <v>3.5698348951360995E-2</v>
          </cell>
          <cell r="R579">
            <v>45664.01343797033</v>
          </cell>
          <cell r="U579">
            <v>1630.1298862283024</v>
          </cell>
        </row>
        <row r="580">
          <cell r="A580" t="str">
            <v>2.a.</v>
          </cell>
          <cell r="C580" t="str">
            <v>WHEEL LOADER</v>
          </cell>
          <cell r="G580" t="str">
            <v>(E15)</v>
          </cell>
          <cell r="L580" t="str">
            <v>2.</v>
          </cell>
          <cell r="N580" t="str">
            <v>Dump Truck</v>
          </cell>
          <cell r="O580" t="str">
            <v>(E09)</v>
          </cell>
          <cell r="P580" t="str">
            <v>Jam</v>
          </cell>
          <cell r="Q580">
            <v>0.2738544893305343</v>
          </cell>
          <cell r="R580">
            <v>34033.848849709742</v>
          </cell>
          <cell r="U580">
            <v>9320.3222966898538</v>
          </cell>
        </row>
        <row r="581">
          <cell r="C581" t="str">
            <v>Kapasitas bucket</v>
          </cell>
          <cell r="G581" t="str">
            <v>V</v>
          </cell>
          <cell r="H581">
            <v>1.5</v>
          </cell>
          <cell r="I581" t="str">
            <v>M3</v>
          </cell>
          <cell r="L581" t="str">
            <v>3.</v>
          </cell>
          <cell r="N581" t="str">
            <v>3-Wheel Roller     (E16)</v>
          </cell>
          <cell r="P581" t="str">
            <v>Jam</v>
          </cell>
          <cell r="Q581">
            <v>2.677376171352075E-2</v>
          </cell>
          <cell r="R581">
            <v>20069.868522898301</v>
          </cell>
          <cell r="U581">
            <v>537.34587745376973</v>
          </cell>
        </row>
        <row r="582">
          <cell r="C582" t="str">
            <v>Faktor bucket</v>
          </cell>
          <cell r="G582" t="str">
            <v>Fb</v>
          </cell>
          <cell r="H582">
            <v>0.9</v>
          </cell>
          <cell r="I582" t="str">
            <v>-</v>
          </cell>
          <cell r="L582" t="str">
            <v>4.</v>
          </cell>
          <cell r="N582" t="str">
            <v>Alat BAntu</v>
          </cell>
          <cell r="P582" t="str">
            <v>Ls</v>
          </cell>
          <cell r="Q582">
            <v>1</v>
          </cell>
          <cell r="R582">
            <v>150</v>
          </cell>
          <cell r="U582">
            <v>150</v>
          </cell>
        </row>
        <row r="583">
          <cell r="C583" t="str">
            <v>Faktor efisiensi alat</v>
          </cell>
          <cell r="G583" t="str">
            <v>Fa</v>
          </cell>
          <cell r="H583">
            <v>0.83</v>
          </cell>
          <cell r="I583" t="str">
            <v>-</v>
          </cell>
        </row>
        <row r="584">
          <cell r="C584" t="str">
            <v>Waktu Siklus</v>
          </cell>
          <cell r="G584" t="str">
            <v>Ts1</v>
          </cell>
        </row>
        <row r="585">
          <cell r="C585" t="str">
            <v>- Memuat, menuang, kembali</v>
          </cell>
          <cell r="G585" t="str">
            <v>T1</v>
          </cell>
          <cell r="H585">
            <v>1.5</v>
          </cell>
          <cell r="I585" t="str">
            <v>menit</v>
          </cell>
        </row>
        <row r="586">
          <cell r="C586" t="str">
            <v>- Menunggu, dan lain lain</v>
          </cell>
          <cell r="G586" t="str">
            <v>T2</v>
          </cell>
          <cell r="H586">
            <v>0.5</v>
          </cell>
          <cell r="I586" t="str">
            <v>menit</v>
          </cell>
        </row>
        <row r="587">
          <cell r="G587" t="str">
            <v>Ts1</v>
          </cell>
          <cell r="H587">
            <v>2</v>
          </cell>
          <cell r="I587" t="str">
            <v>menit</v>
          </cell>
          <cell r="Q587" t="str">
            <v xml:space="preserve">JUMLAH HARGA PERALATAN   </v>
          </cell>
          <cell r="U587">
            <v>11637.798060371926</v>
          </cell>
        </row>
        <row r="589">
          <cell r="C589" t="str">
            <v xml:space="preserve">Kap. Prod. / jam = </v>
          </cell>
          <cell r="D589" t="str">
            <v>V x Fb x Fa x 60</v>
          </cell>
          <cell r="G589" t="str">
            <v>Q1</v>
          </cell>
          <cell r="H589">
            <v>28.012500000000003</v>
          </cell>
          <cell r="I589" t="str">
            <v>M3</v>
          </cell>
          <cell r="J589" t="str">
            <v/>
          </cell>
          <cell r="L589" t="str">
            <v>D.</v>
          </cell>
          <cell r="N589" t="str">
            <v>JUMLAH HARGA TENAGA, BAHAN DAN PERALATAN  ( A + B + C )</v>
          </cell>
          <cell r="U589">
            <v>39726.843130918263</v>
          </cell>
        </row>
        <row r="590">
          <cell r="D590" t="str">
            <v>Ts1</v>
          </cell>
          <cell r="L590" t="str">
            <v>E.</v>
          </cell>
          <cell r="N590" t="str">
            <v>OVERHEAD &amp; PROFIT</v>
          </cell>
          <cell r="P590">
            <v>10</v>
          </cell>
          <cell r="Q590" t="str">
            <v>%  x  D</v>
          </cell>
          <cell r="U590">
            <v>3972.6843130918264</v>
          </cell>
        </row>
        <row r="591">
          <cell r="L591" t="str">
            <v>F.</v>
          </cell>
          <cell r="N591" t="str">
            <v>HARGA SATUAN PEKERJAAN  ( D + E )</v>
          </cell>
          <cell r="U591">
            <v>43699.527444010091</v>
          </cell>
        </row>
        <row r="592">
          <cell r="C592" t="str">
            <v>Koefisien Alat/M3</v>
          </cell>
          <cell r="D592" t="str">
            <v xml:space="preserve"> = 1 : Q1</v>
          </cell>
          <cell r="G592" t="str">
            <v>(E15)</v>
          </cell>
          <cell r="H592">
            <v>3.5698348951360995E-2</v>
          </cell>
          <cell r="I592" t="str">
            <v>Jam</v>
          </cell>
          <cell r="L592" t="str">
            <v>Note: 1</v>
          </cell>
          <cell r="N592" t="str">
            <v>SATUAN dapat berdasarkan atas jam operasi untuk Tenaga Kerja dan Peralatan, volume dan/atau ukuran</v>
          </cell>
        </row>
        <row r="593">
          <cell r="N593" t="str">
            <v>berat untuk bahan-bahan.</v>
          </cell>
        </row>
        <row r="594">
          <cell r="L594">
            <v>2</v>
          </cell>
          <cell r="N594" t="str">
            <v>Kuantitas satuan adalah kuantitas setiap komponen untuk menyelesaikan satu satuan pekerjaan dari nomor</v>
          </cell>
        </row>
        <row r="595">
          <cell r="N595" t="str">
            <v>mata pembayaran.</v>
          </cell>
        </row>
        <row r="596">
          <cell r="L596">
            <v>3</v>
          </cell>
          <cell r="N596" t="str">
            <v>Biaya satuan untuk peralatan sudah termasuk bahan bakar, bahan habis dipakai dan operator.</v>
          </cell>
        </row>
        <row r="597">
          <cell r="L597">
            <v>4</v>
          </cell>
          <cell r="N597" t="str">
            <v>Biaya satuan sudah termasuk pengeluaran untuk seluruh pajak yang berkaitan (tetapi tidak termasuk PPN</v>
          </cell>
        </row>
        <row r="598">
          <cell r="J598" t="str">
            <v>Berlanjut ke halaman berikut</v>
          </cell>
          <cell r="N598" t="str">
            <v>yang dibayar dari kontrak) dan biaya-biaya lainnya.</v>
          </cell>
        </row>
        <row r="599">
          <cell r="A599" t="str">
            <v>ITEM PEMBAYARAN NO.</v>
          </cell>
          <cell r="D599" t="str">
            <v>:  8.1 (4)</v>
          </cell>
          <cell r="J599" t="str">
            <v>Analisa EI-814</v>
          </cell>
        </row>
        <row r="600">
          <cell r="A600" t="str">
            <v>JENIS PEKERJAAN</v>
          </cell>
          <cell r="D600" t="str">
            <v>:  Waterbound Macadam Utk. Pek. Minor</v>
          </cell>
        </row>
        <row r="601">
          <cell r="A601" t="str">
            <v>SATUAN PEMBAYARAN</v>
          </cell>
          <cell r="D601" t="str">
            <v>:  M3</v>
          </cell>
          <cell r="H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A607" t="str">
            <v>2.b.</v>
          </cell>
          <cell r="C607" t="str">
            <v>DUMP TRUCK (DT)</v>
          </cell>
          <cell r="G607" t="str">
            <v>(E09)</v>
          </cell>
        </row>
        <row r="608">
          <cell r="C608" t="str">
            <v>Kapasitas bak</v>
          </cell>
          <cell r="G608" t="str">
            <v>V</v>
          </cell>
          <cell r="H608">
            <v>6</v>
          </cell>
          <cell r="I608" t="str">
            <v>M3</v>
          </cell>
        </row>
        <row r="609">
          <cell r="C609" t="str">
            <v>Faktor Efisiensi alat</v>
          </cell>
          <cell r="G609" t="str">
            <v>Fa</v>
          </cell>
          <cell r="H609">
            <v>0.83</v>
          </cell>
          <cell r="I609" t="str">
            <v>-</v>
          </cell>
        </row>
        <row r="610">
          <cell r="C610" t="str">
            <v>Kecepatan rata-rata bermuatan</v>
          </cell>
          <cell r="G610" t="str">
            <v>v1</v>
          </cell>
          <cell r="H610">
            <v>40</v>
          </cell>
          <cell r="I610" t="str">
            <v>KM / Jam</v>
          </cell>
        </row>
        <row r="611">
          <cell r="C611" t="str">
            <v>Kecepatan rata-rata kosong</v>
          </cell>
          <cell r="G611" t="str">
            <v>v2</v>
          </cell>
          <cell r="H611">
            <v>50</v>
          </cell>
          <cell r="I611" t="str">
            <v>KM / Jam</v>
          </cell>
        </row>
        <row r="613">
          <cell r="C613" t="str">
            <v>Waktu Siklus</v>
          </cell>
          <cell r="G613" t="str">
            <v>Ts2</v>
          </cell>
        </row>
        <row r="614">
          <cell r="C614" t="str">
            <v>- Mengisi Bak  =  V : Q1 x 60</v>
          </cell>
          <cell r="G614" t="str">
            <v>T1</v>
          </cell>
          <cell r="H614">
            <v>12.851405622489958</v>
          </cell>
          <cell r="I614" t="str">
            <v>menit</v>
          </cell>
        </row>
        <row r="615">
          <cell r="C615" t="str">
            <v>- Angkut</v>
          </cell>
          <cell r="D615" t="str">
            <v>= (L : v1) x 60 menit</v>
          </cell>
          <cell r="G615" t="str">
            <v>T2</v>
          </cell>
          <cell r="H615">
            <v>29.986842105263158</v>
          </cell>
          <cell r="I615" t="str">
            <v>menit</v>
          </cell>
        </row>
        <row r="616">
          <cell r="C616" t="str">
            <v>- Tunggu + dump + Putar</v>
          </cell>
          <cell r="G616" t="str">
            <v>T3</v>
          </cell>
          <cell r="H616">
            <v>15</v>
          </cell>
          <cell r="I616" t="str">
            <v>menit</v>
          </cell>
        </row>
        <row r="617">
          <cell r="C617" t="str">
            <v>- Kembali</v>
          </cell>
          <cell r="D617" t="str">
            <v>= (L : v2) x 60 menit</v>
          </cell>
          <cell r="G617" t="str">
            <v>T4</v>
          </cell>
          <cell r="H617">
            <v>23.989473684210523</v>
          </cell>
          <cell r="I617" t="str">
            <v>menit</v>
          </cell>
        </row>
        <row r="618">
          <cell r="G618" t="str">
            <v>Ts2</v>
          </cell>
          <cell r="H618">
            <v>81.827721411963637</v>
          </cell>
          <cell r="I618" t="str">
            <v>menit</v>
          </cell>
        </row>
        <row r="620">
          <cell r="C620" t="str">
            <v>Kap.Prod. / jam =</v>
          </cell>
          <cell r="D620" t="str">
            <v>V x Fa x 60</v>
          </cell>
          <cell r="G620" t="str">
            <v>Q2</v>
          </cell>
          <cell r="H620">
            <v>3.6515742445727426</v>
          </cell>
          <cell r="I620" t="str">
            <v>M3</v>
          </cell>
        </row>
        <row r="621">
          <cell r="D621" t="str">
            <v>Ts2</v>
          </cell>
        </row>
        <row r="623">
          <cell r="C623" t="str">
            <v>Koefisien Alat / M3</v>
          </cell>
          <cell r="D623" t="str">
            <v xml:space="preserve"> =  1  :  Q2</v>
          </cell>
          <cell r="G623" t="str">
            <v>(E09)</v>
          </cell>
          <cell r="H623">
            <v>0.2738544893305343</v>
          </cell>
          <cell r="I623" t="str">
            <v>Jam</v>
          </cell>
        </row>
        <row r="625">
          <cell r="A625" t="str">
            <v>2.c.</v>
          </cell>
          <cell r="C625" t="str">
            <v>THREE WHEEL ROLLER</v>
          </cell>
          <cell r="G625" t="str">
            <v>(E16)</v>
          </cell>
        </row>
        <row r="626">
          <cell r="C626" t="str">
            <v>Kecepatan rata-rata alat</v>
          </cell>
          <cell r="G626" t="str">
            <v>v</v>
          </cell>
          <cell r="H626">
            <v>3</v>
          </cell>
          <cell r="I626" t="str">
            <v>Km / Jam</v>
          </cell>
        </row>
        <row r="627">
          <cell r="C627" t="str">
            <v>Lebar efektif pemadatan</v>
          </cell>
          <cell r="G627" t="str">
            <v>b</v>
          </cell>
          <cell r="H627">
            <v>1.2</v>
          </cell>
          <cell r="I627" t="str">
            <v>M</v>
          </cell>
        </row>
        <row r="628">
          <cell r="C628" t="str">
            <v>Tebal Efektif Pemadatan</v>
          </cell>
          <cell r="G628" t="str">
            <v>t</v>
          </cell>
          <cell r="H628">
            <v>0.1</v>
          </cell>
          <cell r="I628" t="str">
            <v>M</v>
          </cell>
        </row>
        <row r="629">
          <cell r="C629" t="str">
            <v>Jumlah lintasan</v>
          </cell>
          <cell r="G629" t="str">
            <v>n</v>
          </cell>
          <cell r="H629">
            <v>8</v>
          </cell>
          <cell r="I629" t="str">
            <v>lintasan</v>
          </cell>
        </row>
        <row r="630">
          <cell r="C630" t="str">
            <v>Faktor Efisiensi alat</v>
          </cell>
          <cell r="G630" t="str">
            <v>Fa</v>
          </cell>
          <cell r="H630">
            <v>0.83</v>
          </cell>
          <cell r="I630" t="str">
            <v>-</v>
          </cell>
        </row>
        <row r="631">
          <cell r="C631" t="str">
            <v xml:space="preserve">Kap. Prod. / jam = </v>
          </cell>
          <cell r="D631" t="str">
            <v>(v x 1000) x b x t x Fa</v>
          </cell>
          <cell r="G631" t="str">
            <v>Q3</v>
          </cell>
          <cell r="H631">
            <v>37.35</v>
          </cell>
          <cell r="I631" t="str">
            <v>M3</v>
          </cell>
        </row>
        <row r="632">
          <cell r="D632" t="str">
            <v>n</v>
          </cell>
        </row>
        <row r="633">
          <cell r="C633" t="str">
            <v>Koefisien Alat / M3</v>
          </cell>
          <cell r="D633" t="str">
            <v xml:space="preserve"> =  1  :  Q3</v>
          </cell>
          <cell r="G633" t="str">
            <v>(E16)</v>
          </cell>
          <cell r="H633">
            <v>2.677376171352075E-2</v>
          </cell>
          <cell r="I633" t="str">
            <v>Jam</v>
          </cell>
        </row>
        <row r="635">
          <cell r="A635" t="str">
            <v>2.d.</v>
          </cell>
          <cell r="C635" t="str">
            <v>ALAT BANTU</v>
          </cell>
        </row>
        <row r="636">
          <cell r="C636" t="str">
            <v>diperlukan :</v>
          </cell>
          <cell r="J636" t="str">
            <v>Lump Sum</v>
          </cell>
        </row>
        <row r="637">
          <cell r="C637" t="str">
            <v>- Kereta dorong</v>
          </cell>
          <cell r="D637" t="str">
            <v>=  3  buah</v>
          </cell>
        </row>
        <row r="638">
          <cell r="C638" t="str">
            <v>- Sekop</v>
          </cell>
          <cell r="D638" t="str">
            <v>=  5  buah</v>
          </cell>
        </row>
        <row r="639">
          <cell r="C639" t="str">
            <v>- Sapu</v>
          </cell>
          <cell r="D639" t="str">
            <v>=  5  buah</v>
          </cell>
        </row>
        <row r="640">
          <cell r="C640" t="str">
            <v>- Sikat</v>
          </cell>
          <cell r="D640" t="str">
            <v>=  3  buah</v>
          </cell>
        </row>
        <row r="645">
          <cell r="A645" t="str">
            <v xml:space="preserve">   3.</v>
          </cell>
          <cell r="C645" t="str">
            <v>TENAGA</v>
          </cell>
        </row>
        <row r="646">
          <cell r="C646" t="str">
            <v>Produksi menentukan (Produksi Wheel Loader)</v>
          </cell>
          <cell r="G646" t="str">
            <v>Q1</v>
          </cell>
          <cell r="H646">
            <v>28.012500000000003</v>
          </cell>
          <cell r="I646" t="str">
            <v>M3/Jam</v>
          </cell>
        </row>
        <row r="647">
          <cell r="C647" t="str">
            <v>Produksi Lapen / hari   =   Q1 x Tk</v>
          </cell>
          <cell r="G647" t="str">
            <v>Qt</v>
          </cell>
          <cell r="H647">
            <v>196.08750000000003</v>
          </cell>
          <cell r="I647" t="str">
            <v>M3</v>
          </cell>
        </row>
        <row r="648">
          <cell r="C648" t="str">
            <v>Kebutuhan tenaga :</v>
          </cell>
        </row>
        <row r="649">
          <cell r="D649" t="str">
            <v>- Pekerja</v>
          </cell>
          <cell r="G649" t="str">
            <v>P</v>
          </cell>
          <cell r="H649">
            <v>16</v>
          </cell>
          <cell r="I649" t="str">
            <v>orang</v>
          </cell>
        </row>
        <row r="650">
          <cell r="D650" t="str">
            <v>- Mandor</v>
          </cell>
          <cell r="G650" t="str">
            <v>M</v>
          </cell>
          <cell r="H650">
            <v>1</v>
          </cell>
          <cell r="I650" t="str">
            <v>orang</v>
          </cell>
        </row>
        <row r="652">
          <cell r="C652" t="str">
            <v>Koefisien Tenaga / M3     :</v>
          </cell>
        </row>
        <row r="653">
          <cell r="D653" t="str">
            <v>- Pekerja</v>
          </cell>
          <cell r="E653" t="str">
            <v>= (Tk x P) / Qt</v>
          </cell>
          <cell r="G653" t="str">
            <v>(L01)</v>
          </cell>
          <cell r="H653">
            <v>0.57117358322177592</v>
          </cell>
          <cell r="I653" t="str">
            <v>Jam</v>
          </cell>
        </row>
        <row r="654">
          <cell r="D654" t="str">
            <v>- Mandor</v>
          </cell>
          <cell r="E654" t="str">
            <v>= (Tk x M) / Qt</v>
          </cell>
          <cell r="G654" t="str">
            <v>(L03)</v>
          </cell>
          <cell r="H654">
            <v>3.5698348951360995E-2</v>
          </cell>
          <cell r="I654" t="str">
            <v>Jam</v>
          </cell>
        </row>
        <row r="656">
          <cell r="C656" t="str">
            <v/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8.1 (4)</v>
          </cell>
          <cell r="J658" t="str">
            <v>Analisa EI-814</v>
          </cell>
        </row>
        <row r="659">
          <cell r="A659" t="str">
            <v>JENIS PEKERJAAN</v>
          </cell>
          <cell r="D659" t="str">
            <v>:  Waterbound Macadam Utk. Pek. Minor</v>
          </cell>
        </row>
        <row r="660">
          <cell r="A660" t="str">
            <v>SATUAN PEMBAYARAN</v>
          </cell>
          <cell r="D660" t="str">
            <v>:  M3</v>
          </cell>
          <cell r="H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69">
          <cell r="A669" t="str">
            <v>5.</v>
          </cell>
          <cell r="C669" t="str">
            <v>ANALISA HARGA SATUAN PEKERJAAN</v>
          </cell>
        </row>
        <row r="670">
          <cell r="C670" t="str">
            <v>Lihat perhitungan dalam FORMULIR STANDAR UNTUK</v>
          </cell>
        </row>
        <row r="671">
          <cell r="C671" t="str">
            <v>PEREKEMAN ANALISA MASING-MASING HARGA</v>
          </cell>
        </row>
        <row r="672">
          <cell r="C672" t="str">
            <v>SATUAN.</v>
          </cell>
        </row>
        <row r="673">
          <cell r="C673" t="str">
            <v>Didapat Harga Satuan Pekerjaan :</v>
          </cell>
        </row>
        <row r="675">
          <cell r="C675" t="str">
            <v xml:space="preserve">Rp.  </v>
          </cell>
          <cell r="D675">
            <v>43699.527444010091</v>
          </cell>
          <cell r="E675" t="str">
            <v xml:space="preserve"> / M3.</v>
          </cell>
        </row>
        <row r="678">
          <cell r="A678" t="str">
            <v>6.</v>
          </cell>
          <cell r="C678" t="str">
            <v>MASA PELAKSANAAN YANG DIPERLUKAN</v>
          </cell>
        </row>
        <row r="679">
          <cell r="C679" t="str">
            <v>Masa Pelaksanaan :</v>
          </cell>
          <cell r="D679" t="str">
            <v>. . . . . . . . . . .</v>
          </cell>
          <cell r="E679" t="str">
            <v>bulan</v>
          </cell>
        </row>
        <row r="681">
          <cell r="A681" t="str">
            <v>7.</v>
          </cell>
          <cell r="C681" t="str">
            <v>VOLUME PEKERJAAN YANG DIPERLUKAN</v>
          </cell>
        </row>
        <row r="682">
          <cell r="C682" t="str">
            <v>Volume pekerjaan  :</v>
          </cell>
          <cell r="D682">
            <v>81</v>
          </cell>
          <cell r="E682" t="str">
            <v>M3</v>
          </cell>
        </row>
        <row r="717">
          <cell r="A717" t="str">
            <v>ITEM PEMBAYARAN NO.</v>
          </cell>
          <cell r="D717" t="str">
            <v>:  8.1 (5)</v>
          </cell>
          <cell r="J717" t="str">
            <v>Analisa EI-815</v>
          </cell>
          <cell r="T717" t="str">
            <v>Analisa EI-815</v>
          </cell>
        </row>
        <row r="718">
          <cell r="A718" t="str">
            <v>JENIS PEKERJAAN</v>
          </cell>
          <cell r="D718" t="str">
            <v>:  Camp. Aspal Panas Utk.Pek.Minor</v>
          </cell>
        </row>
        <row r="719">
          <cell r="A719" t="str">
            <v>SATUAN PEMBAYARAN</v>
          </cell>
          <cell r="D719" t="str">
            <v>:  M3</v>
          </cell>
          <cell r="H719" t="str">
            <v xml:space="preserve">         URAIAN ANALISA HARGA SATUAN</v>
          </cell>
          <cell r="L719" t="str">
            <v>FORMULIR STANDAR UNTUK</v>
          </cell>
        </row>
        <row r="720">
          <cell r="L720" t="str">
            <v>PEREKAMAN ANALISA MASING-MASING HARGA SATUAN</v>
          </cell>
        </row>
        <row r="721">
          <cell r="L721" t="str">
            <v/>
          </cell>
        </row>
        <row r="722">
          <cell r="A722" t="str">
            <v>No.</v>
          </cell>
          <cell r="C722" t="str">
            <v>U R A I A N</v>
          </cell>
          <cell r="G722" t="str">
            <v>KODE</v>
          </cell>
          <cell r="H722" t="str">
            <v>KOEF.</v>
          </cell>
          <cell r="I722" t="str">
            <v>SATUAN</v>
          </cell>
          <cell r="J722" t="str">
            <v>KETERANGAN</v>
          </cell>
        </row>
        <row r="724">
          <cell r="L724" t="str">
            <v>PROYEK</v>
          </cell>
          <cell r="O724" t="str">
            <v>:</v>
          </cell>
        </row>
        <row r="725">
          <cell r="A725" t="str">
            <v>I.</v>
          </cell>
          <cell r="C725" t="str">
            <v>ASUMSI</v>
          </cell>
          <cell r="L725" t="str">
            <v>No. PAKET KONTRAK</v>
          </cell>
          <cell r="O725" t="str">
            <v>:</v>
          </cell>
        </row>
        <row r="726">
          <cell r="A726">
            <v>1</v>
          </cell>
          <cell r="C726" t="str">
            <v>Menggunakan alat berat (cara mekanik)</v>
          </cell>
          <cell r="L726" t="str">
            <v>NAMA PAKET</v>
          </cell>
          <cell r="O726" t="str">
            <v>:</v>
          </cell>
        </row>
        <row r="727">
          <cell r="A727">
            <v>2</v>
          </cell>
          <cell r="C727" t="str">
            <v>Lokasi pekerjaan : sepanjang jalan</v>
          </cell>
          <cell r="L727" t="str">
            <v>PROP / KAB / KODYA</v>
          </cell>
          <cell r="O727" t="str">
            <v>:</v>
          </cell>
        </row>
        <row r="728">
          <cell r="A728">
            <v>3</v>
          </cell>
          <cell r="C728" t="str">
            <v>Kondisi existing jalan : sedang</v>
          </cell>
          <cell r="L728" t="str">
            <v>ITEM PEMBAYARAN NO.</v>
          </cell>
          <cell r="O728" t="str">
            <v>:  8.1 (5)</v>
          </cell>
          <cell r="R728" t="str">
            <v>PERKIRAAN VOL. PEK.</v>
          </cell>
          <cell r="T728" t="str">
            <v>:</v>
          </cell>
          <cell r="U728">
            <v>81</v>
          </cell>
        </row>
        <row r="729">
          <cell r="A729">
            <v>4</v>
          </cell>
          <cell r="C729" t="str">
            <v>Jarak rata-rata Base Camp ke lokasi pekerjaan</v>
          </cell>
          <cell r="G729" t="str">
            <v>L</v>
          </cell>
          <cell r="H729">
            <v>19.991228070175438</v>
          </cell>
          <cell r="I729" t="str">
            <v>KM</v>
          </cell>
          <cell r="L729" t="str">
            <v>JENIS PEKERJAAN</v>
          </cell>
          <cell r="O729" t="str">
            <v>:  Camp. Aspal Panas Utk.Pek.Minor</v>
          </cell>
          <cell r="R729" t="str">
            <v>TOTAL HARGA (Rp.)</v>
          </cell>
          <cell r="T729" t="str">
            <v>:</v>
          </cell>
          <cell r="U729">
            <v>16588066.950000001</v>
          </cell>
        </row>
        <row r="730">
          <cell r="A730">
            <v>5</v>
          </cell>
          <cell r="C730" t="str">
            <v>Tebal Lapis Hotmix padat untuk patching</v>
          </cell>
          <cell r="G730" t="str">
            <v>t</v>
          </cell>
          <cell r="H730">
            <v>0.04</v>
          </cell>
          <cell r="I730" t="str">
            <v>M</v>
          </cell>
          <cell r="J730" t="str">
            <v xml:space="preserve"> Rata-rata</v>
          </cell>
          <cell r="L730" t="str">
            <v>SATUAN PEMBAYARAN</v>
          </cell>
          <cell r="O730" t="str">
            <v>:  M3</v>
          </cell>
          <cell r="R730" t="str">
            <v>% THD. BIAYA PROYEK</v>
          </cell>
          <cell r="T730" t="str">
            <v>:</v>
          </cell>
          <cell r="U730">
            <v>0.64427800103367083</v>
          </cell>
        </row>
        <row r="731">
          <cell r="A731">
            <v>6</v>
          </cell>
          <cell r="C731" t="str">
            <v>Jam kerja efektif per-hari</v>
          </cell>
          <cell r="G731" t="str">
            <v>Tk</v>
          </cell>
          <cell r="H731">
            <v>7</v>
          </cell>
          <cell r="I731" t="str">
            <v>Jam</v>
          </cell>
        </row>
        <row r="732">
          <cell r="A732">
            <v>7</v>
          </cell>
          <cell r="C732" t="str">
            <v>Faktor kehilanganmaterial :</v>
          </cell>
          <cell r="E732" t="str">
            <v>- Agregat</v>
          </cell>
          <cell r="G732" t="str">
            <v>Fh1</v>
          </cell>
          <cell r="H732">
            <v>1.1000000000000001</v>
          </cell>
          <cell r="I732" t="str">
            <v>-</v>
          </cell>
        </row>
        <row r="733">
          <cell r="A733" t="str">
            <v/>
          </cell>
          <cell r="E733" t="str">
            <v>- Aspal</v>
          </cell>
          <cell r="G733" t="str">
            <v>Fh2</v>
          </cell>
          <cell r="H733">
            <v>1.05</v>
          </cell>
          <cell r="I733" t="str">
            <v>-</v>
          </cell>
          <cell r="Q733" t="str">
            <v>PERKIRAAN</v>
          </cell>
          <cell r="R733" t="str">
            <v>HARGA</v>
          </cell>
          <cell r="S733" t="str">
            <v>JUMLAH</v>
          </cell>
        </row>
        <row r="734">
          <cell r="A734">
            <v>8</v>
          </cell>
          <cell r="C734" t="str">
            <v>Komposisi campuran ATB  :</v>
          </cell>
          <cell r="L734" t="str">
            <v>NO.</v>
          </cell>
          <cell r="N734" t="str">
            <v>KOMPONEN</v>
          </cell>
          <cell r="P734" t="str">
            <v>SATUAN</v>
          </cell>
          <cell r="Q734" t="str">
            <v>KUANTITAS</v>
          </cell>
          <cell r="R734" t="str">
            <v>SATUAN</v>
          </cell>
          <cell r="S734" t="str">
            <v>HARGA</v>
          </cell>
        </row>
        <row r="735">
          <cell r="C735" t="str">
            <v xml:space="preserve">- Coarse Agregat  </v>
          </cell>
          <cell r="G735" t="str">
            <v>CA</v>
          </cell>
          <cell r="H735">
            <v>55</v>
          </cell>
          <cell r="I735" t="str">
            <v>%</v>
          </cell>
          <cell r="J735" t="str">
            <v xml:space="preserve"> Gradasi harus -</v>
          </cell>
          <cell r="R735" t="str">
            <v>(Rp.)</v>
          </cell>
          <cell r="S735" t="str">
            <v>(Rp.)</v>
          </cell>
        </row>
        <row r="736">
          <cell r="C736" t="str">
            <v>- Fine Agregat</v>
          </cell>
          <cell r="G736" t="str">
            <v>FA</v>
          </cell>
          <cell r="H736">
            <v>37.5</v>
          </cell>
          <cell r="I736" t="str">
            <v>%</v>
          </cell>
          <cell r="J736" t="str">
            <v xml:space="preserve"> memenuhi -</v>
          </cell>
        </row>
        <row r="737">
          <cell r="C737" t="str">
            <v>- Fraksi Filler</v>
          </cell>
          <cell r="G737" t="str">
            <v>FF</v>
          </cell>
          <cell r="H737">
            <v>1</v>
          </cell>
          <cell r="I737" t="str">
            <v>%</v>
          </cell>
          <cell r="J737" t="str">
            <v xml:space="preserve"> Spesifikasi</v>
          </cell>
        </row>
        <row r="738">
          <cell r="C738" t="str">
            <v>- Asphalt</v>
          </cell>
          <cell r="D738" t="str">
            <v>minimum 6 %</v>
          </cell>
          <cell r="G738" t="str">
            <v>As</v>
          </cell>
          <cell r="H738">
            <v>6.5</v>
          </cell>
          <cell r="I738" t="str">
            <v>%</v>
          </cell>
          <cell r="L738" t="str">
            <v>A.</v>
          </cell>
          <cell r="N738" t="str">
            <v>TENAGA</v>
          </cell>
        </row>
        <row r="739">
          <cell r="A739">
            <v>9</v>
          </cell>
          <cell r="C739" t="str">
            <v>Berat jenis bahan  :</v>
          </cell>
        </row>
        <row r="740">
          <cell r="C740" t="str">
            <v>- ATB</v>
          </cell>
          <cell r="G740" t="str">
            <v>D1</v>
          </cell>
          <cell r="H740">
            <v>2.2999999999999998</v>
          </cell>
          <cell r="I740" t="str">
            <v>ton / M3</v>
          </cell>
          <cell r="L740" t="str">
            <v>1.</v>
          </cell>
          <cell r="N740" t="str">
            <v>Pekerja Biasa</v>
          </cell>
          <cell r="O740" t="str">
            <v>(L01)</v>
          </cell>
          <cell r="P740" t="str">
            <v>Jam</v>
          </cell>
          <cell r="Q740">
            <v>2.2222222222222223</v>
          </cell>
          <cell r="R740">
            <v>900</v>
          </cell>
          <cell r="U740">
            <v>2000</v>
          </cell>
        </row>
        <row r="741">
          <cell r="C741" t="str">
            <v>- Coarse Agregat &amp; Fine Agregat</v>
          </cell>
          <cell r="G741" t="str">
            <v>D2</v>
          </cell>
          <cell r="H741">
            <v>1.8</v>
          </cell>
          <cell r="I741" t="str">
            <v>ton / M3</v>
          </cell>
          <cell r="L741" t="str">
            <v>2.</v>
          </cell>
          <cell r="N741" t="str">
            <v>Mandor</v>
          </cell>
          <cell r="O741" t="str">
            <v>(L03)</v>
          </cell>
          <cell r="P741" t="str">
            <v>Jam</v>
          </cell>
          <cell r="Q741">
            <v>0.22222222222222221</v>
          </cell>
          <cell r="R741">
            <v>1250</v>
          </cell>
          <cell r="U741">
            <v>277.77777777777777</v>
          </cell>
        </row>
        <row r="742">
          <cell r="C742" t="str">
            <v>- Fraksi Filler</v>
          </cell>
          <cell r="G742" t="str">
            <v>D3</v>
          </cell>
          <cell r="H742">
            <v>2</v>
          </cell>
          <cell r="I742" t="str">
            <v>ton / M3</v>
          </cell>
        </row>
        <row r="743">
          <cell r="C743" t="str">
            <v>- Asphalt</v>
          </cell>
          <cell r="G743" t="str">
            <v>D4</v>
          </cell>
          <cell r="H743">
            <v>1.03</v>
          </cell>
          <cell r="I743" t="str">
            <v>ton / M3</v>
          </cell>
        </row>
        <row r="744">
          <cell r="Q744" t="str">
            <v xml:space="preserve">JUMLAH HARGA TENAGA   </v>
          </cell>
          <cell r="U744">
            <v>2277.7777777777778</v>
          </cell>
        </row>
        <row r="745">
          <cell r="A745" t="str">
            <v>II.</v>
          </cell>
          <cell r="C745" t="str">
            <v>URUTAN KERJA</v>
          </cell>
        </row>
        <row r="746">
          <cell r="A746">
            <v>1</v>
          </cell>
          <cell r="C746" t="str">
            <v xml:space="preserve">Wheel Loader memuat Agregat dan Aspal ke dalam </v>
          </cell>
          <cell r="L746" t="str">
            <v>B.</v>
          </cell>
          <cell r="N746" t="str">
            <v>BAHAN</v>
          </cell>
        </row>
        <row r="747">
          <cell r="A747" t="str">
            <v/>
          </cell>
          <cell r="C747" t="str">
            <v>Cold Bin AMP</v>
          </cell>
        </row>
        <row r="748">
          <cell r="A748">
            <v>2</v>
          </cell>
          <cell r="C748" t="str">
            <v>Agregat dan aspal dicampur dan dipanaskan</v>
          </cell>
          <cell r="L748" t="str">
            <v>1.</v>
          </cell>
          <cell r="N748" t="str">
            <v>Agregat Kasar</v>
          </cell>
          <cell r="O748" t="str">
            <v>(M03)</v>
          </cell>
          <cell r="P748" t="str">
            <v>M3</v>
          </cell>
          <cell r="Q748">
            <v>0.7730555555555555</v>
          </cell>
          <cell r="R748">
            <v>24273.455288246805</v>
          </cell>
          <cell r="U748">
            <v>18764.729463108572</v>
          </cell>
        </row>
        <row r="749">
          <cell r="C749" t="str">
            <v>dengan AMP untuk dimuat langsung kedalam</v>
          </cell>
          <cell r="L749" t="str">
            <v>2.</v>
          </cell>
          <cell r="N749" t="str">
            <v>Agregat Halus</v>
          </cell>
          <cell r="O749" t="str">
            <v>(M04)</v>
          </cell>
          <cell r="P749" t="str">
            <v>M3</v>
          </cell>
          <cell r="Q749">
            <v>0.52708333333333335</v>
          </cell>
          <cell r="R749">
            <v>29301.122514828901</v>
          </cell>
          <cell r="U749">
            <v>15444.133325524401</v>
          </cell>
        </row>
        <row r="750">
          <cell r="A750" t="str">
            <v/>
          </cell>
          <cell r="C750" t="str">
            <v>Dump Truck dan diangkut ke lokasi pekerjaan</v>
          </cell>
          <cell r="L750" t="str">
            <v>3</v>
          </cell>
          <cell r="N750" t="str">
            <v>Filler</v>
          </cell>
          <cell r="O750" t="str">
            <v>(M05)</v>
          </cell>
          <cell r="P750" t="str">
            <v>Kg</v>
          </cell>
          <cell r="Q750">
            <v>25.300000000000004</v>
          </cell>
          <cell r="R750">
            <v>136.35</v>
          </cell>
          <cell r="U750">
            <v>3449.6550000000007</v>
          </cell>
        </row>
        <row r="751">
          <cell r="A751">
            <v>3</v>
          </cell>
          <cell r="C751" t="str">
            <v>Campuran panas ATB dihampar dengan Finisher</v>
          </cell>
          <cell r="L751" t="str">
            <v>4</v>
          </cell>
          <cell r="N751" t="str">
            <v>Aspal</v>
          </cell>
          <cell r="O751" t="str">
            <v>(M10)</v>
          </cell>
          <cell r="P751" t="str">
            <v>Kg</v>
          </cell>
          <cell r="Q751">
            <v>156.97499999999999</v>
          </cell>
          <cell r="R751">
            <v>600</v>
          </cell>
          <cell r="U751">
            <v>94185</v>
          </cell>
        </row>
        <row r="752">
          <cell r="C752" t="str">
            <v>dan dipadatkan dengan Tandem Roller</v>
          </cell>
        </row>
        <row r="753">
          <cell r="A753">
            <v>4</v>
          </cell>
          <cell r="C753" t="str">
            <v>Sekelompok pekerja membuat galian lubang/patching,</v>
          </cell>
        </row>
        <row r="754">
          <cell r="A754" t="str">
            <v/>
          </cell>
          <cell r="C754" t="str">
            <v>merapikan tepi hamparaan dengan menggunakan</v>
          </cell>
          <cell r="Q754" t="str">
            <v xml:space="preserve">JUMLAH HARGA BAHAN   </v>
          </cell>
          <cell r="U754">
            <v>131843.51778863298</v>
          </cell>
        </row>
        <row r="755">
          <cell r="A755" t="str">
            <v/>
          </cell>
          <cell r="C755" t="str">
            <v>Alat Bantu</v>
          </cell>
        </row>
        <row r="756">
          <cell r="A756" t="str">
            <v/>
          </cell>
          <cell r="L756" t="str">
            <v>C.</v>
          </cell>
          <cell r="N756" t="str">
            <v>PERALATAN</v>
          </cell>
        </row>
        <row r="757">
          <cell r="L757" t="str">
            <v>1.</v>
          </cell>
          <cell r="N757" t="str">
            <v>Wheel Loader</v>
          </cell>
          <cell r="O757" t="str">
            <v>(E15)</v>
          </cell>
          <cell r="P757" t="str">
            <v>Jam</v>
          </cell>
          <cell r="Q757">
            <v>1.6826703246456331E-3</v>
          </cell>
          <cell r="R757">
            <v>45664.01343797033</v>
          </cell>
          <cell r="U757">
            <v>76.837480316292087</v>
          </cell>
        </row>
        <row r="758">
          <cell r="A758" t="str">
            <v>III.</v>
          </cell>
          <cell r="C758" t="str">
            <v>PEMAKAIAN BAHAN, ALAT DAN TENAGA</v>
          </cell>
          <cell r="L758" t="str">
            <v>2.</v>
          </cell>
          <cell r="N758" t="str">
            <v>AMP</v>
          </cell>
          <cell r="O758" t="str">
            <v>(E01)</v>
          </cell>
          <cell r="P758" t="str">
            <v>Jam</v>
          </cell>
          <cell r="Q758">
            <v>4.0888888888888893E-3</v>
          </cell>
          <cell r="R758">
            <v>260186.62498888822</v>
          </cell>
          <cell r="U758">
            <v>1063.8741999545653</v>
          </cell>
        </row>
        <row r="759">
          <cell r="L759" t="str">
            <v>3.</v>
          </cell>
          <cell r="N759" t="str">
            <v>Genset</v>
          </cell>
          <cell r="O759" t="str">
            <v>(E12)</v>
          </cell>
          <cell r="P759" t="str">
            <v>Jam</v>
          </cell>
          <cell r="Q759">
            <v>4.0888888888888893E-3</v>
          </cell>
          <cell r="R759">
            <v>37375.023650827774</v>
          </cell>
          <cell r="U759">
            <v>152.82231892782914</v>
          </cell>
        </row>
        <row r="760">
          <cell r="A760" t="str">
            <v xml:space="preserve">   1.</v>
          </cell>
          <cell r="C760" t="str">
            <v>BAHAN</v>
          </cell>
          <cell r="L760" t="str">
            <v>4.</v>
          </cell>
          <cell r="N760" t="str">
            <v>Dump Truck</v>
          </cell>
          <cell r="O760" t="str">
            <v>(E09)</v>
          </cell>
          <cell r="P760" t="str">
            <v>Jam</v>
          </cell>
          <cell r="Q760">
            <v>1.4054042397660818</v>
          </cell>
          <cell r="R760">
            <v>34033.848849709742</v>
          </cell>
          <cell r="U760">
            <v>47831.315468940054</v>
          </cell>
        </row>
        <row r="761">
          <cell r="A761" t="str">
            <v>1.a.</v>
          </cell>
          <cell r="C761" t="str">
            <v>Agregat Kasar</v>
          </cell>
          <cell r="D761" t="str">
            <v>= (CA x (D1 x 1M3) x Fh1) : D2</v>
          </cell>
          <cell r="G761" t="str">
            <v>(M03)</v>
          </cell>
          <cell r="H761">
            <v>0.7730555555555555</v>
          </cell>
          <cell r="I761" t="str">
            <v>M3</v>
          </cell>
          <cell r="L761" t="str">
            <v>5.</v>
          </cell>
          <cell r="N761" t="str">
            <v>Asp. Finisher</v>
          </cell>
          <cell r="O761" t="str">
            <v>(E02)</v>
          </cell>
          <cell r="P761" t="str">
            <v>Jam</v>
          </cell>
          <cell r="Q761">
            <v>0</v>
          </cell>
          <cell r="R761">
            <v>46116.929199832426</v>
          </cell>
          <cell r="U761">
            <v>0</v>
          </cell>
        </row>
        <row r="762">
          <cell r="A762" t="str">
            <v>1.b.</v>
          </cell>
          <cell r="C762" t="str">
            <v>Agregat Halus</v>
          </cell>
          <cell r="D762" t="str">
            <v>= (FA x (D1 x 1M3) x Fh1) : D2</v>
          </cell>
          <cell r="G762" t="str">
            <v>(M04)</v>
          </cell>
          <cell r="H762">
            <v>0.52708333333333335</v>
          </cell>
          <cell r="I762" t="str">
            <v>M3</v>
          </cell>
          <cell r="L762" t="str">
            <v>6.</v>
          </cell>
          <cell r="N762" t="str">
            <v>Tandem Roller</v>
          </cell>
          <cell r="O762" t="str">
            <v>(E17)</v>
          </cell>
          <cell r="P762" t="str">
            <v>Jam</v>
          </cell>
          <cell r="Q762">
            <v>0.1111111111111111</v>
          </cell>
          <cell r="R762">
            <v>25598.552784347452</v>
          </cell>
          <cell r="U762">
            <v>2844.2836427052721</v>
          </cell>
        </row>
        <row r="763">
          <cell r="A763" t="str">
            <v>1.c.</v>
          </cell>
          <cell r="C763" t="str">
            <v>Filler</v>
          </cell>
          <cell r="D763" t="str">
            <v>= (FF x (D1 x 1M3) x Fh1) x 1000</v>
          </cell>
          <cell r="G763" t="str">
            <v>(M05)</v>
          </cell>
          <cell r="H763">
            <v>25.300000000000004</v>
          </cell>
          <cell r="I763" t="str">
            <v>Kg</v>
          </cell>
          <cell r="L763" t="str">
            <v>7</v>
          </cell>
          <cell r="N763" t="str">
            <v>P. Tyre Roller</v>
          </cell>
          <cell r="O763" t="str">
            <v>(E18)</v>
          </cell>
          <cell r="P763" t="str">
            <v>Jam</v>
          </cell>
          <cell r="Q763">
            <v>0</v>
          </cell>
          <cell r="R763">
            <v>34701.994792039943</v>
          </cell>
          <cell r="U763">
            <v>0</v>
          </cell>
        </row>
        <row r="764">
          <cell r="A764" t="str">
            <v>1.d.</v>
          </cell>
          <cell r="C764" t="str">
            <v>Aspal</v>
          </cell>
          <cell r="D764" t="str">
            <v>= (AS x (D1 x 1M3) x Fh2) x 1000</v>
          </cell>
          <cell r="G764" t="str">
            <v>(M10)</v>
          </cell>
          <cell r="H764">
            <v>156.97499999999999</v>
          </cell>
          <cell r="I764" t="str">
            <v>Kg</v>
          </cell>
          <cell r="L764" t="str">
            <v>8</v>
          </cell>
          <cell r="N764" t="str">
            <v>Alat Bantu</v>
          </cell>
          <cell r="P764" t="str">
            <v>Ls</v>
          </cell>
          <cell r="Q764">
            <v>1</v>
          </cell>
          <cell r="R764">
            <v>160</v>
          </cell>
          <cell r="U764">
            <v>160</v>
          </cell>
        </row>
        <row r="766">
          <cell r="A766" t="str">
            <v>2.</v>
          </cell>
          <cell r="C766" t="str">
            <v>ALAT</v>
          </cell>
          <cell r="Q766" t="str">
            <v xml:space="preserve">JUMLAH HARGA PERALATAN   </v>
          </cell>
          <cell r="U766">
            <v>52052.295630527726</v>
          </cell>
        </row>
        <row r="767">
          <cell r="A767" t="str">
            <v>2.a.</v>
          </cell>
          <cell r="C767" t="str">
            <v>WHEEL LOADER</v>
          </cell>
          <cell r="G767" t="str">
            <v>(E15)</v>
          </cell>
        </row>
        <row r="768">
          <cell r="C768" t="str">
            <v>Kapasitas bucket</v>
          </cell>
          <cell r="G768" t="str">
            <v>V</v>
          </cell>
          <cell r="H768">
            <v>1.5</v>
          </cell>
          <cell r="I768" t="str">
            <v>M3</v>
          </cell>
          <cell r="L768" t="str">
            <v>D.</v>
          </cell>
          <cell r="N768" t="str">
            <v>JUMLAH HARGA TENAGA, BAHAN DAN PERALATAN  ( A + B + C )</v>
          </cell>
          <cell r="U768">
            <v>186173.59119693848</v>
          </cell>
        </row>
        <row r="769">
          <cell r="C769" t="str">
            <v>Faktor bucket</v>
          </cell>
          <cell r="G769" t="str">
            <v>Fb</v>
          </cell>
          <cell r="H769">
            <v>0.9</v>
          </cell>
          <cell r="I769" t="str">
            <v>-</v>
          </cell>
          <cell r="L769" t="str">
            <v>E.</v>
          </cell>
          <cell r="N769" t="str">
            <v>OVERHEAD &amp; PROFIT</v>
          </cell>
          <cell r="P769">
            <v>10</v>
          </cell>
          <cell r="Q769" t="str">
            <v>%  x  D</v>
          </cell>
          <cell r="U769">
            <v>18617.359119693847</v>
          </cell>
        </row>
        <row r="770">
          <cell r="C770" t="str">
            <v>Faktor efisiensi alat</v>
          </cell>
          <cell r="G770" t="str">
            <v>Fa</v>
          </cell>
          <cell r="H770">
            <v>0.75</v>
          </cell>
          <cell r="I770" t="str">
            <v>-</v>
          </cell>
          <cell r="L770" t="str">
            <v>F.</v>
          </cell>
          <cell r="N770" t="str">
            <v>HARGA SATUAN PEKERJAAN  ( D + E )</v>
          </cell>
          <cell r="U770">
            <v>204790.95031663231</v>
          </cell>
        </row>
        <row r="771">
          <cell r="C771" t="str">
            <v>Waktu Siklus</v>
          </cell>
          <cell r="G771" t="str">
            <v>Ts1</v>
          </cell>
          <cell r="L771" t="str">
            <v>Note: 1</v>
          </cell>
          <cell r="N771" t="str">
            <v>SATUAN dapat berdasarkan atas jam operasi untuk Tenaga Kerja dan Peralatan, volume dan/atau ukuran</v>
          </cell>
        </row>
        <row r="772">
          <cell r="C772" t="str">
            <v>- Muat</v>
          </cell>
          <cell r="G772" t="str">
            <v>T1</v>
          </cell>
          <cell r="H772">
            <v>1.5</v>
          </cell>
          <cell r="I772" t="str">
            <v>menit</v>
          </cell>
          <cell r="N772" t="str">
            <v>berat untuk bahan-bahan.</v>
          </cell>
        </row>
        <row r="773">
          <cell r="C773" t="str">
            <v>- Lain lain</v>
          </cell>
          <cell r="G773" t="str">
            <v>T2</v>
          </cell>
          <cell r="H773">
            <v>0.5</v>
          </cell>
          <cell r="I773" t="str">
            <v>menit</v>
          </cell>
          <cell r="L773">
            <v>2</v>
          </cell>
          <cell r="N773" t="str">
            <v>Kuantitas satuan adalah kuantitas setiap komponen untuk menyelesaikan satu satuan pekerjaan dari nomor</v>
          </cell>
        </row>
        <row r="774">
          <cell r="G774" t="str">
            <v>Ts1</v>
          </cell>
          <cell r="H774">
            <v>2</v>
          </cell>
          <cell r="I774" t="str">
            <v>menit</v>
          </cell>
          <cell r="N774" t="str">
            <v>mata pembayaran.</v>
          </cell>
        </row>
        <row r="775">
          <cell r="L775">
            <v>3</v>
          </cell>
          <cell r="N775" t="str">
            <v>Biaya satuan untuk peralatan sudah termasuk bahan bakar, bahan habis dipakai dan operator.</v>
          </cell>
        </row>
        <row r="776">
          <cell r="L776">
            <v>4</v>
          </cell>
          <cell r="N776" t="str">
            <v>Biaya satuan sudah termasuk pengeluaran untuk seluruh pajak yang berkaitan (tetapi tidak termasuk PPN</v>
          </cell>
        </row>
        <row r="777">
          <cell r="J777" t="str">
            <v>Berlanjut ke halaman berikut</v>
          </cell>
          <cell r="N777" t="str">
            <v>yang dibayar dari kontrak) dan biaya-biaya lainnya.</v>
          </cell>
        </row>
        <row r="778">
          <cell r="A778" t="str">
            <v>ITEM PEMBAYARAN NO.</v>
          </cell>
          <cell r="D778" t="str">
            <v>:  8.1 (5)</v>
          </cell>
          <cell r="J778" t="str">
            <v>Analisa EI-815</v>
          </cell>
        </row>
        <row r="779">
          <cell r="A779" t="str">
            <v>JENIS PEKERJAAN</v>
          </cell>
          <cell r="D779" t="str">
            <v>:  Camp. Aspal Panas Utk.Pek.Minor</v>
          </cell>
        </row>
        <row r="780">
          <cell r="A780" t="str">
            <v>SATUAN PEMBAYARAN</v>
          </cell>
          <cell r="D780" t="str">
            <v>:  M3</v>
          </cell>
          <cell r="H780" t="str">
            <v xml:space="preserve">         URAIAN ANALISA HARGA SATUAN</v>
          </cell>
        </row>
        <row r="781">
          <cell r="J781" t="str">
            <v>Lanjutan</v>
          </cell>
        </row>
        <row r="783">
          <cell r="A783" t="str">
            <v>No.</v>
          </cell>
          <cell r="C783" t="str">
            <v>U R A I A N</v>
          </cell>
          <cell r="G783" t="str">
            <v>KODE</v>
          </cell>
          <cell r="H783" t="str">
            <v>KOEF.</v>
          </cell>
          <cell r="I783" t="str">
            <v>SATUAN</v>
          </cell>
          <cell r="J783" t="str">
            <v>KETERANGAN</v>
          </cell>
        </row>
        <row r="786">
          <cell r="C786" t="str">
            <v xml:space="preserve">Kap. Prod. / jam = </v>
          </cell>
          <cell r="D786" t="str">
            <v>D2 x V x Fb x Fa x 60</v>
          </cell>
          <cell r="G786" t="str">
            <v>Q1</v>
          </cell>
          <cell r="H786">
            <v>594.29347826086962</v>
          </cell>
          <cell r="I786" t="str">
            <v>M3</v>
          </cell>
          <cell r="J786" t="str">
            <v/>
          </cell>
        </row>
        <row r="787">
          <cell r="D787" t="str">
            <v>D1 x t x Ts1</v>
          </cell>
        </row>
        <row r="789">
          <cell r="C789" t="str">
            <v>Koefisien Alat/M3</v>
          </cell>
          <cell r="D789" t="str">
            <v xml:space="preserve"> = 1 : Q1</v>
          </cell>
          <cell r="G789" t="str">
            <v>(E15)</v>
          </cell>
          <cell r="H789">
            <v>1.6826703246456331E-3</v>
          </cell>
          <cell r="I789" t="str">
            <v>Jam</v>
          </cell>
        </row>
        <row r="791">
          <cell r="A791" t="str">
            <v>2.b.</v>
          </cell>
          <cell r="C791" t="str">
            <v>ASPHALT MIXING PLANT (AMP)</v>
          </cell>
          <cell r="G791" t="str">
            <v>(E01)</v>
          </cell>
        </row>
        <row r="792">
          <cell r="C792" t="str">
            <v>Kapasitas produksi</v>
          </cell>
          <cell r="G792" t="str">
            <v>V</v>
          </cell>
          <cell r="H792">
            <v>30</v>
          </cell>
          <cell r="I792" t="str">
            <v>ton / Jam</v>
          </cell>
        </row>
        <row r="793">
          <cell r="C793" t="str">
            <v>Faktor Efisiensi alat</v>
          </cell>
          <cell r="G793" t="str">
            <v>Fa</v>
          </cell>
          <cell r="H793">
            <v>0.75</v>
          </cell>
          <cell r="I793" t="str">
            <v>-</v>
          </cell>
        </row>
        <row r="795">
          <cell r="C795" t="str">
            <v>Kap.Prod. / jam =</v>
          </cell>
          <cell r="D795" t="str">
            <v>V x Fa</v>
          </cell>
          <cell r="G795" t="str">
            <v>Q2</v>
          </cell>
          <cell r="H795">
            <v>244.56521739130434</v>
          </cell>
          <cell r="I795" t="str">
            <v>M2</v>
          </cell>
        </row>
        <row r="796">
          <cell r="D796" t="str">
            <v>D1 x t</v>
          </cell>
        </row>
        <row r="797">
          <cell r="C797" t="str">
            <v>Koefisien Alat/M3</v>
          </cell>
          <cell r="D797" t="str">
            <v xml:space="preserve"> = 1 : Q2</v>
          </cell>
          <cell r="G797" t="str">
            <v>(E01)</v>
          </cell>
          <cell r="H797">
            <v>4.0888888888888893E-3</v>
          </cell>
          <cell r="I797" t="str">
            <v>Jam</v>
          </cell>
        </row>
        <row r="799">
          <cell r="A799" t="str">
            <v>2.c.</v>
          </cell>
          <cell r="C799" t="str">
            <v>GENERATORSET ( GENSET )</v>
          </cell>
          <cell r="G799" t="str">
            <v>(E12)</v>
          </cell>
        </row>
        <row r="800">
          <cell r="C800" t="str">
            <v>Kap.Prod. / Jam = SAMA DENGAN AMP</v>
          </cell>
          <cell r="G800" t="str">
            <v>Q3</v>
          </cell>
          <cell r="H800">
            <v>244.56521739130434</v>
          </cell>
          <cell r="I800" t="str">
            <v>M2</v>
          </cell>
        </row>
        <row r="801">
          <cell r="C801" t="str">
            <v>Koefisien Alat/M3</v>
          </cell>
          <cell r="D801" t="str">
            <v xml:space="preserve"> = 1 : Q3</v>
          </cell>
          <cell r="G801" t="str">
            <v>(E12)</v>
          </cell>
          <cell r="H801">
            <v>4.0888888888888893E-3</v>
          </cell>
          <cell r="I801" t="str">
            <v>Jam</v>
          </cell>
        </row>
        <row r="803">
          <cell r="A803" t="str">
            <v>2.d.</v>
          </cell>
          <cell r="C803" t="str">
            <v>DUMP TRUCK (DT)</v>
          </cell>
          <cell r="G803" t="str">
            <v>(E09)</v>
          </cell>
        </row>
        <row r="804">
          <cell r="C804" t="str">
            <v>Kapasitas bak</v>
          </cell>
          <cell r="G804" t="str">
            <v>V</v>
          </cell>
          <cell r="H804">
            <v>8</v>
          </cell>
          <cell r="I804" t="str">
            <v>Ton</v>
          </cell>
        </row>
        <row r="805">
          <cell r="C805" t="str">
            <v>Faktor Efisiensi alat</v>
          </cell>
          <cell r="G805" t="str">
            <v>Fa</v>
          </cell>
          <cell r="H805">
            <v>0.75</v>
          </cell>
          <cell r="I805" t="str">
            <v>-</v>
          </cell>
        </row>
        <row r="806">
          <cell r="C806" t="str">
            <v>Kecepatan rata-rata bermuatan</v>
          </cell>
          <cell r="G806" t="str">
            <v>v1</v>
          </cell>
          <cell r="H806">
            <v>40</v>
          </cell>
          <cell r="I806" t="str">
            <v>KM / Jam</v>
          </cell>
        </row>
        <row r="807">
          <cell r="C807" t="str">
            <v>Kecepatan rata-rata kosong</v>
          </cell>
          <cell r="G807" t="str">
            <v>v2</v>
          </cell>
          <cell r="H807">
            <v>50</v>
          </cell>
          <cell r="I807" t="str">
            <v>KM / Jam</v>
          </cell>
        </row>
        <row r="808">
          <cell r="C808" t="str">
            <v>Kapasitas AMP / batch</v>
          </cell>
          <cell r="G808" t="str">
            <v>Q2b</v>
          </cell>
          <cell r="H808">
            <v>0.5</v>
          </cell>
          <cell r="I808" t="str">
            <v>Ton</v>
          </cell>
        </row>
        <row r="809">
          <cell r="C809" t="str">
            <v>Waktu menyiapkan 1 batch AC</v>
          </cell>
          <cell r="G809" t="str">
            <v>Tb</v>
          </cell>
          <cell r="H809">
            <v>1</v>
          </cell>
          <cell r="I809" t="str">
            <v>menit</v>
          </cell>
        </row>
        <row r="810">
          <cell r="C810" t="str">
            <v>Waktu Siklus</v>
          </cell>
          <cell r="G810" t="str">
            <v>Ts2</v>
          </cell>
        </row>
        <row r="811">
          <cell r="C811" t="str">
            <v xml:space="preserve">- Mengisi Bak </v>
          </cell>
          <cell r="D811" t="str">
            <v>= (V : Q2b) x Tb</v>
          </cell>
          <cell r="G811" t="str">
            <v>T1</v>
          </cell>
          <cell r="H811">
            <v>16</v>
          </cell>
          <cell r="I811" t="str">
            <v>menit</v>
          </cell>
        </row>
        <row r="812">
          <cell r="C812" t="str">
            <v>- Angkut</v>
          </cell>
          <cell r="D812" t="str">
            <v>= (L : v1) x 60 menit</v>
          </cell>
          <cell r="G812" t="str">
            <v>T2</v>
          </cell>
          <cell r="H812">
            <v>29.986842105263158</v>
          </cell>
          <cell r="I812" t="str">
            <v>menit</v>
          </cell>
        </row>
        <row r="813">
          <cell r="C813" t="str">
            <v>- Tunggu + dump (setempat2) + Putar</v>
          </cell>
          <cell r="G813" t="str">
            <v>T3</v>
          </cell>
          <cell r="H813">
            <v>150</v>
          </cell>
          <cell r="I813" t="str">
            <v>menit</v>
          </cell>
        </row>
        <row r="814">
          <cell r="C814" t="str">
            <v>- Kembali</v>
          </cell>
          <cell r="D814" t="str">
            <v>= (L : v2) x 60 menit</v>
          </cell>
          <cell r="G814" t="str">
            <v>T4</v>
          </cell>
          <cell r="H814">
            <v>23.989473684210523</v>
          </cell>
          <cell r="I814" t="str">
            <v>menit</v>
          </cell>
        </row>
        <row r="815">
          <cell r="G815" t="str">
            <v>Ts2</v>
          </cell>
          <cell r="H815">
            <v>219.97631578947369</v>
          </cell>
          <cell r="I815" t="str">
            <v>menit</v>
          </cell>
        </row>
        <row r="817">
          <cell r="C817" t="str">
            <v>Kap.Prod. / jam =</v>
          </cell>
          <cell r="D817" t="str">
            <v>V x Fa x 60</v>
          </cell>
          <cell r="G817" t="str">
            <v>Q4</v>
          </cell>
          <cell r="H817">
            <v>0.71153905168696652</v>
          </cell>
          <cell r="I817" t="str">
            <v>M3</v>
          </cell>
        </row>
        <row r="818">
          <cell r="D818" t="str">
            <v>D1 x Ts2</v>
          </cell>
        </row>
        <row r="820">
          <cell r="C820" t="str">
            <v>Koefisien Alat/M3</v>
          </cell>
          <cell r="D820" t="str">
            <v xml:space="preserve"> = 1 : Q4</v>
          </cell>
          <cell r="G820" t="str">
            <v>(E09)</v>
          </cell>
          <cell r="H820">
            <v>1.4054042397660818</v>
          </cell>
          <cell r="I820" t="str">
            <v>Jam</v>
          </cell>
        </row>
        <row r="822">
          <cell r="A822" t="str">
            <v>2.e.</v>
          </cell>
          <cell r="C822" t="str">
            <v>ASPHALT FINISHER</v>
          </cell>
          <cell r="D822" t="str">
            <v/>
          </cell>
          <cell r="G822" t="str">
            <v>(E02)</v>
          </cell>
        </row>
        <row r="823">
          <cell r="C823" t="str">
            <v>Kapasitas produksi</v>
          </cell>
          <cell r="G823" t="str">
            <v>V</v>
          </cell>
          <cell r="H823">
            <v>0</v>
          </cell>
          <cell r="I823" t="str">
            <v>ton / jam</v>
          </cell>
          <cell r="J823" t="str">
            <v xml:space="preserve"> Tidak digunakan</v>
          </cell>
        </row>
        <row r="824">
          <cell r="C824" t="str">
            <v>Faktor efisiensi alat</v>
          </cell>
          <cell r="G824" t="str">
            <v>Fa</v>
          </cell>
          <cell r="H824">
            <v>0</v>
          </cell>
          <cell r="I824" t="str">
            <v>-</v>
          </cell>
        </row>
        <row r="826">
          <cell r="C826" t="str">
            <v>Kap.Prod. / jam =</v>
          </cell>
          <cell r="D826" t="str">
            <v xml:space="preserve">V x Fa </v>
          </cell>
          <cell r="G826" t="str">
            <v>Q5</v>
          </cell>
          <cell r="H826">
            <v>0</v>
          </cell>
          <cell r="I826" t="str">
            <v>M3</v>
          </cell>
        </row>
        <row r="827">
          <cell r="D827" t="str">
            <v xml:space="preserve">D1 </v>
          </cell>
        </row>
        <row r="828">
          <cell r="C828" t="str">
            <v>Koefisien Alat/M3</v>
          </cell>
          <cell r="D828" t="str">
            <v xml:space="preserve"> = 1 : Q5</v>
          </cell>
          <cell r="G828" t="str">
            <v>(E02)</v>
          </cell>
          <cell r="H828">
            <v>0</v>
          </cell>
          <cell r="I828" t="str">
            <v>Jam</v>
          </cell>
        </row>
        <row r="830">
          <cell r="A830" t="str">
            <v>2.f.</v>
          </cell>
          <cell r="C830" t="str">
            <v>TANDEM ROLLER</v>
          </cell>
          <cell r="G830" t="str">
            <v>(E17)</v>
          </cell>
        </row>
        <row r="831">
          <cell r="A831" t="str">
            <v/>
          </cell>
          <cell r="C831" t="str">
            <v>Kecepatan rata-rata alat</v>
          </cell>
          <cell r="G831" t="str">
            <v>v</v>
          </cell>
          <cell r="H831">
            <v>2</v>
          </cell>
          <cell r="I831" t="str">
            <v>Km / Jam</v>
          </cell>
        </row>
        <row r="832">
          <cell r="C832" t="str">
            <v>Lebar efektif pemadatan</v>
          </cell>
          <cell r="G832" t="str">
            <v>b</v>
          </cell>
          <cell r="H832">
            <v>1.2</v>
          </cell>
          <cell r="I832" t="str">
            <v>M</v>
          </cell>
        </row>
        <row r="833">
          <cell r="C833" t="str">
            <v>Jumlah lintasan</v>
          </cell>
          <cell r="G833" t="str">
            <v>n</v>
          </cell>
          <cell r="H833">
            <v>8</v>
          </cell>
          <cell r="I833" t="str">
            <v>lintasan</v>
          </cell>
        </row>
        <row r="834">
          <cell r="C834" t="str">
            <v>Faktor Efisiensi alat</v>
          </cell>
          <cell r="G834" t="str">
            <v>Fa</v>
          </cell>
          <cell r="H834">
            <v>0.75</v>
          </cell>
          <cell r="I834" t="str">
            <v>-</v>
          </cell>
        </row>
        <row r="835">
          <cell r="C835" t="str">
            <v/>
          </cell>
        </row>
        <row r="836">
          <cell r="J836" t="str">
            <v>Berlanjut ke halaman berikut</v>
          </cell>
        </row>
        <row r="837">
          <cell r="A837" t="str">
            <v>ITEM PEMBAYARAN NO.</v>
          </cell>
          <cell r="D837" t="str">
            <v>:  8.1 (5)</v>
          </cell>
          <cell r="J837" t="str">
            <v>Analisa EI-815</v>
          </cell>
        </row>
        <row r="838">
          <cell r="A838" t="str">
            <v>JENIS PEKERJAAN</v>
          </cell>
          <cell r="D838" t="str">
            <v>:  Camp. Aspal Panas Utk.Pek.Minor</v>
          </cell>
        </row>
        <row r="839">
          <cell r="A839" t="str">
            <v>SATUAN PEMBAYARAN</v>
          </cell>
          <cell r="D839" t="str">
            <v>:  M3</v>
          </cell>
          <cell r="H839" t="str">
            <v xml:space="preserve">         URAIAN ANALISA HARGA SATUAN</v>
          </cell>
        </row>
        <row r="840">
          <cell r="J840" t="str">
            <v>Lanjutan</v>
          </cell>
        </row>
        <row r="842">
          <cell r="A842" t="str">
            <v>No.</v>
          </cell>
          <cell r="C842" t="str">
            <v>U R A I A N</v>
          </cell>
          <cell r="G842" t="str">
            <v>KODE</v>
          </cell>
          <cell r="H842" t="str">
            <v>KOEF.</v>
          </cell>
          <cell r="I842" t="str">
            <v>SATUAN</v>
          </cell>
          <cell r="J842" t="str">
            <v>KETERANGAN</v>
          </cell>
        </row>
        <row r="845">
          <cell r="B845" t="str">
            <v/>
          </cell>
          <cell r="C845" t="str">
            <v xml:space="preserve">Kap. Prod. / jam = </v>
          </cell>
          <cell r="D845" t="str">
            <v>(v x 1000) x b x t x Fa</v>
          </cell>
          <cell r="G845" t="str">
            <v>Q6</v>
          </cell>
          <cell r="H845">
            <v>9</v>
          </cell>
          <cell r="I845" t="str">
            <v>M3</v>
          </cell>
        </row>
        <row r="846">
          <cell r="D846" t="str">
            <v>n</v>
          </cell>
        </row>
        <row r="847">
          <cell r="C847" t="str">
            <v>Koefisien Alat/M3</v>
          </cell>
          <cell r="D847" t="str">
            <v xml:space="preserve"> = 1 : Q6</v>
          </cell>
          <cell r="G847" t="str">
            <v>(E17)</v>
          </cell>
          <cell r="H847">
            <v>0.1111111111111111</v>
          </cell>
          <cell r="I847" t="str">
            <v>Jam</v>
          </cell>
        </row>
        <row r="848">
          <cell r="C848" t="str">
            <v/>
          </cell>
        </row>
        <row r="849">
          <cell r="A849" t="str">
            <v>2.g.</v>
          </cell>
          <cell r="C849" t="str">
            <v>PNEUMATIC TIRE ROLLER</v>
          </cell>
          <cell r="G849" t="str">
            <v>(E18)</v>
          </cell>
        </row>
        <row r="850">
          <cell r="C850" t="str">
            <v>Kecepatan rata-rata</v>
          </cell>
          <cell r="G850" t="str">
            <v>v</v>
          </cell>
          <cell r="H850">
            <v>0</v>
          </cell>
          <cell r="I850" t="str">
            <v>KM / jam</v>
          </cell>
          <cell r="J850" t="str">
            <v xml:space="preserve"> Tidak digunakan</v>
          </cell>
        </row>
        <row r="851">
          <cell r="C851" t="str">
            <v>Lebar efektif pemadatan</v>
          </cell>
          <cell r="G851" t="str">
            <v>b</v>
          </cell>
          <cell r="H851">
            <v>0</v>
          </cell>
          <cell r="I851" t="str">
            <v>M</v>
          </cell>
        </row>
        <row r="852">
          <cell r="C852" t="str">
            <v>Jumlah lintasan</v>
          </cell>
          <cell r="G852" t="str">
            <v>n</v>
          </cell>
          <cell r="H852">
            <v>0</v>
          </cell>
          <cell r="I852" t="str">
            <v>lintasan</v>
          </cell>
        </row>
        <row r="853">
          <cell r="C853" t="str">
            <v>Faktor Efisiensi alat</v>
          </cell>
          <cell r="G853" t="str">
            <v>Fa</v>
          </cell>
          <cell r="H853">
            <v>0</v>
          </cell>
          <cell r="I853" t="str">
            <v>-</v>
          </cell>
        </row>
        <row r="855">
          <cell r="C855" t="str">
            <v>Kap.Prod./jam =</v>
          </cell>
          <cell r="D855" t="str">
            <v>(v x 1000) x b x t x Fa</v>
          </cell>
          <cell r="G855" t="str">
            <v>Q7</v>
          </cell>
          <cell r="H855">
            <v>0</v>
          </cell>
          <cell r="I855" t="str">
            <v>M3</v>
          </cell>
        </row>
        <row r="856">
          <cell r="D856" t="str">
            <v>n</v>
          </cell>
        </row>
        <row r="857">
          <cell r="C857" t="str">
            <v>Koefisien Alat/M3</v>
          </cell>
          <cell r="D857" t="str">
            <v xml:space="preserve"> = 1 : Q7</v>
          </cell>
          <cell r="G857" t="str">
            <v>(E18)</v>
          </cell>
          <cell r="H857">
            <v>0</v>
          </cell>
          <cell r="I857" t="str">
            <v>Jam</v>
          </cell>
        </row>
        <row r="859">
          <cell r="A859" t="str">
            <v>2.h.</v>
          </cell>
          <cell r="C859" t="str">
            <v>ALAT BANTU</v>
          </cell>
        </row>
        <row r="860">
          <cell r="C860" t="str">
            <v>diperlukan :</v>
          </cell>
          <cell r="J860" t="str">
            <v>Lump Sum</v>
          </cell>
        </row>
        <row r="861">
          <cell r="C861" t="str">
            <v>- Kereta dorong     = 2 buah</v>
          </cell>
        </row>
        <row r="862">
          <cell r="C862" t="str">
            <v>- Sekop, Garpu     = 5 buah</v>
          </cell>
        </row>
        <row r="863">
          <cell r="C863" t="str">
            <v>- Pacul, Linggis    = 4 buah</v>
          </cell>
        </row>
        <row r="864">
          <cell r="C864" t="str">
            <v>- Tongkat Kontrol ketebalan hanparan</v>
          </cell>
        </row>
        <row r="866">
          <cell r="A866" t="str">
            <v xml:space="preserve">   3.</v>
          </cell>
          <cell r="C866" t="str">
            <v>TENAGA</v>
          </cell>
        </row>
        <row r="867">
          <cell r="C867" t="str">
            <v>Produksi menentukan : TANDEM ROLLER</v>
          </cell>
          <cell r="G867" t="str">
            <v>Q6</v>
          </cell>
          <cell r="H867">
            <v>9</v>
          </cell>
          <cell r="I867" t="str">
            <v>M3 / Jam</v>
          </cell>
        </row>
        <row r="868">
          <cell r="C868" t="str">
            <v>Produksi ATB / hari  =  Tk x Q6</v>
          </cell>
          <cell r="G868" t="str">
            <v>Qt</v>
          </cell>
          <cell r="H868">
            <v>63</v>
          </cell>
          <cell r="I868" t="str">
            <v>M3</v>
          </cell>
        </row>
        <row r="869">
          <cell r="C869" t="str">
            <v>Kebutuhan tenaga :</v>
          </cell>
        </row>
        <row r="870">
          <cell r="D870" t="str">
            <v>- Pekerja</v>
          </cell>
          <cell r="G870" t="str">
            <v>P</v>
          </cell>
          <cell r="H870">
            <v>20</v>
          </cell>
          <cell r="I870" t="str">
            <v>orang</v>
          </cell>
        </row>
        <row r="871">
          <cell r="D871" t="str">
            <v>- Mandor</v>
          </cell>
          <cell r="G871" t="str">
            <v>M</v>
          </cell>
          <cell r="H871">
            <v>2</v>
          </cell>
          <cell r="I871" t="str">
            <v>orang</v>
          </cell>
        </row>
        <row r="873">
          <cell r="C873" t="str">
            <v>Koefisien Tenaga / M3     :</v>
          </cell>
        </row>
        <row r="874">
          <cell r="D874" t="str">
            <v>- Pekerja</v>
          </cell>
          <cell r="E874" t="str">
            <v>= (Tk x P) / Qt</v>
          </cell>
          <cell r="G874" t="str">
            <v>(L01)</v>
          </cell>
          <cell r="H874">
            <v>2.2222222222222223</v>
          </cell>
          <cell r="I874" t="str">
            <v>Jam</v>
          </cell>
        </row>
        <row r="875">
          <cell r="D875" t="str">
            <v>- Mandor</v>
          </cell>
          <cell r="E875" t="str">
            <v>= (Tk x M) / Qt</v>
          </cell>
          <cell r="G875" t="str">
            <v>(L03)</v>
          </cell>
          <cell r="H875">
            <v>0.22222222222222221</v>
          </cell>
          <cell r="I875" t="str">
            <v>Jam</v>
          </cell>
        </row>
        <row r="877">
          <cell r="A877" t="str">
            <v>4.</v>
          </cell>
          <cell r="C877" t="str">
            <v>HARGA DASAR SATUAN UPAH, BAHAN DAN ALAT</v>
          </cell>
        </row>
        <row r="878">
          <cell r="C878" t="str">
            <v>Lihat lampiran.</v>
          </cell>
        </row>
        <row r="880">
          <cell r="A880" t="str">
            <v>5.</v>
          </cell>
          <cell r="C880" t="str">
            <v>ANALISA HARGA SATUAN PEKERJAAN</v>
          </cell>
        </row>
        <row r="881">
          <cell r="C881" t="str">
            <v>Lihat perhitungan dalam FORMULIR STANDAR UNTUK</v>
          </cell>
        </row>
        <row r="882">
          <cell r="C882" t="str">
            <v>PEREKEMAN ANALISA MASING-MASING HARGA</v>
          </cell>
        </row>
        <row r="883">
          <cell r="C883" t="str">
            <v>SATUAN.</v>
          </cell>
        </row>
        <row r="884">
          <cell r="C884" t="str">
            <v>Didapat Harga Satuan Pekerjaan :</v>
          </cell>
        </row>
        <row r="886">
          <cell r="C886" t="str">
            <v xml:space="preserve">Rp.  </v>
          </cell>
          <cell r="D886">
            <v>204790.95031663231</v>
          </cell>
          <cell r="E886" t="str">
            <v xml:space="preserve"> / M3.</v>
          </cell>
        </row>
        <row r="889">
          <cell r="A889" t="str">
            <v>6.</v>
          </cell>
          <cell r="C889" t="str">
            <v>MASA PELAKSANAAN YANG DIPERLUKAN</v>
          </cell>
        </row>
        <row r="890">
          <cell r="C890" t="str">
            <v>Masa Pelaksanaan :</v>
          </cell>
          <cell r="D890" t="str">
            <v>. . . . . . . . . . .</v>
          </cell>
          <cell r="E890" t="str">
            <v>bulan</v>
          </cell>
        </row>
        <row r="892">
          <cell r="A892" t="str">
            <v>7.</v>
          </cell>
          <cell r="C892" t="str">
            <v>VOLUME PEKERJAAN YANG DIPERLUKAN</v>
          </cell>
        </row>
        <row r="893">
          <cell r="C893" t="str">
            <v>Volume pekerjaan  :</v>
          </cell>
          <cell r="D893">
            <v>81</v>
          </cell>
          <cell r="E893" t="str">
            <v>M3</v>
          </cell>
        </row>
        <row r="896">
          <cell r="A896" t="str">
            <v>ITEM PEMBAYARAN NO.</v>
          </cell>
          <cell r="D896" t="str">
            <v>:  8.1 (7)</v>
          </cell>
          <cell r="J896" t="str">
            <v>Analisa EI-817</v>
          </cell>
          <cell r="T896" t="str">
            <v>Analisa EI-817</v>
          </cell>
        </row>
        <row r="897">
          <cell r="A897" t="str">
            <v>JENIS PEKERJAAN</v>
          </cell>
          <cell r="D897" t="str">
            <v>:  Penetrasi Macadam Utk.Pek.Minor</v>
          </cell>
          <cell r="H897" t="str">
            <v>(Perata)</v>
          </cell>
        </row>
        <row r="898">
          <cell r="A898" t="str">
            <v>SATUAN PEMBAYARAN</v>
          </cell>
          <cell r="D898" t="str">
            <v>:  M3</v>
          </cell>
          <cell r="H898" t="str">
            <v xml:space="preserve">         URAIAN ANALISA HARGA SATUAN</v>
          </cell>
          <cell r="L898" t="str">
            <v>FORMULIR STANDAR UNTUK</v>
          </cell>
        </row>
        <row r="899">
          <cell r="L899" t="str">
            <v>PEREKAMAN ANALISA MASING-MASING HARGA SATUAN</v>
          </cell>
        </row>
        <row r="900">
          <cell r="L900" t="str">
            <v/>
          </cell>
        </row>
        <row r="901">
          <cell r="A901" t="str">
            <v>No.</v>
          </cell>
          <cell r="C901" t="str">
            <v>U R A I A N</v>
          </cell>
          <cell r="G901" t="str">
            <v>KODE</v>
          </cell>
          <cell r="H901" t="str">
            <v>KOEF.</v>
          </cell>
          <cell r="I901" t="str">
            <v>SATUAN</v>
          </cell>
          <cell r="J901" t="str">
            <v>KETERANGAN</v>
          </cell>
        </row>
        <row r="903">
          <cell r="L903" t="str">
            <v>PROYEK</v>
          </cell>
          <cell r="O903" t="str">
            <v>:</v>
          </cell>
        </row>
        <row r="904">
          <cell r="A904" t="str">
            <v>I.</v>
          </cell>
          <cell r="C904" t="str">
            <v>ASUMSI</v>
          </cell>
          <cell r="L904" t="str">
            <v>No. PAKET KONTRAK</v>
          </cell>
          <cell r="O904" t="str">
            <v>:</v>
          </cell>
        </row>
        <row r="905">
          <cell r="A905">
            <v>1</v>
          </cell>
          <cell r="C905" t="str">
            <v>Menggunakan alat berat (cara mekanik)</v>
          </cell>
          <cell r="L905" t="str">
            <v>NAMA PAKET</v>
          </cell>
          <cell r="O905" t="str">
            <v>:</v>
          </cell>
        </row>
        <row r="906">
          <cell r="A906">
            <v>2</v>
          </cell>
          <cell r="C906" t="str">
            <v>Lokasi pekerjaan : sepanjang jalan</v>
          </cell>
          <cell r="L906" t="str">
            <v>PROP / KAB / KODYA</v>
          </cell>
          <cell r="O906" t="str">
            <v>:</v>
          </cell>
        </row>
        <row r="907">
          <cell r="A907">
            <v>3</v>
          </cell>
          <cell r="C907" t="str">
            <v>Kondisi existing jalan : sedang</v>
          </cell>
          <cell r="L907" t="str">
            <v>ITEM PEMBAYARAN NO.</v>
          </cell>
          <cell r="O907" t="str">
            <v>:  8.1 (7)</v>
          </cell>
          <cell r="R907" t="str">
            <v>PERKIRAAN VOL. PEK.</v>
          </cell>
          <cell r="T907" t="str">
            <v>:</v>
          </cell>
          <cell r="U907">
            <v>81</v>
          </cell>
        </row>
        <row r="908">
          <cell r="A908">
            <v>4</v>
          </cell>
          <cell r="C908" t="str">
            <v>Jarak rata-rata Base Camp ke lokasi pekerjaan</v>
          </cell>
          <cell r="G908" t="str">
            <v>L</v>
          </cell>
          <cell r="H908">
            <v>19.991228070175438</v>
          </cell>
          <cell r="I908" t="str">
            <v>KM</v>
          </cell>
          <cell r="L908" t="str">
            <v>JENIS PEKERJAAN</v>
          </cell>
          <cell r="O908" t="str">
            <v>:  Penetrasi Macadam Utk.Pek.Minor</v>
          </cell>
          <cell r="R908" t="str">
            <v>TOTAL HARGA</v>
          </cell>
          <cell r="T908" t="str">
            <v>:</v>
          </cell>
          <cell r="U908">
            <v>10848636.99</v>
          </cell>
        </row>
        <row r="909">
          <cell r="A909">
            <v>5</v>
          </cell>
          <cell r="C909" t="str">
            <v>Tebal rata2 Lapen</v>
          </cell>
          <cell r="G909" t="str">
            <v>t</v>
          </cell>
          <cell r="H909">
            <v>5.5E-2</v>
          </cell>
          <cell r="I909" t="str">
            <v>M</v>
          </cell>
          <cell r="L909" t="str">
            <v>SATUAN PEMBAYARAN</v>
          </cell>
          <cell r="O909" t="str">
            <v>:  M3</v>
          </cell>
          <cell r="Q909" t="str">
            <v>(Perata)</v>
          </cell>
          <cell r="R909" t="str">
            <v>% THD. BIAYA PROYEK</v>
          </cell>
          <cell r="T909" t="str">
            <v>:</v>
          </cell>
          <cell r="U909">
            <v>0.42135941306031083</v>
          </cell>
        </row>
        <row r="910">
          <cell r="A910">
            <v>6</v>
          </cell>
          <cell r="C910" t="str">
            <v>Jam kerja efektif per-hari</v>
          </cell>
          <cell r="G910" t="str">
            <v>Tk</v>
          </cell>
          <cell r="H910">
            <v>7</v>
          </cell>
          <cell r="I910" t="str">
            <v>Jam</v>
          </cell>
        </row>
        <row r="911">
          <cell r="A911">
            <v>7</v>
          </cell>
          <cell r="C911" t="str">
            <v>Faktor kehilanganmaterial :</v>
          </cell>
          <cell r="E911" t="str">
            <v>- Agregat</v>
          </cell>
          <cell r="G911" t="str">
            <v>Fh1</v>
          </cell>
          <cell r="H911">
            <v>1.1000000000000001</v>
          </cell>
          <cell r="I911" t="str">
            <v>-</v>
          </cell>
        </row>
        <row r="912">
          <cell r="A912" t="str">
            <v/>
          </cell>
          <cell r="E912" t="str">
            <v>- Aspal</v>
          </cell>
          <cell r="G912" t="str">
            <v>Fh2</v>
          </cell>
          <cell r="H912">
            <v>1.05</v>
          </cell>
          <cell r="I912" t="str">
            <v>-</v>
          </cell>
          <cell r="Q912" t="str">
            <v>PERKIRAAN</v>
          </cell>
          <cell r="R912" t="str">
            <v>HARGA</v>
          </cell>
          <cell r="S912" t="str">
            <v>JUMLAH</v>
          </cell>
        </row>
        <row r="913">
          <cell r="A913">
            <v>8</v>
          </cell>
          <cell r="C913" t="str">
            <v>Komposisi campuran Lapen (spesifikasi)  :</v>
          </cell>
          <cell r="L913" t="str">
            <v>NO.</v>
          </cell>
          <cell r="N913" t="str">
            <v>KOMPONEN</v>
          </cell>
          <cell r="P913" t="str">
            <v>SATUAN</v>
          </cell>
          <cell r="Q913" t="str">
            <v>KUANTITAS</v>
          </cell>
          <cell r="R913" t="str">
            <v>SATUAN</v>
          </cell>
          <cell r="S913" t="str">
            <v>HARGA</v>
          </cell>
        </row>
        <row r="914">
          <cell r="C914" t="str">
            <v>- Agregat Pokok</v>
          </cell>
          <cell r="G914" t="str">
            <v>Ak</v>
          </cell>
          <cell r="H914">
            <v>133</v>
          </cell>
          <cell r="I914" t="str">
            <v>Kg/M2</v>
          </cell>
          <cell r="R914" t="str">
            <v>(Rp.)</v>
          </cell>
          <cell r="S914" t="str">
            <v>(Rp.)</v>
          </cell>
        </row>
        <row r="915">
          <cell r="C915" t="str">
            <v>- Agregat Pengunci</v>
          </cell>
          <cell r="G915" t="str">
            <v>Ap</v>
          </cell>
          <cell r="H915">
            <v>25</v>
          </cell>
          <cell r="I915" t="str">
            <v>Kg/M2</v>
          </cell>
        </row>
        <row r="916">
          <cell r="C916" t="str">
            <v>- Aspal                :</v>
          </cell>
          <cell r="D916" t="str">
            <v>- Paska Agregat Pokok</v>
          </cell>
          <cell r="G916" t="str">
            <v>As1</v>
          </cell>
          <cell r="H916">
            <v>5.2</v>
          </cell>
          <cell r="I916" t="str">
            <v>Kg/M2</v>
          </cell>
        </row>
        <row r="917">
          <cell r="G917" t="str">
            <v>As2</v>
          </cell>
          <cell r="H917">
            <v>94.545454545454547</v>
          </cell>
          <cell r="I917" t="str">
            <v>Kg/M3</v>
          </cell>
          <cell r="J917" t="str">
            <v xml:space="preserve"> (As1 : t)</v>
          </cell>
          <cell r="L917" t="str">
            <v>A.</v>
          </cell>
          <cell r="N917" t="str">
            <v>TENAGA</v>
          </cell>
        </row>
        <row r="918">
          <cell r="A918">
            <v>9</v>
          </cell>
          <cell r="C918" t="str">
            <v>Berat jenis bahan  :</v>
          </cell>
        </row>
        <row r="919">
          <cell r="C919" t="str">
            <v>- Agregat</v>
          </cell>
          <cell r="G919" t="str">
            <v>D1</v>
          </cell>
          <cell r="H919">
            <v>1.8</v>
          </cell>
          <cell r="I919" t="str">
            <v>ton / M3</v>
          </cell>
          <cell r="L919" t="str">
            <v>1.</v>
          </cell>
          <cell r="N919" t="str">
            <v>Pekerja Biasa</v>
          </cell>
          <cell r="O919" t="str">
            <v>(L01)</v>
          </cell>
          <cell r="P919" t="str">
            <v>Jam</v>
          </cell>
          <cell r="Q919">
            <v>0.71396697902721984</v>
          </cell>
          <cell r="R919">
            <v>900</v>
          </cell>
          <cell r="U919">
            <v>642.57028112449791</v>
          </cell>
        </row>
        <row r="920">
          <cell r="C920" t="str">
            <v>- Aspal</v>
          </cell>
          <cell r="G920" t="str">
            <v>D2</v>
          </cell>
          <cell r="H920">
            <v>1.01</v>
          </cell>
          <cell r="I920" t="str">
            <v>ton / M3</v>
          </cell>
          <cell r="L920" t="str">
            <v>2.</v>
          </cell>
          <cell r="N920" t="str">
            <v>Mandor</v>
          </cell>
          <cell r="O920" t="str">
            <v>(L03)</v>
          </cell>
          <cell r="P920" t="str">
            <v>Jam</v>
          </cell>
          <cell r="Q920">
            <v>7.1396697902721989E-2</v>
          </cell>
          <cell r="R920">
            <v>1250</v>
          </cell>
          <cell r="U920">
            <v>89.245872378402481</v>
          </cell>
        </row>
        <row r="923">
          <cell r="Q923" t="str">
            <v xml:space="preserve">JUMLAH HARGA TENAGA   </v>
          </cell>
          <cell r="U923">
            <v>731.81615350290042</v>
          </cell>
        </row>
        <row r="924">
          <cell r="A924" t="str">
            <v>II.</v>
          </cell>
          <cell r="C924" t="str">
            <v>URUTAN KERJA</v>
          </cell>
        </row>
        <row r="925">
          <cell r="A925">
            <v>1</v>
          </cell>
          <cell r="C925" t="str">
            <v>Permukaan dasar dibersihkan dan disemprot aspal cair</v>
          </cell>
          <cell r="L925" t="str">
            <v>B.</v>
          </cell>
          <cell r="N925" t="str">
            <v>BAHAN</v>
          </cell>
        </row>
        <row r="926">
          <cell r="C926" t="str">
            <v>bilamana diperlukan</v>
          </cell>
        </row>
        <row r="927">
          <cell r="A927">
            <v>2</v>
          </cell>
          <cell r="C927" t="str">
            <v>Agregat kasar dimuat ke dalam Dump Truck</v>
          </cell>
          <cell r="L927" t="str">
            <v>1.</v>
          </cell>
          <cell r="N927" t="str">
            <v>Agregat Kasar</v>
          </cell>
          <cell r="O927" t="str">
            <v>(M03)</v>
          </cell>
          <cell r="P927" t="str">
            <v>M3</v>
          </cell>
          <cell r="Q927">
            <v>1.755555555555556</v>
          </cell>
          <cell r="R927">
            <v>24273.455288246805</v>
          </cell>
          <cell r="U927">
            <v>42613.399283811072</v>
          </cell>
        </row>
        <row r="928">
          <cell r="C928" t="str">
            <v>menggunakan Wheel Loader (di Base Camp)</v>
          </cell>
          <cell r="L928" t="str">
            <v>2.</v>
          </cell>
          <cell r="N928" t="str">
            <v>Agregat Halus</v>
          </cell>
          <cell r="O928" t="str">
            <v>(M04)</v>
          </cell>
          <cell r="P928" t="str">
            <v>M3</v>
          </cell>
          <cell r="Q928">
            <v>0</v>
          </cell>
          <cell r="R928">
            <v>29301.122514828901</v>
          </cell>
          <cell r="U928">
            <v>0</v>
          </cell>
        </row>
        <row r="929">
          <cell r="A929">
            <v>3</v>
          </cell>
          <cell r="C929" t="str">
            <v>Agregat Kasar ditebarkan (manual) sesuai tebal yang</v>
          </cell>
          <cell r="L929" t="str">
            <v>3</v>
          </cell>
          <cell r="N929" t="str">
            <v>Aspal</v>
          </cell>
          <cell r="O929" t="str">
            <v>(M10)</v>
          </cell>
          <cell r="P929" t="str">
            <v>Kg</v>
          </cell>
          <cell r="Q929">
            <v>99.27272727272728</v>
          </cell>
          <cell r="R929">
            <v>600</v>
          </cell>
          <cell r="U929">
            <v>59563.636363636368</v>
          </cell>
        </row>
        <row r="930">
          <cell r="C930" t="str">
            <v>diperlukan dan dipadatkan dengan Three Wheel</v>
          </cell>
        </row>
        <row r="931">
          <cell r="C931" t="str">
            <v>Roller (6-8 Ton) minimum 6 lintasan</v>
          </cell>
        </row>
        <row r="932">
          <cell r="A932">
            <v>4</v>
          </cell>
          <cell r="C932" t="str">
            <v>Aspal disemprotkan di atas agregat kasar yang telah</v>
          </cell>
        </row>
        <row r="933">
          <cell r="C933" t="str">
            <v>diratakan menggunakan Aspal Sprayer (merata)</v>
          </cell>
          <cell r="Q933" t="str">
            <v xml:space="preserve">JUMLAH HARGA BAHAN   </v>
          </cell>
          <cell r="U933">
            <v>102177.03564744744</v>
          </cell>
        </row>
        <row r="934">
          <cell r="A934">
            <v>5</v>
          </cell>
          <cell r="C934" t="str">
            <v>Agregat Pengunci ditebarkan dan dipadatkan dengan</v>
          </cell>
        </row>
        <row r="935">
          <cell r="A935" t="str">
            <v/>
          </cell>
          <cell r="C935" t="str">
            <v>cara yang sama dengan pemadatan agregat kasar</v>
          </cell>
          <cell r="L935" t="str">
            <v>C.</v>
          </cell>
          <cell r="N935" t="str">
            <v>PERALATAN</v>
          </cell>
        </row>
        <row r="937">
          <cell r="A937" t="str">
            <v>III.</v>
          </cell>
          <cell r="C937" t="str">
            <v>PEMAKAIAN BAHAN, ALAT DAN TENAGA</v>
          </cell>
          <cell r="L937" t="str">
            <v>1.</v>
          </cell>
          <cell r="N937" t="str">
            <v>Wheel Loader</v>
          </cell>
          <cell r="O937" t="str">
            <v>(E15)</v>
          </cell>
          <cell r="P937" t="str">
            <v>Jam</v>
          </cell>
          <cell r="Q937">
            <v>3.5698348951360995E-2</v>
          </cell>
          <cell r="R937">
            <v>45664.01343797033</v>
          </cell>
          <cell r="U937">
            <v>1630.1298862283024</v>
          </cell>
        </row>
        <row r="938">
          <cell r="L938" t="str">
            <v>2.</v>
          </cell>
          <cell r="N938" t="str">
            <v>Dump Truck</v>
          </cell>
          <cell r="O938" t="str">
            <v>(E09)</v>
          </cell>
          <cell r="P938" t="str">
            <v>Jam</v>
          </cell>
          <cell r="Q938">
            <v>0.37426023633169692</v>
          </cell>
          <cell r="R938">
            <v>34033.848849709742</v>
          </cell>
          <cell r="U938">
            <v>12737.51631376962</v>
          </cell>
        </row>
        <row r="939">
          <cell r="A939" t="str">
            <v xml:space="preserve">   1.</v>
          </cell>
          <cell r="C939" t="str">
            <v>BAHAN</v>
          </cell>
          <cell r="L939" t="str">
            <v>3.</v>
          </cell>
          <cell r="N939" t="str">
            <v>3-Wheel Roller     (E16)</v>
          </cell>
          <cell r="P939" t="str">
            <v>Jam</v>
          </cell>
          <cell r="Q939">
            <v>7.3019350127783877E-2</v>
          </cell>
          <cell r="R939">
            <v>20069.868522898301</v>
          </cell>
          <cell r="U939">
            <v>1465.4887566920997</v>
          </cell>
        </row>
        <row r="940">
          <cell r="A940" t="str">
            <v>1.a.</v>
          </cell>
          <cell r="C940" t="str">
            <v>Agregat Kasar</v>
          </cell>
          <cell r="D940" t="str">
            <v>=  {(Ak/1000 : t M3) x Fh1} : D1</v>
          </cell>
          <cell r="G940" t="str">
            <v>(M03)</v>
          </cell>
          <cell r="H940">
            <v>1.4777777777777781</v>
          </cell>
          <cell r="I940" t="str">
            <v>M3</v>
          </cell>
          <cell r="L940" t="str">
            <v>4.</v>
          </cell>
          <cell r="N940" t="str">
            <v>Asp. Sprayer</v>
          </cell>
          <cell r="O940" t="str">
            <v>(E03)</v>
          </cell>
          <cell r="P940" t="str">
            <v>Jam</v>
          </cell>
          <cell r="Q940">
            <v>0.28195590643401691</v>
          </cell>
          <cell r="R940">
            <v>10164.713394968825</v>
          </cell>
          <cell r="U940">
            <v>2866.0009789204282</v>
          </cell>
        </row>
        <row r="941">
          <cell r="A941" t="str">
            <v>1.b.</v>
          </cell>
          <cell r="C941" t="str">
            <v>Agregat Pengunci</v>
          </cell>
          <cell r="D941" t="str">
            <v>=  {(Ap/1000 : t M3) x Fh1} : D1</v>
          </cell>
          <cell r="G941" t="str">
            <v>(M04)</v>
          </cell>
          <cell r="H941">
            <v>0.27777777777777785</v>
          </cell>
          <cell r="I941" t="str">
            <v>M3</v>
          </cell>
          <cell r="L941" t="str">
            <v>5.</v>
          </cell>
          <cell r="N941" t="str">
            <v>Alat bantu</v>
          </cell>
          <cell r="P941" t="str">
            <v>Ls</v>
          </cell>
          <cell r="Q941">
            <v>1</v>
          </cell>
          <cell r="R941">
            <v>150</v>
          </cell>
          <cell r="U941">
            <v>150</v>
          </cell>
        </row>
        <row r="942">
          <cell r="A942" t="str">
            <v>1.c.</v>
          </cell>
          <cell r="C942" t="str">
            <v>Aspal</v>
          </cell>
          <cell r="D942" t="str">
            <v>=  {(As : t M3) x Fh2}</v>
          </cell>
          <cell r="G942" t="str">
            <v>(M10)</v>
          </cell>
          <cell r="H942">
            <v>99.27272727272728</v>
          </cell>
          <cell r="I942" t="str">
            <v>Kg</v>
          </cell>
        </row>
        <row r="945">
          <cell r="A945" t="str">
            <v>2.</v>
          </cell>
          <cell r="C945" t="str">
            <v>ALAT</v>
          </cell>
          <cell r="Q945" t="str">
            <v xml:space="preserve">JUMLAH HARGA PERALATAN   </v>
          </cell>
          <cell r="U945">
            <v>18849.135935610448</v>
          </cell>
        </row>
        <row r="946">
          <cell r="A946" t="str">
            <v>2.a.</v>
          </cell>
          <cell r="C946" t="str">
            <v>WHEEL LOADER</v>
          </cell>
          <cell r="G946" t="str">
            <v>(E15)</v>
          </cell>
        </row>
        <row r="947">
          <cell r="C947" t="str">
            <v>Kapasitas bucket</v>
          </cell>
          <cell r="G947" t="str">
            <v>V</v>
          </cell>
          <cell r="H947">
            <v>1.5</v>
          </cell>
          <cell r="I947" t="str">
            <v>M3</v>
          </cell>
          <cell r="L947" t="str">
            <v>D.</v>
          </cell>
          <cell r="N947" t="str">
            <v>JUMLAH HARGA TENAGA, BAHAN DAN PERALATAN  ( A + B + C )</v>
          </cell>
          <cell r="U947">
            <v>121757.9877365608</v>
          </cell>
        </row>
        <row r="948">
          <cell r="C948" t="str">
            <v>Faktor bucket</v>
          </cell>
          <cell r="G948" t="str">
            <v>Fb</v>
          </cell>
          <cell r="H948">
            <v>0.9</v>
          </cell>
          <cell r="I948" t="str">
            <v>-</v>
          </cell>
          <cell r="L948" t="str">
            <v>E.</v>
          </cell>
          <cell r="N948" t="str">
            <v>OVERHEAD &amp; PROFIT</v>
          </cell>
          <cell r="P948">
            <v>10</v>
          </cell>
          <cell r="Q948" t="str">
            <v>%  x  D</v>
          </cell>
          <cell r="U948">
            <v>12175.798773656081</v>
          </cell>
        </row>
        <row r="949">
          <cell r="C949" t="str">
            <v>Faktor efisiensi alat</v>
          </cell>
          <cell r="G949" t="str">
            <v>Fa</v>
          </cell>
          <cell r="H949">
            <v>0.83</v>
          </cell>
          <cell r="I949" t="str">
            <v>-</v>
          </cell>
          <cell r="L949" t="str">
            <v>F.</v>
          </cell>
          <cell r="N949" t="str">
            <v>HARGA SATUAN PEKERJAAN  ( D + E )</v>
          </cell>
          <cell r="U949">
            <v>133933.78651021689</v>
          </cell>
        </row>
        <row r="950">
          <cell r="C950" t="str">
            <v>Waktu Siklus</v>
          </cell>
          <cell r="G950" t="str">
            <v>Ts1</v>
          </cell>
          <cell r="L950" t="str">
            <v>Note: 1</v>
          </cell>
          <cell r="N950" t="str">
            <v>SATUAN dapat berdasarkan atas jam operasi untuk Tenaga Kerja dan Peralatan, volume dan/atau ukuran</v>
          </cell>
        </row>
        <row r="951">
          <cell r="C951" t="str">
            <v>- Memuat, menuang, kembali</v>
          </cell>
          <cell r="G951" t="str">
            <v>T1</v>
          </cell>
          <cell r="H951">
            <v>1.5</v>
          </cell>
          <cell r="I951" t="str">
            <v>menit</v>
          </cell>
          <cell r="N951" t="str">
            <v>berat untuk bahan-bahan.</v>
          </cell>
        </row>
        <row r="952">
          <cell r="C952" t="str">
            <v>- Menunggu, dan lain lain</v>
          </cell>
          <cell r="G952" t="str">
            <v>T2</v>
          </cell>
          <cell r="H952">
            <v>0.5</v>
          </cell>
          <cell r="I952" t="str">
            <v>menit</v>
          </cell>
          <cell r="L952">
            <v>2</v>
          </cell>
          <cell r="N952" t="str">
            <v>Kuantitas satuan adalah kuantitas setiap komponen untuk menyelesaikan satu satuan pekerjaan dari nomor</v>
          </cell>
        </row>
        <row r="953">
          <cell r="G953" t="str">
            <v>Ts1</v>
          </cell>
          <cell r="H953">
            <v>2</v>
          </cell>
          <cell r="I953" t="str">
            <v>menit</v>
          </cell>
          <cell r="N953" t="str">
            <v>mata pembayaran.</v>
          </cell>
        </row>
        <row r="954">
          <cell r="L954">
            <v>3</v>
          </cell>
          <cell r="N954" t="str">
            <v>Biaya satuan untuk peralatan sudah termasuk bahan bakar, bahan habis dipakai dan operator.</v>
          </cell>
        </row>
        <row r="955">
          <cell r="L955">
            <v>4</v>
          </cell>
          <cell r="N955" t="str">
            <v>Biaya satuan sudah termasuk pengeluaran untuk seluruh pajak yang berkaitan (tetapi tidak termasuk PPN</v>
          </cell>
        </row>
        <row r="956">
          <cell r="J956" t="str">
            <v>Berlanjut ke halaman berikut</v>
          </cell>
          <cell r="N956" t="str">
            <v>yang dibayar dari kontrak) dan biaya-biaya lainnya.</v>
          </cell>
        </row>
        <row r="957">
          <cell r="A957" t="str">
            <v>ITEM PEMBAYARAN NO.</v>
          </cell>
          <cell r="D957" t="str">
            <v>:  8.1 (7)</v>
          </cell>
          <cell r="J957" t="str">
            <v>Analisa EI-817</v>
          </cell>
        </row>
        <row r="958">
          <cell r="A958" t="str">
            <v>JENIS PEKERJAAN</v>
          </cell>
          <cell r="D958" t="str">
            <v>:  Penetrasi Macadam Utk.Pek.Minor</v>
          </cell>
        </row>
        <row r="959">
          <cell r="A959" t="str">
            <v>SATUAN PEMBAYARAN</v>
          </cell>
          <cell r="D959" t="str">
            <v>:  M3</v>
          </cell>
          <cell r="H959" t="str">
            <v xml:space="preserve">         URAIAN ANALISA HARGA SATUAN</v>
          </cell>
        </row>
        <row r="960">
          <cell r="J960" t="str">
            <v>Lanjutan</v>
          </cell>
        </row>
        <row r="962">
          <cell r="A962" t="str">
            <v>No.</v>
          </cell>
          <cell r="C962" t="str">
            <v>U R A I A N</v>
          </cell>
          <cell r="G962" t="str">
            <v>KODE</v>
          </cell>
          <cell r="H962" t="str">
            <v>KOEF.</v>
          </cell>
          <cell r="I962" t="str">
            <v>SATUAN</v>
          </cell>
          <cell r="J962" t="str">
            <v>KETERANGAN</v>
          </cell>
        </row>
        <row r="965">
          <cell r="C965" t="str">
            <v xml:space="preserve">Kap. Prod. / jam = </v>
          </cell>
          <cell r="D965" t="str">
            <v>V x Fb x Fa x 60</v>
          </cell>
          <cell r="G965" t="str">
            <v>Q1</v>
          </cell>
          <cell r="H965">
            <v>28.012500000000003</v>
          </cell>
          <cell r="I965" t="str">
            <v>M3</v>
          </cell>
          <cell r="J965" t="str">
            <v/>
          </cell>
        </row>
        <row r="966">
          <cell r="D966" t="str">
            <v>Ts1</v>
          </cell>
        </row>
        <row r="968">
          <cell r="C968" t="str">
            <v>Koefisien Alat/M3</v>
          </cell>
          <cell r="D968" t="str">
            <v xml:space="preserve"> = 1 : Q1</v>
          </cell>
          <cell r="G968" t="str">
            <v>(E15)</v>
          </cell>
          <cell r="H968">
            <v>3.5698348951360995E-2</v>
          </cell>
          <cell r="I968" t="str">
            <v>Jam</v>
          </cell>
        </row>
        <row r="970">
          <cell r="A970" t="str">
            <v>2.b.</v>
          </cell>
          <cell r="C970" t="str">
            <v>DUMP TRUCK (DT)</v>
          </cell>
          <cell r="G970" t="str">
            <v>(E09)</v>
          </cell>
        </row>
        <row r="971">
          <cell r="C971" t="str">
            <v>Kapasitas bak</v>
          </cell>
          <cell r="G971" t="str">
            <v>V</v>
          </cell>
          <cell r="H971">
            <v>5.9999250009374885</v>
          </cell>
          <cell r="I971" t="str">
            <v>M3</v>
          </cell>
        </row>
        <row r="972">
          <cell r="C972" t="str">
            <v>Faktor Efisiensi alat</v>
          </cell>
          <cell r="G972" t="str">
            <v>Fa</v>
          </cell>
          <cell r="H972">
            <v>0.83</v>
          </cell>
          <cell r="I972" t="str">
            <v>-</v>
          </cell>
        </row>
        <row r="973">
          <cell r="C973" t="str">
            <v>Kecepatan rata-rata bermuatan</v>
          </cell>
          <cell r="G973" t="str">
            <v>v1</v>
          </cell>
          <cell r="H973">
            <v>40</v>
          </cell>
          <cell r="I973" t="str">
            <v>KM / Jam</v>
          </cell>
        </row>
        <row r="974">
          <cell r="C974" t="str">
            <v>Kecepatan rata-rata kosong</v>
          </cell>
          <cell r="G974" t="str">
            <v>v2</v>
          </cell>
          <cell r="H974">
            <v>50</v>
          </cell>
          <cell r="I974" t="str">
            <v>KM / Jam</v>
          </cell>
        </row>
        <row r="977">
          <cell r="C977" t="str">
            <v>Waktu Siklus</v>
          </cell>
          <cell r="G977" t="str">
            <v>Ts2</v>
          </cell>
        </row>
        <row r="978">
          <cell r="C978" t="str">
            <v>- Mengisi Bak = V : Q1 x 60</v>
          </cell>
          <cell r="G978" t="str">
            <v>T1</v>
          </cell>
          <cell r="H978">
            <v>12.851244981927683</v>
          </cell>
          <cell r="I978" t="str">
            <v>menit</v>
          </cell>
        </row>
        <row r="979">
          <cell r="C979" t="str">
            <v>- Angkut</v>
          </cell>
          <cell r="D979" t="str">
            <v>= (L : v1) x 60 menit</v>
          </cell>
          <cell r="G979" t="str">
            <v>T2</v>
          </cell>
          <cell r="H979">
            <v>29.986842105263158</v>
          </cell>
          <cell r="I979" t="str">
            <v>menit</v>
          </cell>
        </row>
        <row r="980">
          <cell r="C980" t="str">
            <v>- Tunggu + dump (setempat2) + Putar</v>
          </cell>
          <cell r="G980" t="str">
            <v>T3</v>
          </cell>
          <cell r="H980">
            <v>45</v>
          </cell>
          <cell r="I980" t="str">
            <v>menit</v>
          </cell>
        </row>
        <row r="981">
          <cell r="C981" t="str">
            <v>- Kembali</v>
          </cell>
          <cell r="D981" t="str">
            <v>= (L : v2) x 60 menit</v>
          </cell>
          <cell r="G981" t="str">
            <v>T4</v>
          </cell>
          <cell r="H981">
            <v>23.989473684210523</v>
          </cell>
          <cell r="I981" t="str">
            <v>menit</v>
          </cell>
        </row>
        <row r="982">
          <cell r="G982" t="str">
            <v>Ts2</v>
          </cell>
          <cell r="H982">
            <v>111.82756077140137</v>
          </cell>
          <cell r="I982" t="str">
            <v>menit</v>
          </cell>
        </row>
        <row r="984">
          <cell r="C984" t="str">
            <v>Kap.Prod. / jam =</v>
          </cell>
          <cell r="D984" t="str">
            <v>V x Fa x 60</v>
          </cell>
          <cell r="G984" t="str">
            <v>Q2</v>
          </cell>
          <cell r="H984">
            <v>2.6719376063069831</v>
          </cell>
          <cell r="I984" t="str">
            <v>M3</v>
          </cell>
        </row>
        <row r="985">
          <cell r="D985" t="str">
            <v>Ts2</v>
          </cell>
        </row>
        <row r="987">
          <cell r="C987" t="str">
            <v>Koefisien Alat / M3 = 1 : Q2</v>
          </cell>
          <cell r="D987" t="str">
            <v>= 1 : Q2</v>
          </cell>
          <cell r="G987" t="str">
            <v>(E09)</v>
          </cell>
          <cell r="H987">
            <v>0.37426023633169692</v>
          </cell>
          <cell r="I987" t="str">
            <v>Jam</v>
          </cell>
        </row>
        <row r="989">
          <cell r="A989" t="str">
            <v>2.c.</v>
          </cell>
          <cell r="C989" t="str">
            <v>THREE WHEEL ROLLER</v>
          </cell>
          <cell r="G989" t="str">
            <v>(E16)</v>
          </cell>
        </row>
        <row r="990">
          <cell r="C990" t="str">
            <v>Kecepatan rata-rata alat</v>
          </cell>
          <cell r="G990" t="str">
            <v>v</v>
          </cell>
          <cell r="H990">
            <v>2</v>
          </cell>
          <cell r="I990" t="str">
            <v>Km / Jam</v>
          </cell>
        </row>
        <row r="991">
          <cell r="C991" t="str">
            <v>Lebar efektif pemadatan</v>
          </cell>
          <cell r="G991" t="str">
            <v>b</v>
          </cell>
          <cell r="H991">
            <v>1.2</v>
          </cell>
          <cell r="I991" t="str">
            <v>M</v>
          </cell>
        </row>
        <row r="992">
          <cell r="C992" t="str">
            <v>Jumlah lintasan</v>
          </cell>
          <cell r="G992" t="str">
            <v>n</v>
          </cell>
          <cell r="H992">
            <v>8</v>
          </cell>
          <cell r="I992" t="str">
            <v>lintasan</v>
          </cell>
        </row>
        <row r="993">
          <cell r="C993" t="str">
            <v>Faktor Efisiensi alat</v>
          </cell>
          <cell r="G993" t="str">
            <v>Fa</v>
          </cell>
          <cell r="H993">
            <v>0.83</v>
          </cell>
          <cell r="I993" t="str">
            <v>-</v>
          </cell>
        </row>
        <row r="995">
          <cell r="C995" t="str">
            <v xml:space="preserve">Kap. Prod. / jam = </v>
          </cell>
          <cell r="D995" t="str">
            <v>(v x 1000) x b x t x Fa</v>
          </cell>
          <cell r="G995" t="str">
            <v>Q3</v>
          </cell>
          <cell r="H995">
            <v>13.694999999999999</v>
          </cell>
          <cell r="I995" t="str">
            <v>M3</v>
          </cell>
        </row>
        <row r="996">
          <cell r="D996" t="str">
            <v>n</v>
          </cell>
        </row>
        <row r="997">
          <cell r="C997" t="str">
            <v>Koefisien Alat / M3</v>
          </cell>
          <cell r="D997" t="str">
            <v xml:space="preserve"> =  1  :  Q3</v>
          </cell>
          <cell r="G997" t="str">
            <v>(E16)</v>
          </cell>
          <cell r="H997">
            <v>7.3019350127783877E-2</v>
          </cell>
          <cell r="I997" t="str">
            <v>Jam</v>
          </cell>
        </row>
        <row r="999">
          <cell r="A999" t="str">
            <v>2.d.</v>
          </cell>
          <cell r="C999" t="str">
            <v>ASPHALT SPRAYER</v>
          </cell>
          <cell r="G999" t="str">
            <v>(E03)</v>
          </cell>
        </row>
        <row r="1000">
          <cell r="C1000" t="str">
            <v>Kapasitas alat</v>
          </cell>
          <cell r="G1000" t="str">
            <v>V</v>
          </cell>
          <cell r="H1000">
            <v>800</v>
          </cell>
          <cell r="I1000" t="str">
            <v>liter</v>
          </cell>
        </row>
        <row r="1001">
          <cell r="C1001" t="str">
            <v>Faktor efisiensi alat</v>
          </cell>
          <cell r="G1001" t="str">
            <v>Fa</v>
          </cell>
          <cell r="H1001">
            <v>0.83</v>
          </cell>
          <cell r="I1001" t="str">
            <v>-</v>
          </cell>
        </row>
        <row r="1002">
          <cell r="C1002" t="str">
            <v>Waktu Siklus (termasuk proses pemanasan)</v>
          </cell>
          <cell r="G1002" t="str">
            <v>Ts3</v>
          </cell>
          <cell r="H1002">
            <v>2</v>
          </cell>
          <cell r="I1002" t="str">
            <v>Jam</v>
          </cell>
        </row>
        <row r="1004">
          <cell r="C1004" t="str">
            <v>Kap. Prod. / jam =</v>
          </cell>
          <cell r="D1004" t="str">
            <v>V x Fa x D2</v>
          </cell>
          <cell r="G1004" t="str">
            <v>Q4</v>
          </cell>
          <cell r="H1004">
            <v>3.5466538461538462</v>
          </cell>
          <cell r="I1004" t="str">
            <v>M3</v>
          </cell>
        </row>
        <row r="1005">
          <cell r="D1005" t="str">
            <v>Ts3 x As2</v>
          </cell>
        </row>
        <row r="1006">
          <cell r="C1006" t="str">
            <v>Koefisien Alat / M3</v>
          </cell>
          <cell r="D1006" t="str">
            <v xml:space="preserve"> =  1  :  Q4</v>
          </cell>
          <cell r="G1006" t="str">
            <v>(E03)</v>
          </cell>
          <cell r="H1006">
            <v>0.28195590643401691</v>
          </cell>
          <cell r="I1006" t="str">
            <v>Jam</v>
          </cell>
        </row>
        <row r="1014">
          <cell r="C1014" t="str">
            <v/>
          </cell>
        </row>
        <row r="1015">
          <cell r="J1015" t="str">
            <v>Berlanjut ke halaman berikut</v>
          </cell>
        </row>
        <row r="1016">
          <cell r="A1016" t="str">
            <v>ITEM PEMBAYARAN NO.</v>
          </cell>
          <cell r="D1016" t="str">
            <v>:  8.1 (7)</v>
          </cell>
          <cell r="J1016" t="str">
            <v>Analisa EI-817</v>
          </cell>
        </row>
        <row r="1017">
          <cell r="A1017" t="str">
            <v>JENIS PEKERJAAN</v>
          </cell>
          <cell r="D1017" t="str">
            <v>:  Penetrasi Macadam Utk.Pek.Minor</v>
          </cell>
        </row>
        <row r="1018">
          <cell r="A1018" t="str">
            <v>SATUAN PEMBAYARAN</v>
          </cell>
          <cell r="D1018" t="str">
            <v>:  M3</v>
          </cell>
          <cell r="H1018" t="str">
            <v xml:space="preserve">         URAIAN ANALISA HARGA SATUAN</v>
          </cell>
        </row>
        <row r="1019">
          <cell r="J1019" t="str">
            <v>Lanjutan</v>
          </cell>
        </row>
        <row r="1021">
          <cell r="A1021" t="str">
            <v>No.</v>
          </cell>
          <cell r="C1021" t="str">
            <v>U R A I A N</v>
          </cell>
          <cell r="G1021" t="str">
            <v>KODE</v>
          </cell>
          <cell r="H1021" t="str">
            <v>KOEF.</v>
          </cell>
          <cell r="I1021" t="str">
            <v>SATUAN</v>
          </cell>
          <cell r="J1021" t="str">
            <v>KETERANGAN</v>
          </cell>
        </row>
        <row r="1024">
          <cell r="A1024" t="str">
            <v>2.e.</v>
          </cell>
          <cell r="B1024" t="str">
            <v/>
          </cell>
          <cell r="C1024" t="str">
            <v>ALAT BANTU</v>
          </cell>
        </row>
        <row r="1025">
          <cell r="C1025" t="str">
            <v>diperlukan setiap  :</v>
          </cell>
          <cell r="D1025">
            <v>75</v>
          </cell>
          <cell r="E1025" t="str">
            <v>M3 pekerjaan</v>
          </cell>
          <cell r="J1025" t="str">
            <v>Lump Sum</v>
          </cell>
        </row>
        <row r="1026">
          <cell r="C1026" t="str">
            <v>- Kereta dorong</v>
          </cell>
          <cell r="D1026" t="str">
            <v>=  3  buah</v>
          </cell>
        </row>
        <row r="1027">
          <cell r="C1027" t="str">
            <v>- Sekop</v>
          </cell>
          <cell r="D1027" t="str">
            <v>=  5  buah</v>
          </cell>
        </row>
        <row r="1028">
          <cell r="C1028" t="str">
            <v>- Sapu</v>
          </cell>
          <cell r="D1028" t="str">
            <v>=  5  buah</v>
          </cell>
        </row>
        <row r="1029">
          <cell r="C1029" t="str">
            <v>- Sikat</v>
          </cell>
          <cell r="D1029" t="str">
            <v>=  3  buah</v>
          </cell>
        </row>
        <row r="1030">
          <cell r="C1030" t="str">
            <v>- Karung</v>
          </cell>
          <cell r="D1030" t="str">
            <v>=  5  buah</v>
          </cell>
        </row>
        <row r="1031">
          <cell r="C1031" t="str">
            <v>- Cerek Aspal</v>
          </cell>
          <cell r="D1031" t="str">
            <v>=  3  buah</v>
          </cell>
        </row>
        <row r="1032">
          <cell r="C1032" t="str">
            <v>- Kaleng Aspal</v>
          </cell>
          <cell r="D1032" t="str">
            <v>=  3  buah</v>
          </cell>
        </row>
        <row r="1034">
          <cell r="A1034" t="str">
            <v xml:space="preserve">   3.</v>
          </cell>
          <cell r="C1034" t="str">
            <v>TENAGA</v>
          </cell>
        </row>
        <row r="1035">
          <cell r="C1035" t="str">
            <v>Produksi menentukan (Produksi Wheel Loader)</v>
          </cell>
          <cell r="G1035" t="str">
            <v>Q1</v>
          </cell>
          <cell r="H1035">
            <v>28.012500000000003</v>
          </cell>
          <cell r="I1035" t="str">
            <v>M3/Jam</v>
          </cell>
        </row>
        <row r="1036">
          <cell r="C1036" t="str">
            <v>Produksi Lapen / hari   =   Q1 x Tk</v>
          </cell>
          <cell r="G1036" t="str">
            <v>Qt</v>
          </cell>
          <cell r="H1036">
            <v>196.08750000000003</v>
          </cell>
          <cell r="I1036" t="str">
            <v>M3</v>
          </cell>
        </row>
        <row r="1037">
          <cell r="C1037" t="str">
            <v>Kebutuhan tenaga :</v>
          </cell>
        </row>
        <row r="1038">
          <cell r="D1038" t="str">
            <v>- Pekerja</v>
          </cell>
          <cell r="G1038" t="str">
            <v>P</v>
          </cell>
          <cell r="H1038">
            <v>20</v>
          </cell>
          <cell r="I1038" t="str">
            <v>orang</v>
          </cell>
        </row>
        <row r="1039">
          <cell r="D1039" t="str">
            <v>- Mandor</v>
          </cell>
          <cell r="G1039" t="str">
            <v>M</v>
          </cell>
          <cell r="H1039">
            <v>2</v>
          </cell>
          <cell r="I1039" t="str">
            <v>orang</v>
          </cell>
        </row>
        <row r="1041">
          <cell r="C1041" t="str">
            <v>Koefisien Tenaga / M3     :</v>
          </cell>
        </row>
        <row r="1042">
          <cell r="D1042" t="str">
            <v>- Pekerja</v>
          </cell>
          <cell r="E1042" t="str">
            <v>= (Tk x P) / Qt</v>
          </cell>
          <cell r="G1042" t="str">
            <v>(L01)</v>
          </cell>
          <cell r="H1042">
            <v>0.71396697902721984</v>
          </cell>
          <cell r="I1042" t="str">
            <v>Jam</v>
          </cell>
        </row>
        <row r="1043">
          <cell r="D1043" t="str">
            <v>- Mandor</v>
          </cell>
          <cell r="E1043" t="str">
            <v>= (Tk x M) / Qt</v>
          </cell>
          <cell r="G1043" t="str">
            <v>(L03)</v>
          </cell>
          <cell r="H1043">
            <v>7.1396697902721989E-2</v>
          </cell>
          <cell r="I1043" t="str">
            <v>Jam</v>
          </cell>
        </row>
        <row r="1046">
          <cell r="A1046" t="str">
            <v>4.</v>
          </cell>
          <cell r="C1046" t="str">
            <v>HARGA DASAR SATUAN UPAH, BAHAN DAN ALAT</v>
          </cell>
        </row>
        <row r="1047">
          <cell r="C1047" t="str">
            <v>Lihat lampiran.</v>
          </cell>
        </row>
        <row r="1049">
          <cell r="A1049" t="str">
            <v>5.</v>
          </cell>
          <cell r="C1049" t="str">
            <v>ANALISA HARGA SATUAN PEKERJAAN</v>
          </cell>
        </row>
        <row r="1050">
          <cell r="C1050" t="str">
            <v>Lihat perhitungan dalam FORMULIR STANDAR UNTUK</v>
          </cell>
        </row>
        <row r="1051">
          <cell r="C1051" t="str">
            <v>PEREKEMAN ANALISA MASING-MASING HARGA</v>
          </cell>
        </row>
        <row r="1052">
          <cell r="C1052" t="str">
            <v>SATUAN.</v>
          </cell>
        </row>
        <row r="1053">
          <cell r="C1053" t="str">
            <v>Didapat Harga Satuan Pekerjaan :</v>
          </cell>
        </row>
        <row r="1055">
          <cell r="C1055" t="str">
            <v xml:space="preserve">Rp.  </v>
          </cell>
          <cell r="D1055">
            <v>133933.78651021689</v>
          </cell>
          <cell r="E1055" t="str">
            <v xml:space="preserve"> / M3.</v>
          </cell>
        </row>
        <row r="1058">
          <cell r="A1058" t="str">
            <v>6.</v>
          </cell>
          <cell r="C1058" t="str">
            <v>MASA PELAKSANAAN YANG DIPERLUKAN</v>
          </cell>
        </row>
        <row r="1059">
          <cell r="C1059" t="str">
            <v>Masa Pelaksanaan :</v>
          </cell>
          <cell r="D1059" t="str">
            <v>. . . . . . . . . . .</v>
          </cell>
          <cell r="E1059" t="str">
            <v>bulan</v>
          </cell>
        </row>
        <row r="1061">
          <cell r="A1061" t="str">
            <v>7.</v>
          </cell>
          <cell r="C1061" t="str">
            <v>VOLUME PEKERJAAN YANG DIPERLUKAN</v>
          </cell>
        </row>
        <row r="1062">
          <cell r="C1062" t="str">
            <v>Volume pekerjaan  :</v>
          </cell>
          <cell r="D1062">
            <v>81</v>
          </cell>
          <cell r="E1062" t="str">
            <v>M3</v>
          </cell>
        </row>
        <row r="1075">
          <cell r="A1075" t="str">
            <v>ITEM PEMBAYARAN NO.</v>
          </cell>
          <cell r="D1075" t="str">
            <v>:  8.1 (8)</v>
          </cell>
          <cell r="J1075" t="str">
            <v>Analisa EI-818</v>
          </cell>
          <cell r="T1075" t="str">
            <v>Analisa EI-818</v>
          </cell>
        </row>
        <row r="1076">
          <cell r="A1076" t="str">
            <v>JENIS PEKERJAAN</v>
          </cell>
          <cell r="D1076" t="str">
            <v>:  Camp. Aspal Dingin Utk.Pek.Minor</v>
          </cell>
        </row>
        <row r="1077">
          <cell r="A1077" t="str">
            <v>SATUAN PEMBAYARAN</v>
          </cell>
          <cell r="D1077" t="str">
            <v>:  M3</v>
          </cell>
          <cell r="H1077" t="str">
            <v xml:space="preserve">         URAIAN ANALISA HARGA SATUAN</v>
          </cell>
          <cell r="L1077" t="str">
            <v>FORMULIR STANDAR UNTUK</v>
          </cell>
        </row>
        <row r="1078">
          <cell r="L1078" t="str">
            <v>PEREKAMAN ANALISA MASING-MASING HARGA SATUAN</v>
          </cell>
        </row>
        <row r="1079">
          <cell r="L1079" t="str">
            <v/>
          </cell>
        </row>
        <row r="1080">
          <cell r="A1080" t="str">
            <v>No.</v>
          </cell>
          <cell r="C1080" t="str">
            <v>U R A I A N</v>
          </cell>
          <cell r="G1080" t="str">
            <v>KODE</v>
          </cell>
          <cell r="H1080" t="str">
            <v>KOEF.</v>
          </cell>
          <cell r="I1080" t="str">
            <v>SATUAN</v>
          </cell>
          <cell r="J1080" t="str">
            <v>KETERANGAN</v>
          </cell>
        </row>
        <row r="1082">
          <cell r="L1082" t="str">
            <v>PROYEK</v>
          </cell>
          <cell r="O1082" t="str">
            <v>:</v>
          </cell>
        </row>
        <row r="1083">
          <cell r="A1083" t="str">
            <v>I.</v>
          </cell>
          <cell r="C1083" t="str">
            <v>ASUMSI</v>
          </cell>
          <cell r="L1083" t="str">
            <v>No. PAKET KONTRAK</v>
          </cell>
          <cell r="O1083" t="str">
            <v>:</v>
          </cell>
        </row>
        <row r="1084">
          <cell r="A1084">
            <v>1</v>
          </cell>
          <cell r="C1084" t="str">
            <v>Menggunakan buruh dan alat (semi mekanik)</v>
          </cell>
          <cell r="L1084" t="str">
            <v>NAMA PAKET</v>
          </cell>
          <cell r="O1084" t="str">
            <v>:</v>
          </cell>
        </row>
        <row r="1085">
          <cell r="A1085">
            <v>2</v>
          </cell>
          <cell r="C1085" t="str">
            <v>Lokasi pekerjaan : sepanjang jalan</v>
          </cell>
          <cell r="L1085" t="str">
            <v>PROP / KAB / KODYA</v>
          </cell>
          <cell r="O1085" t="str">
            <v>:</v>
          </cell>
        </row>
        <row r="1086">
          <cell r="A1086">
            <v>3</v>
          </cell>
          <cell r="C1086" t="str">
            <v>Jarak rata-rata Base camp ke lokasi pekerjaan</v>
          </cell>
          <cell r="G1086" t="str">
            <v>L</v>
          </cell>
          <cell r="H1086">
            <v>19.991228070175438</v>
          </cell>
          <cell r="I1086" t="str">
            <v>KM</v>
          </cell>
          <cell r="L1086" t="str">
            <v>ITEM PEMBAYARAN NO.</v>
          </cell>
          <cell r="O1086" t="str">
            <v>:  8.1 (8)</v>
          </cell>
          <cell r="R1086" t="str">
            <v>PERKIRAAN VOL. PEK.</v>
          </cell>
          <cell r="T1086" t="str">
            <v>:</v>
          </cell>
          <cell r="U1086">
            <v>81</v>
          </cell>
        </row>
        <row r="1087">
          <cell r="A1087">
            <v>4</v>
          </cell>
          <cell r="C1087" t="str">
            <v>Jam kerja efektif per-hari</v>
          </cell>
          <cell r="G1087" t="str">
            <v>Tk</v>
          </cell>
          <cell r="H1087">
            <v>7</v>
          </cell>
          <cell r="I1087" t="str">
            <v>jam</v>
          </cell>
          <cell r="L1087" t="str">
            <v>JENIS PEKERJAAN</v>
          </cell>
          <cell r="O1087" t="str">
            <v>:  Camp. Aspal Dingin Utk.Pek.Minor</v>
          </cell>
          <cell r="R1087" t="str">
            <v>TOTAL HARGA</v>
          </cell>
          <cell r="T1087" t="str">
            <v>:</v>
          </cell>
          <cell r="U1087">
            <v>20676689.369999997</v>
          </cell>
        </row>
        <row r="1088">
          <cell r="A1088">
            <v>5</v>
          </cell>
          <cell r="C1088" t="str">
            <v>Batasan Spesifikasi  :</v>
          </cell>
          <cell r="L1088" t="str">
            <v>SATUAN PEMBAYARAN</v>
          </cell>
          <cell r="O1088" t="str">
            <v>:  M3</v>
          </cell>
          <cell r="R1088" t="str">
            <v>% THD. BIAYA PROYEK</v>
          </cell>
          <cell r="T1088" t="str">
            <v>:</v>
          </cell>
          <cell r="U1088">
            <v>0.803079474868996</v>
          </cell>
        </row>
        <row r="1089">
          <cell r="C1089" t="str">
            <v>- Ukuran Agregat Nominal Maksimum</v>
          </cell>
          <cell r="G1089" t="str">
            <v>Sa</v>
          </cell>
          <cell r="H1089">
            <v>19</v>
          </cell>
          <cell r="I1089" t="str">
            <v>MM</v>
          </cell>
        </row>
        <row r="1090">
          <cell r="C1090" t="str">
            <v>- Kadar Aspal terhadap berat total campuran</v>
          </cell>
          <cell r="G1090" t="str">
            <v>As</v>
          </cell>
          <cell r="H1090">
            <v>7</v>
          </cell>
          <cell r="I1090" t="str">
            <v>%</v>
          </cell>
        </row>
        <row r="1091">
          <cell r="C1091" t="str">
            <v>- Tebal nominal padat untuk patching</v>
          </cell>
          <cell r="G1091" t="str">
            <v>t</v>
          </cell>
          <cell r="H1091">
            <v>0.04</v>
          </cell>
          <cell r="I1091" t="str">
            <v>M</v>
          </cell>
          <cell r="J1091" t="str">
            <v xml:space="preserve"> Rata-rata</v>
          </cell>
          <cell r="Q1091" t="str">
            <v>PERKIRAAN</v>
          </cell>
          <cell r="R1091" t="str">
            <v>HARGA</v>
          </cell>
          <cell r="S1091" t="str">
            <v>JUMLAH</v>
          </cell>
        </row>
        <row r="1092">
          <cell r="A1092">
            <v>6</v>
          </cell>
          <cell r="C1092" t="str">
            <v>Berat Jenis Bahan  :</v>
          </cell>
          <cell r="L1092" t="str">
            <v>NO.</v>
          </cell>
          <cell r="N1092" t="str">
            <v>KOMPONEN</v>
          </cell>
          <cell r="P1092" t="str">
            <v>SATUAN</v>
          </cell>
          <cell r="Q1092" t="str">
            <v>KUANTITAS</v>
          </cell>
          <cell r="R1092" t="str">
            <v>SATUAN</v>
          </cell>
          <cell r="S1092" t="str">
            <v>HARGA</v>
          </cell>
        </row>
        <row r="1093">
          <cell r="C1093" t="str">
            <v>- Campuran Aspal Dingin (diambil)</v>
          </cell>
          <cell r="G1093" t="str">
            <v>D1</v>
          </cell>
          <cell r="H1093">
            <v>2.0099999999999998</v>
          </cell>
          <cell r="I1093" t="str">
            <v>Ton/M3</v>
          </cell>
          <cell r="R1093" t="str">
            <v>(Rp.)</v>
          </cell>
          <cell r="S1093" t="str">
            <v>(Rp.)</v>
          </cell>
        </row>
        <row r="1094">
          <cell r="C1094" t="str">
            <v>- Aspal (diambil)</v>
          </cell>
          <cell r="G1094" t="str">
            <v>D2</v>
          </cell>
          <cell r="H1094">
            <v>1</v>
          </cell>
          <cell r="I1094" t="str">
            <v>Ton/M3</v>
          </cell>
        </row>
        <row r="1095">
          <cell r="C1095" t="str">
            <v>- Agregat (diambil)</v>
          </cell>
          <cell r="G1095" t="str">
            <v>D3</v>
          </cell>
          <cell r="H1095">
            <v>1.6</v>
          </cell>
          <cell r="I1095" t="str">
            <v>Ton/M3</v>
          </cell>
        </row>
        <row r="1096">
          <cell r="L1096" t="str">
            <v>A.</v>
          </cell>
          <cell r="N1096" t="str">
            <v>TENAGA</v>
          </cell>
        </row>
        <row r="1097">
          <cell r="A1097" t="str">
            <v>II.</v>
          </cell>
          <cell r="C1097" t="str">
            <v>URUTAN KERJA</v>
          </cell>
        </row>
        <row r="1098">
          <cell r="A1098">
            <v>1</v>
          </cell>
          <cell r="C1098" t="str">
            <v>Agregat dan Aspal dicampur di dalam Pengaduk</v>
          </cell>
          <cell r="L1098" t="str">
            <v>1.</v>
          </cell>
          <cell r="N1098" t="str">
            <v>Pekerja Biasa</v>
          </cell>
          <cell r="O1098" t="str">
            <v>(L01)</v>
          </cell>
          <cell r="P1098" t="str">
            <v>jam</v>
          </cell>
          <cell r="Q1098">
            <v>6.5060240963855422</v>
          </cell>
          <cell r="R1098">
            <v>900</v>
          </cell>
          <cell r="U1098">
            <v>5855.4216867469877</v>
          </cell>
        </row>
        <row r="1099">
          <cell r="C1099" t="str">
            <v>Beton Mekanis (Concrete Mixer)</v>
          </cell>
          <cell r="L1099" t="str">
            <v>2.</v>
          </cell>
          <cell r="N1099" t="str">
            <v>Mandor</v>
          </cell>
          <cell r="O1099" t="str">
            <v>(L03)</v>
          </cell>
          <cell r="P1099" t="str">
            <v>jam</v>
          </cell>
          <cell r="Q1099">
            <v>3.0967478938309627</v>
          </cell>
          <cell r="R1099">
            <v>1250</v>
          </cell>
          <cell r="U1099">
            <v>3870.9348672887036</v>
          </cell>
        </row>
        <row r="1100">
          <cell r="A1100">
            <v>2</v>
          </cell>
          <cell r="C1100" t="str">
            <v>Campuran dibawa ke lokasi pekerjaan dengan</v>
          </cell>
        </row>
        <row r="1101">
          <cell r="C1101" t="str">
            <v>menggunakan Dump Truck</v>
          </cell>
        </row>
        <row r="1102">
          <cell r="A1102">
            <v>3</v>
          </cell>
          <cell r="C1102" t="str">
            <v>Pekerja membuat/merapikan lubang patching/galian,</v>
          </cell>
          <cell r="Q1102" t="str">
            <v xml:space="preserve">JUMLAH HARGA TENAGA   </v>
          </cell>
          <cell r="U1102">
            <v>9726.3565540356904</v>
          </cell>
        </row>
        <row r="1103">
          <cell r="C1103" t="str">
            <v>campuran dihampar manual dengan alat bantu</v>
          </cell>
        </row>
        <row r="1104">
          <cell r="A1104">
            <v>4</v>
          </cell>
          <cell r="C1104" t="str">
            <v>Hamparan dipadatkan dengan Pedestrian Roller</v>
          </cell>
          <cell r="L1104" t="str">
            <v>B.</v>
          </cell>
          <cell r="N1104" t="str">
            <v>BAHAN</v>
          </cell>
        </row>
        <row r="1105">
          <cell r="A1105" t="str">
            <v>III.</v>
          </cell>
          <cell r="C1105" t="str">
            <v>PEMAKAIAN BAHAN, ALAT DAN TENAGA</v>
          </cell>
        </row>
        <row r="1106">
          <cell r="L1106" t="str">
            <v>1.</v>
          </cell>
          <cell r="N1106" t="str">
            <v>Agregat Halus</v>
          </cell>
          <cell r="O1106" t="str">
            <v>(M04)</v>
          </cell>
          <cell r="P1106" t="str">
            <v>M3</v>
          </cell>
          <cell r="Q1106">
            <v>1.1683124999999999</v>
          </cell>
          <cell r="R1106">
            <v>29301.122514828901</v>
          </cell>
          <cell r="U1106">
            <v>34232.867698106034</v>
          </cell>
        </row>
        <row r="1107">
          <cell r="A1107" t="str">
            <v xml:space="preserve">   1.</v>
          </cell>
          <cell r="C1107" t="str">
            <v>BAHAN</v>
          </cell>
          <cell r="L1107" t="str">
            <v>2.</v>
          </cell>
          <cell r="N1107" t="str">
            <v>Aspal Emulsi</v>
          </cell>
          <cell r="O1107" t="str">
            <v>(M31)</v>
          </cell>
          <cell r="P1107" t="str">
            <v>Kg</v>
          </cell>
          <cell r="Q1107">
            <v>140.69999999999999</v>
          </cell>
          <cell r="R1107">
            <v>800</v>
          </cell>
          <cell r="U1107">
            <v>112559.99999999999</v>
          </cell>
        </row>
        <row r="1108">
          <cell r="A1108" t="str">
            <v>1.a.</v>
          </cell>
          <cell r="C1108" t="str">
            <v>Agregat Halus</v>
          </cell>
          <cell r="D1108" t="str">
            <v>= {(100% - As) x 1M3 x D1} : D3</v>
          </cell>
          <cell r="G1108" t="str">
            <v>(M04)</v>
          </cell>
          <cell r="H1108">
            <v>1.1683124999999999</v>
          </cell>
          <cell r="I1108" t="str">
            <v>M3</v>
          </cell>
        </row>
        <row r="1109">
          <cell r="A1109" t="str">
            <v>1.b.</v>
          </cell>
          <cell r="C1109" t="str">
            <v>Aspal Emulsi</v>
          </cell>
          <cell r="D1109" t="str">
            <v>= {As x 1M3 x D1} x 1000</v>
          </cell>
          <cell r="G1109" t="str">
            <v>(M31)</v>
          </cell>
          <cell r="H1109">
            <v>140.69999999999999</v>
          </cell>
          <cell r="I1109" t="str">
            <v>Kg</v>
          </cell>
        </row>
        <row r="1112">
          <cell r="Q1112" t="str">
            <v xml:space="preserve">JUMLAH HARGA BAHAN   </v>
          </cell>
          <cell r="U1112">
            <v>146792.86769810601</v>
          </cell>
        </row>
        <row r="1114">
          <cell r="L1114" t="str">
            <v>C.</v>
          </cell>
          <cell r="N1114" t="str">
            <v>PERALATAN</v>
          </cell>
        </row>
        <row r="1116">
          <cell r="L1116" t="str">
            <v>1.</v>
          </cell>
          <cell r="N1116" t="str">
            <v>Conc. Mixer</v>
          </cell>
          <cell r="O1116" t="str">
            <v>(E06)</v>
          </cell>
          <cell r="P1116" t="str">
            <v>jam</v>
          </cell>
          <cell r="Q1116">
            <v>0.54216867469879515</v>
          </cell>
          <cell r="R1116">
            <v>9608.7622950819677</v>
          </cell>
          <cell r="U1116">
            <v>5209.5699190203441</v>
          </cell>
        </row>
        <row r="1117">
          <cell r="A1117" t="str">
            <v>2.</v>
          </cell>
          <cell r="C1117" t="str">
            <v>ALAT</v>
          </cell>
          <cell r="L1117" t="str">
            <v>2.</v>
          </cell>
          <cell r="N1117" t="str">
            <v>Pedestrian Roller   (E24)</v>
          </cell>
          <cell r="P1117" t="str">
            <v>jam</v>
          </cell>
          <cell r="Q1117">
            <v>0.278035217794254</v>
          </cell>
          <cell r="R1117">
            <v>8408.106929955291</v>
          </cell>
          <cell r="U1117">
            <v>2337.7498415074956</v>
          </cell>
        </row>
        <row r="1118">
          <cell r="A1118" t="str">
            <v>2.a.</v>
          </cell>
          <cell r="C1118" t="str">
            <v>CONCRETE MIXER</v>
          </cell>
          <cell r="G1118" t="str">
            <v>(E06)</v>
          </cell>
          <cell r="L1118" t="str">
            <v>3.</v>
          </cell>
          <cell r="N1118" t="str">
            <v>Dump Truck</v>
          </cell>
          <cell r="O1118" t="str">
            <v>(E09)</v>
          </cell>
          <cell r="P1118" t="str">
            <v>jam</v>
          </cell>
          <cell r="Q1118">
            <v>1.9787672280752684</v>
          </cell>
          <cell r="R1118">
            <v>34033.848849709742</v>
          </cell>
          <cell r="U1118">
            <v>67345.064749072815</v>
          </cell>
        </row>
        <row r="1119">
          <cell r="C1119" t="str">
            <v>Kapasitas Alat</v>
          </cell>
          <cell r="G1119" t="str">
            <v>V</v>
          </cell>
          <cell r="H1119">
            <v>500</v>
          </cell>
          <cell r="I1119" t="str">
            <v>liter</v>
          </cell>
          <cell r="L1119" t="str">
            <v>4.</v>
          </cell>
          <cell r="N1119" t="str">
            <v>Alat Bantu</v>
          </cell>
          <cell r="P1119" t="str">
            <v>Ls</v>
          </cell>
          <cell r="Q1119">
            <v>1</v>
          </cell>
          <cell r="R1119">
            <v>650</v>
          </cell>
          <cell r="U1119">
            <v>650</v>
          </cell>
        </row>
        <row r="1120">
          <cell r="C1120" t="str">
            <v>Faktor Efisiensi Alat</v>
          </cell>
          <cell r="G1120" t="str">
            <v>Fa</v>
          </cell>
          <cell r="H1120">
            <v>0.83</v>
          </cell>
          <cell r="I1120" t="str">
            <v>-</v>
          </cell>
        </row>
        <row r="1121">
          <cell r="C1121" t="str">
            <v>Waktu siklus   :</v>
          </cell>
          <cell r="G1121" t="str">
            <v>Ts1</v>
          </cell>
        </row>
        <row r="1122">
          <cell r="C1122" t="str">
            <v>-  Memuat</v>
          </cell>
          <cell r="G1122" t="str">
            <v>T1</v>
          </cell>
          <cell r="H1122">
            <v>5</v>
          </cell>
          <cell r="I1122" t="str">
            <v>menit</v>
          </cell>
        </row>
        <row r="1123">
          <cell r="C1123" t="str">
            <v>-  Mengaduk</v>
          </cell>
          <cell r="G1123" t="str">
            <v>T2</v>
          </cell>
          <cell r="H1123">
            <v>3.5</v>
          </cell>
          <cell r="I1123" t="str">
            <v>menit</v>
          </cell>
        </row>
        <row r="1124">
          <cell r="C1124" t="str">
            <v>-  Menuang</v>
          </cell>
          <cell r="G1124" t="str">
            <v>T3</v>
          </cell>
          <cell r="H1124">
            <v>3</v>
          </cell>
          <cell r="I1124" t="str">
            <v>menit</v>
          </cell>
          <cell r="Q1124" t="str">
            <v xml:space="preserve">JUMLAH HARGA PERALATAN   </v>
          </cell>
          <cell r="U1124">
            <v>75542.384509600655</v>
          </cell>
        </row>
        <row r="1125">
          <cell r="C1125" t="str">
            <v>-  Tunggu, dll.</v>
          </cell>
          <cell r="G1125" t="str">
            <v>T4</v>
          </cell>
          <cell r="H1125">
            <v>2</v>
          </cell>
          <cell r="I1125" t="str">
            <v>menit</v>
          </cell>
        </row>
        <row r="1126">
          <cell r="G1126" t="str">
            <v>Ts1</v>
          </cell>
          <cell r="H1126">
            <v>13.5</v>
          </cell>
          <cell r="I1126" t="str">
            <v>menit</v>
          </cell>
          <cell r="L1126" t="str">
            <v>D.</v>
          </cell>
          <cell r="N1126" t="str">
            <v>JUMLAH HARGA TENAGA, BAHAN DAN PERALATAN  ( A + B + C )</v>
          </cell>
          <cell r="U1126">
            <v>232061.60876174236</v>
          </cell>
        </row>
        <row r="1127">
          <cell r="L1127" t="str">
            <v>E.</v>
          </cell>
          <cell r="N1127" t="str">
            <v>OVERHEAD &amp; PROFIT</v>
          </cell>
          <cell r="P1127">
            <v>10</v>
          </cell>
          <cell r="Q1127" t="str">
            <v>%  x  D</v>
          </cell>
          <cell r="U1127">
            <v>23206.160876174239</v>
          </cell>
        </row>
        <row r="1128">
          <cell r="C1128" t="str">
            <v>Kap. Prod. / jam  =</v>
          </cell>
          <cell r="D1128" t="str">
            <v>V x Fa x 60</v>
          </cell>
          <cell r="G1128" t="str">
            <v>Q1</v>
          </cell>
          <cell r="H1128">
            <v>1.8444444444444446</v>
          </cell>
          <cell r="I1128" t="str">
            <v>M3</v>
          </cell>
          <cell r="L1128" t="str">
            <v>F.</v>
          </cell>
          <cell r="N1128" t="str">
            <v>HARGA SATUAN PEKERJAAN  ( D + E )</v>
          </cell>
          <cell r="U1128">
            <v>255267.76963791659</v>
          </cell>
        </row>
        <row r="1129">
          <cell r="D1129" t="str">
            <v>1000 x Ts1</v>
          </cell>
          <cell r="L1129" t="str">
            <v>Note: 1</v>
          </cell>
          <cell r="N1129" t="str">
            <v>SATUAN dapat berdasarkan atas jam operasi untuk Tenaga Kerja dan Peralatan, volume dan/atau ukuran</v>
          </cell>
        </row>
        <row r="1130">
          <cell r="N1130" t="str">
            <v>berat untuk bahan-bahan.</v>
          </cell>
        </row>
        <row r="1131">
          <cell r="C1131" t="str">
            <v>Koefisien Alat / M3</v>
          </cell>
          <cell r="D1131" t="str">
            <v xml:space="preserve">  =   1  :  Q1</v>
          </cell>
          <cell r="G1131" t="str">
            <v>(E06)</v>
          </cell>
          <cell r="H1131">
            <v>0.54216867469879515</v>
          </cell>
          <cell r="I1131" t="str">
            <v>jam</v>
          </cell>
          <cell r="L1131">
            <v>2</v>
          </cell>
          <cell r="N1131" t="str">
            <v>Kuantitas satuan adalah kuantitas setiap komponen untuk menyelesaikan satu satuan pekerjaan dari nomor</v>
          </cell>
        </row>
        <row r="1132">
          <cell r="N1132" t="str">
            <v>mata pembayaran.</v>
          </cell>
        </row>
        <row r="1133">
          <cell r="L1133">
            <v>3</v>
          </cell>
          <cell r="N1133" t="str">
            <v>Biaya satuan untuk peralatan sudah termasuk bahan bakar, bahan habis dipakai dan operator.</v>
          </cell>
        </row>
        <row r="1134">
          <cell r="L1134">
            <v>4</v>
          </cell>
          <cell r="N1134" t="str">
            <v>Biaya satuan sudah termasuk pengeluaran untuk seluruh pajak yang berkaitan (tetapi tidak termasuk PPN</v>
          </cell>
        </row>
        <row r="1135">
          <cell r="J1135" t="str">
            <v>Berlanjut ke halaman berikut</v>
          </cell>
          <cell r="N1135" t="str">
            <v>yang dibayar dari kontrak) dan biaya-biaya lainnya.</v>
          </cell>
        </row>
        <row r="1136">
          <cell r="A1136" t="str">
            <v>ITEM PEMBAYARAN NO.</v>
          </cell>
          <cell r="D1136" t="str">
            <v>:  8.1 (8)</v>
          </cell>
          <cell r="J1136" t="str">
            <v>Analisa EI-818</v>
          </cell>
        </row>
        <row r="1137">
          <cell r="A1137" t="str">
            <v>JENIS PEKERJAAN</v>
          </cell>
          <cell r="D1137" t="str">
            <v>:  Camp. Aspal Dingin Utk.Pek.Minor</v>
          </cell>
        </row>
        <row r="1138">
          <cell r="A1138" t="str">
            <v>SATUAN PEMBAYARAN</v>
          </cell>
          <cell r="D1138" t="str">
            <v>:  M3</v>
          </cell>
          <cell r="H1138" t="str">
            <v xml:space="preserve">         URAIAN ANALISA HARGA SATUAN</v>
          </cell>
        </row>
        <row r="1139">
          <cell r="J1139" t="str">
            <v>Lanjutan</v>
          </cell>
        </row>
        <row r="1141">
          <cell r="A1141" t="str">
            <v>No.</v>
          </cell>
          <cell r="C1141" t="str">
            <v>U R A I A N</v>
          </cell>
          <cell r="G1141" t="str">
            <v>KODE</v>
          </cell>
          <cell r="H1141" t="str">
            <v>KOEF.</v>
          </cell>
          <cell r="I1141" t="str">
            <v>SATUAN</v>
          </cell>
          <cell r="J1141" t="str">
            <v>KETERANGAN</v>
          </cell>
        </row>
        <row r="1144">
          <cell r="A1144" t="str">
            <v>2.b.</v>
          </cell>
          <cell r="C1144" t="str">
            <v>PEDESTRIAN ROLLER</v>
          </cell>
        </row>
        <row r="1145">
          <cell r="C1145" t="str">
            <v>Kecepatan rata-rata alat</v>
          </cell>
          <cell r="G1145" t="str">
            <v>v</v>
          </cell>
          <cell r="H1145">
            <v>2</v>
          </cell>
          <cell r="I1145" t="str">
            <v>KM/jam</v>
          </cell>
        </row>
        <row r="1146">
          <cell r="C1146" t="str">
            <v>Lebar efektif pemadatan</v>
          </cell>
          <cell r="G1146" t="str">
            <v>b</v>
          </cell>
          <cell r="H1146">
            <v>0.65</v>
          </cell>
          <cell r="I1146" t="str">
            <v>M</v>
          </cell>
        </row>
        <row r="1147">
          <cell r="C1147" t="str">
            <v>Jumlah lintasan</v>
          </cell>
          <cell r="G1147" t="str">
            <v>n</v>
          </cell>
          <cell r="H1147">
            <v>12</v>
          </cell>
          <cell r="I1147" t="str">
            <v>lintasan</v>
          </cell>
        </row>
        <row r="1148">
          <cell r="C1148" t="str">
            <v>Faktor Efisiensi alat</v>
          </cell>
          <cell r="G1148" t="str">
            <v>Fa</v>
          </cell>
          <cell r="H1148">
            <v>0.83</v>
          </cell>
          <cell r="I1148" t="str">
            <v>-</v>
          </cell>
        </row>
        <row r="1150">
          <cell r="C1150" t="str">
            <v>Kap. Prod. / jam =</v>
          </cell>
          <cell r="D1150" t="str">
            <v>(v x 1000) x b x t x Fa</v>
          </cell>
          <cell r="G1150" t="str">
            <v>Q2</v>
          </cell>
          <cell r="H1150">
            <v>3.5966666666666662</v>
          </cell>
          <cell r="I1150" t="str">
            <v>M3</v>
          </cell>
        </row>
        <row r="1151">
          <cell r="D1151" t="str">
            <v>n</v>
          </cell>
        </row>
        <row r="1152">
          <cell r="C1152" t="str">
            <v>Koefisien Alat / M3</v>
          </cell>
          <cell r="D1152" t="str">
            <v xml:space="preserve"> =  1  :  Q2</v>
          </cell>
          <cell r="H1152">
            <v>0.278035217794254</v>
          </cell>
          <cell r="I1152" t="str">
            <v>jam</v>
          </cell>
        </row>
        <row r="1154">
          <cell r="A1154" t="str">
            <v>2.c.</v>
          </cell>
          <cell r="C1154" t="str">
            <v>DUMP TRUCK (DT)</v>
          </cell>
          <cell r="G1154" t="str">
            <v>(E09)</v>
          </cell>
        </row>
        <row r="1155">
          <cell r="C1155" t="str">
            <v>Kapasitas bak</v>
          </cell>
          <cell r="G1155" t="str">
            <v>V</v>
          </cell>
          <cell r="H1155">
            <v>6</v>
          </cell>
          <cell r="I1155" t="str">
            <v>M3</v>
          </cell>
        </row>
        <row r="1156">
          <cell r="C1156" t="str">
            <v>Faktor Efisiensi alat</v>
          </cell>
          <cell r="G1156" t="str">
            <v>Fa</v>
          </cell>
          <cell r="H1156">
            <v>0.83</v>
          </cell>
          <cell r="I1156" t="str">
            <v>-</v>
          </cell>
        </row>
        <row r="1157">
          <cell r="C1157" t="str">
            <v>Kecepatan rata-rata bermuatan</v>
          </cell>
          <cell r="G1157" t="str">
            <v>v1</v>
          </cell>
          <cell r="H1157">
            <v>40</v>
          </cell>
          <cell r="I1157" t="str">
            <v>KM / Jam</v>
          </cell>
        </row>
        <row r="1158">
          <cell r="C1158" t="str">
            <v>Kecepatan rata-rata kosong</v>
          </cell>
          <cell r="G1158" t="str">
            <v>v2</v>
          </cell>
          <cell r="H1158">
            <v>50</v>
          </cell>
          <cell r="I1158" t="str">
            <v>KM / Jam</v>
          </cell>
        </row>
        <row r="1159">
          <cell r="C1159" t="str">
            <v>Kapasitas molen</v>
          </cell>
          <cell r="G1159" t="str">
            <v>Q1b</v>
          </cell>
          <cell r="H1159">
            <v>0.41499999999999998</v>
          </cell>
          <cell r="I1159" t="str">
            <v>M3</v>
          </cell>
        </row>
        <row r="1160">
          <cell r="C1160" t="str">
            <v>Waktu menyiapkan 1 molen campuran</v>
          </cell>
          <cell r="G1160" t="str">
            <v>Tb</v>
          </cell>
          <cell r="H1160">
            <v>13.5</v>
          </cell>
          <cell r="I1160" t="str">
            <v>menit</v>
          </cell>
        </row>
        <row r="1161">
          <cell r="C1161" t="str">
            <v>Waktu Siklus</v>
          </cell>
          <cell r="G1161" t="str">
            <v>Ts2</v>
          </cell>
        </row>
        <row r="1162">
          <cell r="C1162" t="str">
            <v xml:space="preserve">- Mengisi Bak </v>
          </cell>
          <cell r="D1162" t="str">
            <v>= (V : Q2b) x Tb</v>
          </cell>
          <cell r="G1162" t="str">
            <v>T1</v>
          </cell>
          <cell r="H1162">
            <v>195.18072289156626</v>
          </cell>
          <cell r="I1162" t="str">
            <v>menit</v>
          </cell>
        </row>
        <row r="1163">
          <cell r="C1163" t="str">
            <v>- Angkut</v>
          </cell>
          <cell r="D1163" t="str">
            <v>= (L : v1) x 60 menit</v>
          </cell>
          <cell r="G1163" t="str">
            <v>T2</v>
          </cell>
          <cell r="H1163">
            <v>29.986842105263158</v>
          </cell>
          <cell r="I1163" t="str">
            <v>menit</v>
          </cell>
        </row>
        <row r="1164">
          <cell r="C1164" t="str">
            <v>- Tunggu + dump (setempat2) + Putar</v>
          </cell>
          <cell r="G1164" t="str">
            <v>T3</v>
          </cell>
          <cell r="H1164">
            <v>45</v>
          </cell>
          <cell r="I1164" t="str">
            <v>menit</v>
          </cell>
        </row>
        <row r="1165">
          <cell r="C1165" t="str">
            <v>- Kembali</v>
          </cell>
          <cell r="D1165" t="str">
            <v>= (L : v2) x 60 menit</v>
          </cell>
          <cell r="G1165" t="str">
            <v>T4</v>
          </cell>
          <cell r="H1165">
            <v>23.989473684210523</v>
          </cell>
          <cell r="I1165" t="str">
            <v>menit</v>
          </cell>
        </row>
        <row r="1166">
          <cell r="G1166" t="str">
            <v>Ts2</v>
          </cell>
          <cell r="H1166">
            <v>294.15703868103992</v>
          </cell>
          <cell r="I1166" t="str">
            <v>menit</v>
          </cell>
        </row>
        <row r="1168">
          <cell r="C1168" t="str">
            <v>Kap.Prod. / jam =</v>
          </cell>
          <cell r="D1168" t="str">
            <v>V x Fa x 60</v>
          </cell>
          <cell r="G1168" t="str">
            <v>Q3</v>
          </cell>
          <cell r="H1168">
            <v>0.50536515150025618</v>
          </cell>
          <cell r="I1168" t="str">
            <v>M3</v>
          </cell>
          <cell r="J1168" t="str">
            <v xml:space="preserve"> Melayani 1 buah</v>
          </cell>
        </row>
        <row r="1169">
          <cell r="D1169" t="str">
            <v>D1 x Ts2</v>
          </cell>
          <cell r="J1169" t="str">
            <v xml:space="preserve"> molen</v>
          </cell>
        </row>
        <row r="1171">
          <cell r="C1171" t="str">
            <v>Koefisien Alat / M3</v>
          </cell>
          <cell r="D1171" t="str">
            <v xml:space="preserve">  = 1 : Q3</v>
          </cell>
          <cell r="G1171" t="str">
            <v>(E09)</v>
          </cell>
          <cell r="H1171">
            <v>1.9787672280752684</v>
          </cell>
          <cell r="I1171" t="str">
            <v>Jam</v>
          </cell>
        </row>
        <row r="1174">
          <cell r="A1174" t="str">
            <v>2.d.</v>
          </cell>
          <cell r="C1174" t="str">
            <v>ALAT BANTU</v>
          </cell>
        </row>
        <row r="1175">
          <cell r="C1175" t="str">
            <v>Diperlukan  :</v>
          </cell>
        </row>
        <row r="1176">
          <cell r="C1176" t="str">
            <v>- Sekop</v>
          </cell>
          <cell r="D1176" t="str">
            <v>=  3  buah</v>
          </cell>
        </row>
        <row r="1177">
          <cell r="C1177" t="str">
            <v>- Sapu</v>
          </cell>
          <cell r="D1177" t="str">
            <v>=  4  buah</v>
          </cell>
        </row>
        <row r="1178">
          <cell r="C1178" t="str">
            <v>- Alat Perata</v>
          </cell>
          <cell r="D1178" t="str">
            <v>=  3  buah</v>
          </cell>
        </row>
        <row r="1179">
          <cell r="C1179" t="str">
            <v>- Gerobak Dorong</v>
          </cell>
          <cell r="D1179" t="str">
            <v>=  2  buah</v>
          </cell>
        </row>
        <row r="1181">
          <cell r="A1181" t="str">
            <v>3.</v>
          </cell>
          <cell r="C1181" t="str">
            <v>TENAGA</v>
          </cell>
        </row>
        <row r="1182">
          <cell r="C1182" t="str">
            <v>Produksi menentukan (Produksi Concrete Mixer)</v>
          </cell>
          <cell r="G1182" t="str">
            <v>Q1</v>
          </cell>
          <cell r="H1182">
            <v>1.8444444444444446</v>
          </cell>
          <cell r="I1182" t="str">
            <v>M3/Jam</v>
          </cell>
        </row>
        <row r="1183">
          <cell r="C1183" t="str">
            <v>Produksi Campuran dalam 1 hari</v>
          </cell>
          <cell r="E1183" t="str">
            <v>=  Tk x Q1</v>
          </cell>
          <cell r="G1183" t="str">
            <v>Qt</v>
          </cell>
          <cell r="H1183">
            <v>12.911111111111111</v>
          </cell>
          <cell r="I1183" t="str">
            <v>M3</v>
          </cell>
        </row>
        <row r="1184">
          <cell r="C1184" t="str">
            <v>Kebutuhan tenaga :</v>
          </cell>
          <cell r="D1184" t="str">
            <v>- Mandor</v>
          </cell>
          <cell r="G1184" t="str">
            <v>M</v>
          </cell>
          <cell r="H1184">
            <v>2</v>
          </cell>
          <cell r="I1184" t="str">
            <v>orang</v>
          </cell>
        </row>
        <row r="1185">
          <cell r="D1185" t="str">
            <v>- Pekerja</v>
          </cell>
          <cell r="G1185" t="str">
            <v>P</v>
          </cell>
          <cell r="H1185">
            <v>12</v>
          </cell>
          <cell r="I1185" t="str">
            <v>orang</v>
          </cell>
        </row>
        <row r="1188">
          <cell r="C1188" t="str">
            <v>Koefisien Tenaga / M3   :</v>
          </cell>
        </row>
        <row r="1189">
          <cell r="D1189" t="str">
            <v>-  Mandor</v>
          </cell>
          <cell r="E1189" t="str">
            <v>= (Tk x M) : Qt</v>
          </cell>
          <cell r="G1189" t="str">
            <v>(L03)</v>
          </cell>
          <cell r="H1189">
            <v>3.0967478938309627</v>
          </cell>
          <cell r="I1189" t="str">
            <v>jam</v>
          </cell>
        </row>
        <row r="1190">
          <cell r="D1190" t="str">
            <v>-  Pekerja</v>
          </cell>
          <cell r="E1190" t="str">
            <v>= (Tk x P) : Qt</v>
          </cell>
          <cell r="G1190" t="str">
            <v>(L01)</v>
          </cell>
          <cell r="H1190">
            <v>6.5060240963855422</v>
          </cell>
          <cell r="I1190" t="str">
            <v>jam</v>
          </cell>
        </row>
        <row r="1194">
          <cell r="J1194" t="str">
            <v>Berlanjut ke halaman berikut</v>
          </cell>
        </row>
        <row r="1195">
          <cell r="A1195" t="str">
            <v>ITEM PEMBAYARAN NO.</v>
          </cell>
          <cell r="D1195" t="str">
            <v>:  8.1 (8)</v>
          </cell>
          <cell r="J1195" t="str">
            <v>Analisa EI-818</v>
          </cell>
        </row>
        <row r="1196">
          <cell r="A1196" t="str">
            <v>JENIS PEKERJAAN</v>
          </cell>
          <cell r="D1196" t="str">
            <v>:  Camp. Aspal Dingin Utk.Pek.Minor</v>
          </cell>
        </row>
        <row r="1197">
          <cell r="A1197" t="str">
            <v>SATUAN PEMBAYARAN</v>
          </cell>
          <cell r="D1197" t="str">
            <v>:  8.1 (8)</v>
          </cell>
          <cell r="H1197" t="str">
            <v xml:space="preserve">         URAIAN ANALISA HARGA SATUAN</v>
          </cell>
        </row>
        <row r="1198">
          <cell r="J1198" t="str">
            <v>Lanjutan</v>
          </cell>
        </row>
        <row r="1200">
          <cell r="A1200" t="str">
            <v>No.</v>
          </cell>
          <cell r="C1200" t="str">
            <v>U R A I A N</v>
          </cell>
          <cell r="G1200" t="str">
            <v>KODE</v>
          </cell>
          <cell r="H1200" t="str">
            <v>KOEF.</v>
          </cell>
          <cell r="I1200" t="str">
            <v>SATUAN</v>
          </cell>
          <cell r="J1200" t="str">
            <v>KETERANGAN</v>
          </cell>
        </row>
        <row r="1203">
          <cell r="A1203" t="str">
            <v>4.</v>
          </cell>
          <cell r="C1203" t="str">
            <v>HARGA DASAR SATUAN UPAH, BAHAN DAN ALAT</v>
          </cell>
        </row>
        <row r="1204">
          <cell r="C1204" t="str">
            <v>Lihat lampiran.</v>
          </cell>
        </row>
        <row r="1206">
          <cell r="A1206" t="str">
            <v>5.</v>
          </cell>
          <cell r="C1206" t="str">
            <v>ANALISA HARGA SATUAN PEKERJAAN</v>
          </cell>
        </row>
        <row r="1207">
          <cell r="C1207" t="str">
            <v>Lihat perhitungan dalam FORMULIR STANDAR UNTUK</v>
          </cell>
        </row>
        <row r="1208">
          <cell r="C1208" t="str">
            <v>PEREKEMAN ANALISA MASING-MASING HARGA</v>
          </cell>
        </row>
        <row r="1209">
          <cell r="C1209" t="str">
            <v>SATUAN.</v>
          </cell>
        </row>
        <row r="1210">
          <cell r="C1210" t="str">
            <v>Didapat Harga Satuan Pekerjaan :</v>
          </cell>
        </row>
        <row r="1212">
          <cell r="C1212" t="str">
            <v xml:space="preserve">Rp.  </v>
          </cell>
          <cell r="D1212">
            <v>255267.76963791659</v>
          </cell>
          <cell r="E1212" t="str">
            <v xml:space="preserve"> / M3</v>
          </cell>
        </row>
        <row r="1215">
          <cell r="A1215" t="str">
            <v>6.</v>
          </cell>
          <cell r="C1215" t="str">
            <v>MASA PELAKSANAAN YANG DIPERLUKAN</v>
          </cell>
        </row>
        <row r="1216">
          <cell r="C1216" t="str">
            <v>Masa Pelaksanaan :</v>
          </cell>
          <cell r="D1216" t="str">
            <v>. . . . . . . . . . .</v>
          </cell>
          <cell r="E1216" t="str">
            <v>bulan</v>
          </cell>
        </row>
        <row r="1218">
          <cell r="A1218" t="str">
            <v>7.</v>
          </cell>
          <cell r="C1218" t="str">
            <v>VOLUME PEKERJAAN YANG DIPERLUKAN</v>
          </cell>
        </row>
        <row r="1219">
          <cell r="C1219" t="str">
            <v>Volume pekerjaan  :</v>
          </cell>
          <cell r="D1219">
            <v>81</v>
          </cell>
          <cell r="E1219" t="str">
            <v>M3</v>
          </cell>
        </row>
        <row r="1254">
          <cell r="A1254" t="str">
            <v>ITEM PEMBAYARAN NO.</v>
          </cell>
          <cell r="D1254" t="str">
            <v>:  8.1 (9)</v>
          </cell>
          <cell r="J1254" t="str">
            <v>Analisa EI-819</v>
          </cell>
          <cell r="T1254" t="str">
            <v>Analisa EI-819</v>
          </cell>
        </row>
        <row r="1255">
          <cell r="A1255" t="str">
            <v>JENIS PEKERJAAN</v>
          </cell>
          <cell r="D1255" t="str">
            <v>:  Bitumen Residual Untuk Pek.Minor</v>
          </cell>
        </row>
        <row r="1256">
          <cell r="A1256" t="str">
            <v>SATUAN PEMBAYARAN</v>
          </cell>
          <cell r="D1256" t="str">
            <v>:  LITER</v>
          </cell>
          <cell r="H1256" t="str">
            <v xml:space="preserve">         URAIAN ANALISA HARGA SATUAN</v>
          </cell>
          <cell r="L1256" t="str">
            <v>FORMULIR STANDAR UNTUK</v>
          </cell>
        </row>
        <row r="1257">
          <cell r="L1257" t="str">
            <v>PEREKAMAN ANALISA MASING-MASING HARGA SATUAN</v>
          </cell>
        </row>
        <row r="1258">
          <cell r="L1258" t="str">
            <v/>
          </cell>
        </row>
        <row r="1259">
          <cell r="A1259" t="str">
            <v>No.</v>
          </cell>
          <cell r="C1259" t="str">
            <v>U R A I A N</v>
          </cell>
          <cell r="G1259" t="str">
            <v>KODE</v>
          </cell>
          <cell r="H1259" t="str">
            <v>KOEF.</v>
          </cell>
          <cell r="I1259" t="str">
            <v>SATUAN</v>
          </cell>
          <cell r="J1259" t="str">
            <v>KETERANGAN</v>
          </cell>
        </row>
        <row r="1261">
          <cell r="L1261" t="str">
            <v>PROYEK</v>
          </cell>
          <cell r="O1261" t="str">
            <v>:</v>
          </cell>
        </row>
        <row r="1262">
          <cell r="A1262" t="str">
            <v>I.</v>
          </cell>
          <cell r="C1262" t="str">
            <v>ASUMSI</v>
          </cell>
          <cell r="L1262" t="str">
            <v>No. PAKET KONTRAK</v>
          </cell>
          <cell r="O1262" t="str">
            <v>:</v>
          </cell>
        </row>
        <row r="1263">
          <cell r="A1263">
            <v>1</v>
          </cell>
          <cell r="C1263" t="str">
            <v>Menggunakan alat berat (cara mekanik)</v>
          </cell>
          <cell r="L1263" t="str">
            <v>NAMA PAKET</v>
          </cell>
          <cell r="O1263" t="str">
            <v>:</v>
          </cell>
        </row>
        <row r="1264">
          <cell r="A1264">
            <v>2</v>
          </cell>
          <cell r="C1264" t="str">
            <v>Lokasi pekerjaan : sepanjang jalan</v>
          </cell>
          <cell r="L1264" t="str">
            <v>PROP / KAB / KODYA</v>
          </cell>
          <cell r="O1264" t="str">
            <v>:</v>
          </cell>
        </row>
        <row r="1265">
          <cell r="A1265">
            <v>3</v>
          </cell>
          <cell r="C1265" t="str">
            <v>Jarak rata-rata Base Camp ke lokasi pekerjaan</v>
          </cell>
          <cell r="G1265" t="str">
            <v>L</v>
          </cell>
          <cell r="H1265">
            <v>19.991228070175438</v>
          </cell>
          <cell r="I1265" t="str">
            <v>KM</v>
          </cell>
          <cell r="L1265" t="str">
            <v>ITEM PEMBAYARAN NO.</v>
          </cell>
          <cell r="O1265" t="str">
            <v>:  8.1 (9)</v>
          </cell>
          <cell r="R1265" t="str">
            <v>PERKIRAAN VOL. PEK.</v>
          </cell>
          <cell r="T1265" t="str">
            <v>:</v>
          </cell>
          <cell r="U1265">
            <v>810</v>
          </cell>
        </row>
        <row r="1266">
          <cell r="A1266">
            <v>4</v>
          </cell>
          <cell r="C1266" t="str">
            <v>Jam kerja efektif per-hari</v>
          </cell>
          <cell r="G1266" t="str">
            <v>Tk</v>
          </cell>
          <cell r="H1266">
            <v>7</v>
          </cell>
          <cell r="I1266" t="str">
            <v>Jam</v>
          </cell>
          <cell r="L1266" t="str">
            <v>JENIS PEKERJAAN</v>
          </cell>
          <cell r="O1266" t="str">
            <v>:  Bitumen Residual Untuk Pek.Minor</v>
          </cell>
          <cell r="R1266" t="str">
            <v>TOTAL HARGA</v>
          </cell>
          <cell r="T1266" t="str">
            <v>:</v>
          </cell>
          <cell r="U1266">
            <v>731162.7</v>
          </cell>
        </row>
        <row r="1267">
          <cell r="A1267">
            <v>5</v>
          </cell>
          <cell r="C1267" t="str">
            <v>Faktor kehilangan bahan</v>
          </cell>
          <cell r="G1267" t="str">
            <v>Fh</v>
          </cell>
          <cell r="H1267">
            <v>1.1000000000000001</v>
          </cell>
          <cell r="I1267" t="str">
            <v>-</v>
          </cell>
          <cell r="L1267" t="str">
            <v>SATUAN PEMBAYARAN</v>
          </cell>
          <cell r="O1267" t="str">
            <v>:  LITER</v>
          </cell>
          <cell r="R1267" t="str">
            <v>% THD. BIAYA PROYEK</v>
          </cell>
          <cell r="T1267" t="str">
            <v>:</v>
          </cell>
          <cell r="U1267">
            <v>2.8398248223032496E-2</v>
          </cell>
        </row>
        <row r="1268">
          <cell r="A1268">
            <v>6</v>
          </cell>
          <cell r="C1268" t="str">
            <v>Komposisi campuran  :</v>
          </cell>
        </row>
        <row r="1269">
          <cell r="A1269" t="str">
            <v/>
          </cell>
          <cell r="C1269" t="str">
            <v>- Aspal AC - 10 atau AC - 20</v>
          </cell>
          <cell r="G1269" t="str">
            <v>As</v>
          </cell>
          <cell r="H1269">
            <v>87</v>
          </cell>
          <cell r="I1269" t="str">
            <v>%</v>
          </cell>
          <cell r="J1269" t="str">
            <v>100 bagian</v>
          </cell>
        </row>
        <row r="1270">
          <cell r="A1270" t="str">
            <v/>
          </cell>
          <cell r="C1270" t="str">
            <v>- Minyak Fluk / Pencair</v>
          </cell>
          <cell r="G1270" t="str">
            <v>K</v>
          </cell>
          <cell r="H1270">
            <v>13</v>
          </cell>
          <cell r="I1270" t="str">
            <v>%</v>
          </cell>
          <cell r="J1270" t="str">
            <v>15 bagian</v>
          </cell>
          <cell r="Q1270" t="str">
            <v>PERKIRAAN</v>
          </cell>
          <cell r="R1270" t="str">
            <v>HARGA</v>
          </cell>
          <cell r="S1270" t="str">
            <v>JUMLAH</v>
          </cell>
        </row>
        <row r="1271">
          <cell r="A1271">
            <v>7</v>
          </cell>
          <cell r="C1271" t="str">
            <v>Berat jenis bahan  :</v>
          </cell>
          <cell r="L1271" t="str">
            <v>NO.</v>
          </cell>
          <cell r="N1271" t="str">
            <v>KOMPONEN</v>
          </cell>
          <cell r="P1271" t="str">
            <v>SATUAN</v>
          </cell>
          <cell r="Q1271" t="str">
            <v>KUANTITAS</v>
          </cell>
          <cell r="R1271" t="str">
            <v>SATUAN</v>
          </cell>
          <cell r="S1271" t="str">
            <v>HARGA</v>
          </cell>
        </row>
        <row r="1272">
          <cell r="C1272" t="str">
            <v>- Aspal AC - 10 atau AC - 20</v>
          </cell>
          <cell r="G1272" t="str">
            <v>D1</v>
          </cell>
          <cell r="H1272">
            <v>1.03</v>
          </cell>
          <cell r="I1272" t="str">
            <v>Kg / Ltr</v>
          </cell>
          <cell r="R1272" t="str">
            <v>(Rp.)</v>
          </cell>
          <cell r="S1272" t="str">
            <v>(Rp.)</v>
          </cell>
        </row>
        <row r="1273">
          <cell r="C1273" t="str">
            <v>- Minyak Fluk / Minyak Tanah (Kerosene)</v>
          </cell>
          <cell r="G1273" t="str">
            <v>D2</v>
          </cell>
          <cell r="H1273">
            <v>0.8</v>
          </cell>
          <cell r="I1273" t="str">
            <v>Kg / Ltr</v>
          </cell>
        </row>
        <row r="1274">
          <cell r="A1274">
            <v>8</v>
          </cell>
          <cell r="C1274" t="str">
            <v>Bahan dasar (aspal &amp; minyak pencair) semuanya</v>
          </cell>
        </row>
        <row r="1275">
          <cell r="C1275" t="str">
            <v>diterima dilokasi pekerjaan</v>
          </cell>
          <cell r="L1275" t="str">
            <v>A.</v>
          </cell>
          <cell r="N1275" t="str">
            <v>TENAGA</v>
          </cell>
        </row>
        <row r="1276">
          <cell r="A1276" t="str">
            <v/>
          </cell>
          <cell r="C1276" t="str">
            <v/>
          </cell>
        </row>
        <row r="1277">
          <cell r="A1277" t="str">
            <v>II.</v>
          </cell>
          <cell r="C1277" t="str">
            <v>URUTAN KERJA</v>
          </cell>
          <cell r="L1277" t="str">
            <v>1.</v>
          </cell>
          <cell r="N1277" t="str">
            <v>Pekerja Biasa</v>
          </cell>
          <cell r="O1277" t="str">
            <v>(L01)</v>
          </cell>
          <cell r="P1277" t="str">
            <v>Jam</v>
          </cell>
          <cell r="Q1277">
            <v>3.0120481927710843E-2</v>
          </cell>
          <cell r="R1277">
            <v>900</v>
          </cell>
          <cell r="U1277">
            <v>27.108433734939759</v>
          </cell>
        </row>
        <row r="1278">
          <cell r="A1278">
            <v>1</v>
          </cell>
          <cell r="C1278" t="str">
            <v>Aspal dan minyak tanah dicampur dan dipanaskan</v>
          </cell>
          <cell r="L1278" t="str">
            <v>2.</v>
          </cell>
          <cell r="N1278" t="str">
            <v>Mandor</v>
          </cell>
          <cell r="O1278" t="str">
            <v>(L03)</v>
          </cell>
          <cell r="P1278" t="str">
            <v>Jam</v>
          </cell>
          <cell r="Q1278">
            <v>3.0120481927710845E-3</v>
          </cell>
          <cell r="R1278">
            <v>1250</v>
          </cell>
          <cell r="U1278">
            <v>3.7650602409638556</v>
          </cell>
        </row>
        <row r="1279">
          <cell r="C1279" t="str">
            <v>sehingga menjadi campuran aspal cair</v>
          </cell>
        </row>
        <row r="1280">
          <cell r="A1280">
            <v>2</v>
          </cell>
          <cell r="C1280" t="str">
            <v>Permukaan yang akan dilapis dibersihkan dari debu</v>
          </cell>
        </row>
        <row r="1281">
          <cell r="C1281" t="str">
            <v>dan kotoran dengan Air Compresor</v>
          </cell>
          <cell r="Q1281" t="str">
            <v xml:space="preserve">JUMLAH HARGA TENAGA   </v>
          </cell>
          <cell r="U1281">
            <v>30.873493975903614</v>
          </cell>
        </row>
        <row r="1282">
          <cell r="A1282">
            <v>3</v>
          </cell>
          <cell r="C1282" t="str">
            <v>Campuran aspal cair disemprotkan dengan Asphalt</v>
          </cell>
        </row>
        <row r="1283">
          <cell r="C1283" t="str">
            <v>Sprayer ke atas permukaan yang akan dilapis</v>
          </cell>
          <cell r="L1283" t="str">
            <v>B.</v>
          </cell>
          <cell r="N1283" t="str">
            <v>BAHAN</v>
          </cell>
        </row>
        <row r="1284">
          <cell r="A1284">
            <v>4</v>
          </cell>
          <cell r="C1284" t="str">
            <v>Angkutan Aspal dan Minyak tanah menggunakan Dump</v>
          </cell>
          <cell r="Q1284" t="str">
            <v/>
          </cell>
        </row>
        <row r="1285">
          <cell r="C1285" t="str">
            <v>Truck</v>
          </cell>
          <cell r="L1285" t="str">
            <v>1.</v>
          </cell>
          <cell r="N1285" t="str">
            <v>Aspal</v>
          </cell>
          <cell r="O1285" t="str">
            <v>(M10)</v>
          </cell>
          <cell r="P1285" t="str">
            <v>Kg</v>
          </cell>
          <cell r="Q1285">
            <v>0.98571000000000009</v>
          </cell>
          <cell r="R1285">
            <v>600</v>
          </cell>
          <cell r="U1285">
            <v>591.42600000000004</v>
          </cell>
        </row>
        <row r="1286">
          <cell r="L1286" t="str">
            <v>2.</v>
          </cell>
          <cell r="N1286" t="str">
            <v>Kerosene</v>
          </cell>
          <cell r="O1286" t="str">
            <v>(M11)</v>
          </cell>
          <cell r="P1286" t="str">
            <v>Liter</v>
          </cell>
          <cell r="Q1286">
            <v>0.14300000000000002</v>
          </cell>
          <cell r="R1286">
            <v>275</v>
          </cell>
          <cell r="U1286">
            <v>39.325000000000003</v>
          </cell>
        </row>
        <row r="1287">
          <cell r="A1287" t="str">
            <v>III.</v>
          </cell>
          <cell r="C1287" t="str">
            <v>PEMAKAIAN BAHAN, ALAT DAN TENAGA</v>
          </cell>
        </row>
        <row r="1289">
          <cell r="A1289" t="str">
            <v xml:space="preserve">   1.</v>
          </cell>
          <cell r="C1289" t="str">
            <v>BAHAN</v>
          </cell>
        </row>
        <row r="1290">
          <cell r="C1290" t="str">
            <v>Untuk mendapatkan 1 liter Lapis resap Pengikat</v>
          </cell>
        </row>
        <row r="1291">
          <cell r="C1291" t="str">
            <v>diperlukan :</v>
          </cell>
          <cell r="D1291" t="str">
            <v>(1 liter x Fh)</v>
          </cell>
          <cell r="G1291" t="str">
            <v>Pc</v>
          </cell>
          <cell r="H1291">
            <v>1.1000000000000001</v>
          </cell>
          <cell r="I1291" t="str">
            <v>liter</v>
          </cell>
          <cell r="J1291" t="str">
            <v>campuran</v>
          </cell>
          <cell r="Q1291" t="str">
            <v xml:space="preserve">JUMLAH HARGA BAHAN   </v>
          </cell>
          <cell r="U1291">
            <v>630.75100000000009</v>
          </cell>
        </row>
        <row r="1293">
          <cell r="C1293" t="str">
            <v>Aspal</v>
          </cell>
          <cell r="D1293" t="str">
            <v>= As x Pc x D1 : 100</v>
          </cell>
          <cell r="G1293" t="str">
            <v>(M10)</v>
          </cell>
          <cell r="H1293">
            <v>0.98571000000000009</v>
          </cell>
          <cell r="I1293" t="str">
            <v>Kg</v>
          </cell>
          <cell r="L1293" t="str">
            <v>C.</v>
          </cell>
          <cell r="N1293" t="str">
            <v>PERALATAN</v>
          </cell>
        </row>
        <row r="1294">
          <cell r="C1294" t="str">
            <v>Kerosene</v>
          </cell>
          <cell r="D1294" t="str">
            <v>= K x Pc : 100</v>
          </cell>
          <cell r="G1294" t="str">
            <v>(M11)</v>
          </cell>
          <cell r="H1294">
            <v>0.14300000000000002</v>
          </cell>
          <cell r="I1294" t="str">
            <v>liter</v>
          </cell>
        </row>
        <row r="1295">
          <cell r="L1295" t="str">
            <v>1.</v>
          </cell>
          <cell r="N1295" t="str">
            <v>Asphalt Sprayer     (E03)</v>
          </cell>
          <cell r="P1295" t="str">
            <v>Jam</v>
          </cell>
          <cell r="Q1295">
            <v>3.0120481927710845E-3</v>
          </cell>
          <cell r="R1295">
            <v>10164.713394968825</v>
          </cell>
          <cell r="U1295">
            <v>30.616606611351884</v>
          </cell>
        </row>
        <row r="1296">
          <cell r="A1296" t="str">
            <v>2.</v>
          </cell>
          <cell r="C1296" t="str">
            <v>ALAT</v>
          </cell>
          <cell r="L1296" t="str">
            <v>2.</v>
          </cell>
          <cell r="N1296" t="str">
            <v>Compresor</v>
          </cell>
          <cell r="O1296" t="str">
            <v>(E05)</v>
          </cell>
          <cell r="P1296" t="str">
            <v>Jam</v>
          </cell>
          <cell r="Q1296">
            <v>3.1250000000000002E-3</v>
          </cell>
          <cell r="R1296">
            <v>18958.834659213073</v>
          </cell>
          <cell r="U1296">
            <v>59.246358310040854</v>
          </cell>
        </row>
        <row r="1297">
          <cell r="A1297" t="str">
            <v>2.a.</v>
          </cell>
          <cell r="C1297" t="str">
            <v>APHALT SPRAYER</v>
          </cell>
          <cell r="G1297" t="str">
            <v>(E03)</v>
          </cell>
          <cell r="L1297" t="str">
            <v>3.</v>
          </cell>
          <cell r="N1297" t="str">
            <v>Dump Truck</v>
          </cell>
          <cell r="O1297" t="str">
            <v>(E08)</v>
          </cell>
          <cell r="P1297" t="str">
            <v>Jam</v>
          </cell>
          <cell r="Q1297">
            <v>3.0120481927710845E-3</v>
          </cell>
          <cell r="R1297">
            <v>22948.54332401634</v>
          </cell>
          <cell r="U1297">
            <v>69.122118445832356</v>
          </cell>
        </row>
        <row r="1298">
          <cell r="C1298" t="str">
            <v>Kapasitas alat</v>
          </cell>
          <cell r="G1298" t="str">
            <v>V</v>
          </cell>
          <cell r="H1298">
            <v>800</v>
          </cell>
          <cell r="I1298" t="str">
            <v>liter</v>
          </cell>
        </row>
        <row r="1299">
          <cell r="C1299" t="str">
            <v>Faktor Efisiensi Alat</v>
          </cell>
          <cell r="G1299" t="str">
            <v>Fa</v>
          </cell>
          <cell r="H1299">
            <v>0.83</v>
          </cell>
          <cell r="I1299" t="str">
            <v>-</v>
          </cell>
        </row>
        <row r="1300">
          <cell r="C1300" t="str">
            <v>Waktu Siklus (termasuk proses pemanasan)</v>
          </cell>
          <cell r="G1300" t="str">
            <v>Ts</v>
          </cell>
          <cell r="H1300">
            <v>2</v>
          </cell>
          <cell r="I1300" t="str">
            <v>Jam</v>
          </cell>
        </row>
        <row r="1302">
          <cell r="C1302" t="str">
            <v>Kap.Prod. / jam =</v>
          </cell>
          <cell r="D1302" t="str">
            <v>V x Fa</v>
          </cell>
          <cell r="G1302" t="str">
            <v>Q1</v>
          </cell>
          <cell r="H1302">
            <v>332</v>
          </cell>
          <cell r="I1302" t="str">
            <v>liter</v>
          </cell>
        </row>
        <row r="1303">
          <cell r="D1303" t="str">
            <v>Ts</v>
          </cell>
          <cell r="Q1303" t="str">
            <v xml:space="preserve">JUMLAH HARGA PERALATAN   </v>
          </cell>
          <cell r="U1303">
            <v>158.98508336722512</v>
          </cell>
        </row>
        <row r="1304">
          <cell r="C1304" t="str">
            <v>Koefisien Alat / Ltr</v>
          </cell>
          <cell r="D1304" t="str">
            <v xml:space="preserve"> = 1 : Q1</v>
          </cell>
          <cell r="G1304" t="str">
            <v>(E03)</v>
          </cell>
          <cell r="H1304">
            <v>3.0120481927710845E-3</v>
          </cell>
          <cell r="I1304" t="str">
            <v>Jam</v>
          </cell>
        </row>
        <row r="1305">
          <cell r="L1305" t="str">
            <v>D.</v>
          </cell>
          <cell r="N1305" t="str">
            <v>JUMLAH HARGA TENAGA, BAHAN DAN PERALATAN  ( A + B + C )</v>
          </cell>
          <cell r="U1305">
            <v>820.60957734312888</v>
          </cell>
        </row>
        <row r="1306">
          <cell r="A1306" t="str">
            <v>2.b.</v>
          </cell>
          <cell r="C1306" t="str">
            <v>AIR COMPRESOR</v>
          </cell>
          <cell r="G1306" t="str">
            <v>(E05)</v>
          </cell>
          <cell r="L1306" t="str">
            <v>E.</v>
          </cell>
          <cell r="N1306" t="str">
            <v>OVERHEAD &amp; PROFIT</v>
          </cell>
          <cell r="P1306">
            <v>10</v>
          </cell>
          <cell r="Q1306" t="str">
            <v>%  x  D</v>
          </cell>
          <cell r="U1306">
            <v>82.060957734312893</v>
          </cell>
        </row>
        <row r="1307">
          <cell r="C1307" t="str">
            <v>Kapasitas Alat ------&gt;&gt;  diambil</v>
          </cell>
          <cell r="G1307" t="str">
            <v>V</v>
          </cell>
          <cell r="H1307">
            <v>400</v>
          </cell>
          <cell r="I1307" t="str">
            <v>M2 / Jam</v>
          </cell>
          <cell r="L1307" t="str">
            <v>F.</v>
          </cell>
          <cell r="N1307" t="str">
            <v>HARGA SATUAN PEKERJAAN  ( D + E )</v>
          </cell>
          <cell r="U1307">
            <v>902.67053507744174</v>
          </cell>
        </row>
        <row r="1308">
          <cell r="C1308" t="str">
            <v>Aplikasi Lapis Resap Pengikat rata-rata (Spesifikasi)</v>
          </cell>
          <cell r="G1308" t="str">
            <v>Ap</v>
          </cell>
          <cell r="H1308">
            <v>0.8</v>
          </cell>
          <cell r="I1308" t="str">
            <v>liter / M2</v>
          </cell>
          <cell r="L1308" t="str">
            <v>Note: 1</v>
          </cell>
          <cell r="N1308" t="str">
            <v>SATUAN dapat berdasarkan atas jam operasi untuk Tenaga Kerja dan Peralatan, volume dan/atau ukuran</v>
          </cell>
        </row>
        <row r="1309">
          <cell r="N1309" t="str">
            <v>berat untuk bahan-bahan.</v>
          </cell>
        </row>
        <row r="1310">
          <cell r="C1310" t="str">
            <v xml:space="preserve">Kap. Prod. / jam = </v>
          </cell>
          <cell r="D1310" t="str">
            <v>(V x Ap)</v>
          </cell>
          <cell r="G1310" t="str">
            <v>Q2</v>
          </cell>
          <cell r="H1310">
            <v>320</v>
          </cell>
          <cell r="I1310" t="str">
            <v>liter</v>
          </cell>
          <cell r="L1310">
            <v>2</v>
          </cell>
          <cell r="N1310" t="str">
            <v>Kuantitas satuan adalah kuantitas setiap komponen untuk menyelesaikan satu satuan pekerjaan dari nomor</v>
          </cell>
        </row>
        <row r="1311">
          <cell r="N1311" t="str">
            <v>mata pembayaran.</v>
          </cell>
        </row>
        <row r="1312">
          <cell r="C1312" t="str">
            <v>Koefisien Alat / Ltr</v>
          </cell>
          <cell r="D1312" t="str">
            <v xml:space="preserve"> = 1 : Q2</v>
          </cell>
          <cell r="G1312" t="str">
            <v>(E05)</v>
          </cell>
          <cell r="H1312">
            <v>3.1250000000000002E-3</v>
          </cell>
          <cell r="I1312" t="str">
            <v>Jam</v>
          </cell>
          <cell r="L1312">
            <v>3</v>
          </cell>
          <cell r="N1312" t="str">
            <v>Biaya satuan untuk peralatan sudah termasuk bahan bakar, bahan habis dipakai dan operator.</v>
          </cell>
        </row>
        <row r="1313">
          <cell r="L1313">
            <v>4</v>
          </cell>
          <cell r="N1313" t="str">
            <v>Biaya satuan sudah termasuk pengeluaran untuk seluruh pajak yang berkaitan (tetapi tidak termasuk PPN</v>
          </cell>
        </row>
        <row r="1314">
          <cell r="J1314" t="str">
            <v>Berlanjut ke halaman berikut</v>
          </cell>
          <cell r="N1314" t="str">
            <v>yang dibayar dari kontrak) dan biaya-biaya lainnya.</v>
          </cell>
        </row>
        <row r="1315">
          <cell r="A1315" t="str">
            <v>ITEM PEMBAYARAN NO.</v>
          </cell>
          <cell r="D1315" t="str">
            <v>:  8.1 (9)</v>
          </cell>
          <cell r="J1315" t="str">
            <v>Analisa EI-819</v>
          </cell>
        </row>
        <row r="1316">
          <cell r="A1316" t="str">
            <v xml:space="preserve">JENIS PEKERJAAN                                  </v>
          </cell>
          <cell r="D1316" t="str">
            <v>:  Bitumen Residual Untuk Pek.Minor</v>
          </cell>
        </row>
        <row r="1317">
          <cell r="A1317" t="str">
            <v>SATUAN PEMBAYARAN</v>
          </cell>
          <cell r="D1317" t="str">
            <v>:  LITER</v>
          </cell>
          <cell r="H1317" t="str">
            <v xml:space="preserve">         URAIAN ANALISA HARGA SATUAN</v>
          </cell>
        </row>
        <row r="1318">
          <cell r="J1318" t="str">
            <v>Lanjutan</v>
          </cell>
        </row>
        <row r="1320">
          <cell r="A1320" t="str">
            <v>No.</v>
          </cell>
          <cell r="C1320" t="str">
            <v>U R A I A N</v>
          </cell>
          <cell r="G1320" t="str">
            <v>KODE</v>
          </cell>
          <cell r="H1320" t="str">
            <v>KOEF.</v>
          </cell>
          <cell r="I1320" t="str">
            <v>SATUAN</v>
          </cell>
          <cell r="J1320" t="str">
            <v>KETERANGAN</v>
          </cell>
        </row>
        <row r="1323">
          <cell r="A1323" t="str">
            <v>2.c.</v>
          </cell>
          <cell r="C1323" t="str">
            <v>DUMP TRUCK (DT)</v>
          </cell>
          <cell r="G1323" t="str">
            <v>(E08)</v>
          </cell>
        </row>
        <row r="1324">
          <cell r="C1324" t="str">
            <v>Sebagai alat pengangkut bahan dilokasi pekerjaan</v>
          </cell>
        </row>
        <row r="1325">
          <cell r="C1325" t="str">
            <v>Dump Truck melayani alat Asphalt Sprayer.</v>
          </cell>
        </row>
        <row r="1326">
          <cell r="C1326" t="str">
            <v>Kap.Prod. / jam = sama dengan Asphalt Sprayer</v>
          </cell>
          <cell r="G1326" t="str">
            <v>Q3</v>
          </cell>
          <cell r="H1326">
            <v>332</v>
          </cell>
          <cell r="I1326" t="str">
            <v>liter</v>
          </cell>
        </row>
        <row r="1328">
          <cell r="C1328" t="str">
            <v>Koefisien Alat / Ltr</v>
          </cell>
          <cell r="D1328" t="str">
            <v xml:space="preserve"> = 1 : Q3</v>
          </cell>
          <cell r="G1328" t="str">
            <v>(E08)</v>
          </cell>
          <cell r="H1328">
            <v>3.0120481927710845E-3</v>
          </cell>
          <cell r="I1328" t="str">
            <v>Jam</v>
          </cell>
        </row>
        <row r="1330">
          <cell r="A1330" t="str">
            <v>3.</v>
          </cell>
          <cell r="C1330" t="str">
            <v>TENAGA</v>
          </cell>
        </row>
        <row r="1331">
          <cell r="C1331" t="str">
            <v>Produksi menentukan : ASPHALT SPRAYER</v>
          </cell>
          <cell r="G1331" t="str">
            <v>Q1</v>
          </cell>
          <cell r="H1331">
            <v>332</v>
          </cell>
          <cell r="I1331" t="str">
            <v>liter</v>
          </cell>
        </row>
        <row r="1332">
          <cell r="C1332" t="str">
            <v>Produksi / hari  =  Tk x Q1</v>
          </cell>
          <cell r="G1332" t="str">
            <v>Qt</v>
          </cell>
          <cell r="H1332">
            <v>2324</v>
          </cell>
          <cell r="I1332" t="str">
            <v>liter</v>
          </cell>
        </row>
        <row r="1333">
          <cell r="C1333" t="str">
            <v>Kebutuhan tenaga :</v>
          </cell>
        </row>
        <row r="1334">
          <cell r="D1334" t="str">
            <v>- Pekerja</v>
          </cell>
          <cell r="G1334" t="str">
            <v>P</v>
          </cell>
          <cell r="H1334">
            <v>10</v>
          </cell>
          <cell r="I1334" t="str">
            <v>orang</v>
          </cell>
        </row>
        <row r="1335">
          <cell r="D1335" t="str">
            <v>- Mandor</v>
          </cell>
          <cell r="G1335" t="str">
            <v>M</v>
          </cell>
          <cell r="H1335">
            <v>1</v>
          </cell>
          <cell r="I1335" t="str">
            <v>orang</v>
          </cell>
        </row>
        <row r="1337">
          <cell r="C1337" t="str">
            <v>Koefisien Tenaga / Ltr     :</v>
          </cell>
        </row>
        <row r="1338">
          <cell r="D1338" t="str">
            <v>- Pekerja</v>
          </cell>
          <cell r="E1338" t="str">
            <v>= (Tk x P) / Qt</v>
          </cell>
          <cell r="G1338" t="str">
            <v>(L01)</v>
          </cell>
          <cell r="H1338">
            <v>3.0120481927710843E-2</v>
          </cell>
          <cell r="I1338" t="str">
            <v>Jam</v>
          </cell>
        </row>
        <row r="1339">
          <cell r="D1339" t="str">
            <v>- Mandor</v>
          </cell>
          <cell r="E1339" t="str">
            <v>= (Tk x M) / Qt</v>
          </cell>
          <cell r="G1339" t="str">
            <v>(L03)</v>
          </cell>
          <cell r="H1339">
            <v>3.0120481927710845E-3</v>
          </cell>
          <cell r="I1339" t="str">
            <v>Jam</v>
          </cell>
        </row>
        <row r="1341">
          <cell r="A1341" t="str">
            <v>4.</v>
          </cell>
          <cell r="C1341" t="str">
            <v>HARGA DASAR SATUAN UPAH, BAHAN DAN ALAT</v>
          </cell>
        </row>
        <row r="1342">
          <cell r="C1342" t="str">
            <v>Lihat lampiran.</v>
          </cell>
        </row>
        <row r="1344">
          <cell r="A1344" t="str">
            <v>5.</v>
          </cell>
          <cell r="C1344" t="str">
            <v>ANALISA HARGA SATUAN PEKERJAAN</v>
          </cell>
        </row>
        <row r="1345">
          <cell r="C1345" t="str">
            <v>Lihat perhitungan dalam FORMULIR STANDAR UNTUK</v>
          </cell>
        </row>
        <row r="1346">
          <cell r="C1346" t="str">
            <v>PEREKEMAN ANALISA MASING-MASING HARGA</v>
          </cell>
        </row>
        <row r="1347">
          <cell r="C1347" t="str">
            <v>SATUAN.</v>
          </cell>
        </row>
        <row r="1348">
          <cell r="C1348" t="str">
            <v>Didapat Harga Satuan Pekerjaan :</v>
          </cell>
        </row>
        <row r="1350">
          <cell r="C1350" t="str">
            <v xml:space="preserve">Rp.  </v>
          </cell>
          <cell r="D1350">
            <v>902.67053507744174</v>
          </cell>
          <cell r="E1350" t="str">
            <v xml:space="preserve"> / Liter</v>
          </cell>
        </row>
        <row r="1353">
          <cell r="A1353" t="str">
            <v>6.</v>
          </cell>
          <cell r="C1353" t="str">
            <v>MASA PELAKSANAAN YANG DIPERLUKAN</v>
          </cell>
        </row>
        <row r="1354">
          <cell r="C1354" t="str">
            <v>Masa Pelaksanaan :</v>
          </cell>
          <cell r="D1354" t="str">
            <v>. . . . . . . . . . .</v>
          </cell>
          <cell r="E1354" t="str">
            <v>bulan</v>
          </cell>
        </row>
        <row r="1356">
          <cell r="A1356" t="str">
            <v>7.</v>
          </cell>
          <cell r="C1356" t="str">
            <v>VOLUME PEKERJAAN YANG DIPERLUKAN</v>
          </cell>
        </row>
        <row r="1357">
          <cell r="C1357" t="str">
            <v>Volume pekerjaan  :</v>
          </cell>
          <cell r="D1357">
            <v>810</v>
          </cell>
          <cell r="E1357" t="str">
            <v>Liter</v>
          </cell>
        </row>
        <row r="1372">
          <cell r="C1372" t="str">
            <v/>
          </cell>
        </row>
        <row r="1374">
          <cell r="A1374" t="str">
            <v>ITEM PEMBAYARAN NO.</v>
          </cell>
          <cell r="D1374" t="str">
            <v>:  8.2 (1)</v>
          </cell>
          <cell r="J1374" t="str">
            <v>Analisa EI-821</v>
          </cell>
          <cell r="T1374" t="str">
            <v>Analisa EI-821</v>
          </cell>
        </row>
        <row r="1375">
          <cell r="A1375" t="str">
            <v>JENIS PEKERJAAN</v>
          </cell>
          <cell r="D1375" t="str">
            <v>:  Perbaikan Bahu &amp; Pek. Minor Lain</v>
          </cell>
        </row>
        <row r="1376">
          <cell r="A1376" t="str">
            <v>SATUAN PEMBAYARAN</v>
          </cell>
          <cell r="D1376" t="str">
            <v>:  M3</v>
          </cell>
          <cell r="H1376" t="str">
            <v xml:space="preserve">         URAIAN ANALISA HARGA SATUAN</v>
          </cell>
          <cell r="L1376" t="str">
            <v>FORMULIR STANDAR UNTUK</v>
          </cell>
        </row>
        <row r="1377">
          <cell r="L1377" t="str">
            <v>PEREKAMAN ANALISA MASING-MASING HARGA SATUAN</v>
          </cell>
        </row>
        <row r="1378">
          <cell r="L1378" t="str">
            <v/>
          </cell>
        </row>
        <row r="1379">
          <cell r="A1379" t="str">
            <v>No.</v>
          </cell>
          <cell r="C1379" t="str">
            <v>U R A I A N</v>
          </cell>
          <cell r="G1379" t="str">
            <v>KODE</v>
          </cell>
          <cell r="H1379" t="str">
            <v>KOEF.</v>
          </cell>
          <cell r="I1379" t="str">
            <v>SATUAN</v>
          </cell>
          <cell r="J1379" t="str">
            <v>KETERANGAN</v>
          </cell>
        </row>
        <row r="1381">
          <cell r="L1381" t="str">
            <v>PROYEK</v>
          </cell>
          <cell r="O1381" t="str">
            <v>:</v>
          </cell>
        </row>
        <row r="1382">
          <cell r="A1382" t="str">
            <v>I.</v>
          </cell>
          <cell r="C1382" t="str">
            <v>ASUMSI</v>
          </cell>
          <cell r="L1382" t="str">
            <v>No. PAKET KONTRAK</v>
          </cell>
          <cell r="O1382" t="str">
            <v>:</v>
          </cell>
        </row>
        <row r="1383">
          <cell r="A1383">
            <v>1</v>
          </cell>
          <cell r="C1383" t="str">
            <v>Menggunakan tenaga pekerja</v>
          </cell>
          <cell r="L1383" t="str">
            <v>NAMA PAKET</v>
          </cell>
          <cell r="O1383" t="str">
            <v>:</v>
          </cell>
        </row>
        <row r="1384">
          <cell r="A1384">
            <v>2</v>
          </cell>
          <cell r="C1384" t="str">
            <v>Lokasi pekerjaan : sepanjang jalan</v>
          </cell>
          <cell r="L1384" t="str">
            <v>PROP / KAB / KODYA</v>
          </cell>
          <cell r="O1384" t="str">
            <v>:</v>
          </cell>
        </row>
        <row r="1385">
          <cell r="A1385">
            <v>3</v>
          </cell>
          <cell r="C1385" t="str">
            <v>Kondisi Jalan   :  sedang / baik</v>
          </cell>
          <cell r="L1385" t="str">
            <v>ITEM PEMBAYARAN NO.</v>
          </cell>
          <cell r="O1385" t="str">
            <v>:  8.2 (1)</v>
          </cell>
          <cell r="R1385" t="str">
            <v>PERKIRAAN VOL. PEK.</v>
          </cell>
          <cell r="T1385" t="str">
            <v>:</v>
          </cell>
          <cell r="U1385">
            <v>82</v>
          </cell>
        </row>
        <row r="1386">
          <cell r="A1386">
            <v>4</v>
          </cell>
          <cell r="C1386" t="str">
            <v>Jam kerja efektif per-hari</v>
          </cell>
          <cell r="G1386" t="str">
            <v>Tk</v>
          </cell>
          <cell r="H1386">
            <v>7</v>
          </cell>
          <cell r="I1386" t="str">
            <v>Jam</v>
          </cell>
          <cell r="L1386" t="str">
            <v>JENIS PEKERJAAN</v>
          </cell>
          <cell r="O1386" t="str">
            <v>:  Perbaikan Bahu &amp; Pek. Minor Lain</v>
          </cell>
          <cell r="R1386" t="str">
            <v>TOTAL HARGA (Rp.)</v>
          </cell>
          <cell r="T1386" t="str">
            <v>:</v>
          </cell>
          <cell r="U1386">
            <v>458459.54000000004</v>
          </cell>
        </row>
        <row r="1387">
          <cell r="A1387">
            <v>5</v>
          </cell>
          <cell r="C1387" t="str">
            <v>Faktor pengembangan bahan</v>
          </cell>
          <cell r="G1387" t="str">
            <v>Fk</v>
          </cell>
          <cell r="H1387">
            <v>1.2</v>
          </cell>
          <cell r="I1387" t="str">
            <v>-</v>
          </cell>
          <cell r="L1387" t="str">
            <v>SATUAN PEMBAYARAN</v>
          </cell>
          <cell r="O1387" t="str">
            <v>:  M3</v>
          </cell>
          <cell r="R1387" t="str">
            <v>% THD. BIAYA PROYEK</v>
          </cell>
          <cell r="T1387" t="str">
            <v>:</v>
          </cell>
          <cell r="U1387">
            <v>1.7806498905287831E-2</v>
          </cell>
        </row>
        <row r="1390">
          <cell r="A1390" t="str">
            <v>II.</v>
          </cell>
          <cell r="C1390" t="str">
            <v>URUTAN KERJA</v>
          </cell>
          <cell r="Q1390" t="str">
            <v>PERKIRAAN</v>
          </cell>
          <cell r="R1390" t="str">
            <v>HARGA</v>
          </cell>
          <cell r="S1390" t="str">
            <v>JUMLAH</v>
          </cell>
        </row>
        <row r="1391">
          <cell r="A1391">
            <v>1</v>
          </cell>
          <cell r="C1391" t="str">
            <v>Tanah yang dipotong umumnya berada disisi jalan</v>
          </cell>
          <cell r="L1391" t="str">
            <v>NO.</v>
          </cell>
          <cell r="N1391" t="str">
            <v>KOMPONEN</v>
          </cell>
          <cell r="P1391" t="str">
            <v>SATUAN</v>
          </cell>
          <cell r="Q1391" t="str">
            <v>KUANTITAS</v>
          </cell>
          <cell r="R1391" t="str">
            <v>SATUAN</v>
          </cell>
          <cell r="S1391" t="str">
            <v>HARGA</v>
          </cell>
        </row>
        <row r="1392">
          <cell r="A1392">
            <v>2</v>
          </cell>
          <cell r="C1392" t="str">
            <v>Penggalian dilakukan dengan menggunakan pekerja</v>
          </cell>
          <cell r="R1392" t="str">
            <v>(Rp.)</v>
          </cell>
          <cell r="S1392" t="str">
            <v>(Rp.)</v>
          </cell>
        </row>
        <row r="1393">
          <cell r="A1393">
            <v>3</v>
          </cell>
          <cell r="C1393" t="str">
            <v>Selanjutnya pekerja memuat material hasil</v>
          </cell>
        </row>
        <row r="1394">
          <cell r="C1394" t="str">
            <v>galian kedalam Dump Truck</v>
          </cell>
        </row>
        <row r="1395">
          <cell r="A1395">
            <v>4</v>
          </cell>
          <cell r="C1395" t="str">
            <v>Dump Truck membuang material hasil galian keluar</v>
          </cell>
          <cell r="L1395" t="str">
            <v>A.</v>
          </cell>
          <cell r="N1395" t="str">
            <v>TENAGA</v>
          </cell>
        </row>
        <row r="1396">
          <cell r="C1396" t="str">
            <v>lokasi jalan sejauh</v>
          </cell>
          <cell r="G1396" t="str">
            <v>L</v>
          </cell>
          <cell r="H1396">
            <v>2</v>
          </cell>
          <cell r="I1396" t="str">
            <v>Km</v>
          </cell>
        </row>
        <row r="1397">
          <cell r="L1397" t="str">
            <v>1.</v>
          </cell>
          <cell r="N1397" t="str">
            <v>Pekerja Biasa</v>
          </cell>
          <cell r="O1397" t="str">
            <v>(L01)</v>
          </cell>
          <cell r="P1397" t="str">
            <v>Jam</v>
          </cell>
          <cell r="Q1397">
            <v>1</v>
          </cell>
          <cell r="R1397">
            <v>900</v>
          </cell>
          <cell r="U1397">
            <v>900</v>
          </cell>
        </row>
        <row r="1398">
          <cell r="L1398" t="str">
            <v>2.</v>
          </cell>
          <cell r="N1398" t="str">
            <v>Mandor</v>
          </cell>
          <cell r="O1398" t="str">
            <v>(L03)</v>
          </cell>
          <cell r="P1398" t="str">
            <v>Jam</v>
          </cell>
          <cell r="Q1398">
            <v>0.1</v>
          </cell>
          <cell r="R1398">
            <v>1250</v>
          </cell>
          <cell r="U1398">
            <v>125</v>
          </cell>
        </row>
        <row r="1399">
          <cell r="A1399" t="str">
            <v>III.</v>
          </cell>
          <cell r="C1399" t="str">
            <v>PEMAKAIAN BAHAN, ALAT DAN TENAGA</v>
          </cell>
        </row>
        <row r="1401">
          <cell r="A1401" t="str">
            <v xml:space="preserve">   1.</v>
          </cell>
          <cell r="C1401" t="str">
            <v>BAHAN</v>
          </cell>
          <cell r="Q1401" t="str">
            <v xml:space="preserve">JUMLAH HARGA TENAGA   </v>
          </cell>
          <cell r="U1401">
            <v>1025</v>
          </cell>
        </row>
        <row r="1402">
          <cell r="C1402" t="str">
            <v>Tidak ada bahan yang diperlukan</v>
          </cell>
        </row>
        <row r="1403">
          <cell r="L1403" t="str">
            <v>B.</v>
          </cell>
          <cell r="N1403" t="str">
            <v>BAHAN</v>
          </cell>
        </row>
        <row r="1405">
          <cell r="A1405" t="str">
            <v xml:space="preserve">   2.</v>
          </cell>
          <cell r="C1405" t="str">
            <v>ALAT</v>
          </cell>
        </row>
        <row r="1406">
          <cell r="A1406" t="str">
            <v xml:space="preserve">   2.a.</v>
          </cell>
          <cell r="C1406" t="str">
            <v>EXCAVATOR</v>
          </cell>
          <cell r="G1406" t="str">
            <v>(E10)</v>
          </cell>
        </row>
        <row r="1407">
          <cell r="C1407" t="str">
            <v>Kapasitas Bucket</v>
          </cell>
          <cell r="G1407" t="str">
            <v>V</v>
          </cell>
          <cell r="H1407" t="str">
            <v xml:space="preserve">  -  </v>
          </cell>
          <cell r="I1407" t="str">
            <v>M3</v>
          </cell>
        </row>
        <row r="1408">
          <cell r="C1408" t="str">
            <v>Faktor Bucket</v>
          </cell>
          <cell r="G1408" t="str">
            <v>Fb</v>
          </cell>
          <cell r="H1408" t="str">
            <v xml:space="preserve">  -  </v>
          </cell>
          <cell r="I1408" t="str">
            <v>-</v>
          </cell>
        </row>
        <row r="1409">
          <cell r="C1409" t="str">
            <v>Faktor  Efisiensi alat</v>
          </cell>
          <cell r="G1409" t="str">
            <v>Fa</v>
          </cell>
          <cell r="H1409" t="str">
            <v xml:space="preserve">  -  </v>
          </cell>
          <cell r="I1409" t="str">
            <v>-</v>
          </cell>
        </row>
        <row r="1410">
          <cell r="C1410" t="str">
            <v>Faktor  material</v>
          </cell>
          <cell r="G1410" t="str">
            <v>Fm</v>
          </cell>
          <cell r="H1410" t="str">
            <v xml:space="preserve">  -  </v>
          </cell>
          <cell r="I1410" t="str">
            <v>-</v>
          </cell>
        </row>
        <row r="1411">
          <cell r="C1411" t="str">
            <v>Waktu siklus</v>
          </cell>
          <cell r="G1411" t="str">
            <v>Ts1</v>
          </cell>
          <cell r="I1411" t="str">
            <v>menit</v>
          </cell>
          <cell r="Q1411" t="str">
            <v xml:space="preserve">JUMLAH HARGA BAHAN   </v>
          </cell>
          <cell r="U1411">
            <v>0</v>
          </cell>
        </row>
        <row r="1412">
          <cell r="C1412" t="str">
            <v>- Menggali / memuat</v>
          </cell>
          <cell r="G1412" t="str">
            <v>T1</v>
          </cell>
          <cell r="H1412" t="str">
            <v xml:space="preserve">  -  </v>
          </cell>
          <cell r="I1412" t="str">
            <v>menit</v>
          </cell>
        </row>
        <row r="1413">
          <cell r="C1413" t="str">
            <v>- Lain-lain</v>
          </cell>
          <cell r="G1413" t="str">
            <v>T2</v>
          </cell>
          <cell r="H1413" t="str">
            <v xml:space="preserve">  -  </v>
          </cell>
          <cell r="I1413" t="str">
            <v>menit</v>
          </cell>
          <cell r="L1413" t="str">
            <v>C.</v>
          </cell>
          <cell r="N1413" t="str">
            <v>PERALATAN</v>
          </cell>
        </row>
        <row r="1414">
          <cell r="G1414" t="str">
            <v>Ts1</v>
          </cell>
          <cell r="H1414" t="str">
            <v xml:space="preserve">  -  </v>
          </cell>
          <cell r="I1414" t="str">
            <v>menit</v>
          </cell>
        </row>
        <row r="1415">
          <cell r="L1415" t="str">
            <v>1.</v>
          </cell>
          <cell r="N1415" t="str">
            <v>Excavator</v>
          </cell>
          <cell r="O1415" t="str">
            <v>(E10)</v>
          </cell>
          <cell r="P1415" t="str">
            <v>Jam</v>
          </cell>
          <cell r="Q1415" t="str">
            <v xml:space="preserve">  -  </v>
          </cell>
          <cell r="R1415">
            <v>36076.503977639222</v>
          </cell>
          <cell r="U1415">
            <v>0</v>
          </cell>
        </row>
        <row r="1416">
          <cell r="C1416" t="str">
            <v>Kap. Prod. / jam =</v>
          </cell>
          <cell r="D1416" t="str">
            <v>V  x Fb x Fa x Fm x 60</v>
          </cell>
          <cell r="G1416" t="str">
            <v>Qo</v>
          </cell>
          <cell r="H1416" t="str">
            <v xml:space="preserve">  -  </v>
          </cell>
          <cell r="I1416" t="str">
            <v>M3  / jam</v>
          </cell>
          <cell r="L1416" t="str">
            <v>2.</v>
          </cell>
          <cell r="N1416" t="str">
            <v>Dump Truck</v>
          </cell>
          <cell r="O1416" t="str">
            <v>(E08)</v>
          </cell>
          <cell r="P1416" t="str">
            <v>Jam</v>
          </cell>
          <cell r="Q1416">
            <v>0.17028112449799199</v>
          </cell>
          <cell r="R1416">
            <v>22948.54332401634</v>
          </cell>
          <cell r="U1416">
            <v>3907.7037628043895</v>
          </cell>
        </row>
        <row r="1417">
          <cell r="D1417" t="str">
            <v>Ts x Fh</v>
          </cell>
          <cell r="L1417" t="str">
            <v>3.</v>
          </cell>
          <cell r="N1417" t="str">
            <v>Alat Bantu</v>
          </cell>
          <cell r="P1417" t="str">
            <v>Ls</v>
          </cell>
          <cell r="Q1417">
            <v>1</v>
          </cell>
          <cell r="R1417">
            <v>150</v>
          </cell>
          <cell r="U1417">
            <v>150</v>
          </cell>
        </row>
        <row r="1419">
          <cell r="C1419" t="str">
            <v>Koefisien Alat / M3</v>
          </cell>
          <cell r="D1419" t="str">
            <v xml:space="preserve"> =  1  :  Qo</v>
          </cell>
          <cell r="G1419" t="str">
            <v>(E10)</v>
          </cell>
          <cell r="H1419" t="str">
            <v xml:space="preserve">  -  </v>
          </cell>
          <cell r="I1419" t="str">
            <v>Jam</v>
          </cell>
        </row>
        <row r="1423">
          <cell r="A1423" t="str">
            <v xml:space="preserve">   2.b.</v>
          </cell>
          <cell r="C1423" t="str">
            <v>DUMP TRUCK</v>
          </cell>
          <cell r="G1423" t="str">
            <v>(E08)</v>
          </cell>
          <cell r="Q1423" t="str">
            <v xml:space="preserve">JUMLAH HARGA PERALATAN   </v>
          </cell>
          <cell r="U1423">
            <v>4057.7037628043895</v>
          </cell>
        </row>
        <row r="1424">
          <cell r="C1424" t="str">
            <v>Kapasitas bak</v>
          </cell>
          <cell r="G1424" t="str">
            <v>V</v>
          </cell>
          <cell r="H1424">
            <v>6</v>
          </cell>
          <cell r="I1424" t="str">
            <v>M3</v>
          </cell>
        </row>
        <row r="1425">
          <cell r="C1425" t="str">
            <v>Faktor  efisiensi alat</v>
          </cell>
          <cell r="G1425" t="str">
            <v>Fa</v>
          </cell>
          <cell r="H1425">
            <v>0.83</v>
          </cell>
          <cell r="L1425" t="str">
            <v>D.</v>
          </cell>
          <cell r="N1425" t="str">
            <v>JUMLAH HARGA TENAGA, BAHAN DAN PERALATAN  ( A + B + C )</v>
          </cell>
          <cell r="U1425">
            <v>5082.703762804389</v>
          </cell>
        </row>
        <row r="1426">
          <cell r="C1426" t="str">
            <v>Kecepatan rata-rata bermuatan</v>
          </cell>
          <cell r="G1426" t="str">
            <v>v1</v>
          </cell>
          <cell r="H1426">
            <v>40</v>
          </cell>
          <cell r="I1426" t="str">
            <v>Km/Jam</v>
          </cell>
          <cell r="L1426" t="str">
            <v>E.</v>
          </cell>
          <cell r="N1426" t="str">
            <v>OVERHEAD &amp; PROFIT</v>
          </cell>
          <cell r="P1426">
            <v>10</v>
          </cell>
          <cell r="Q1426" t="str">
            <v>%  x  D</v>
          </cell>
          <cell r="U1426">
            <v>508.27037628043894</v>
          </cell>
        </row>
        <row r="1427">
          <cell r="C1427" t="str">
            <v>Kecepatan rata-rata kosong</v>
          </cell>
          <cell r="G1427" t="str">
            <v>v2</v>
          </cell>
          <cell r="H1427">
            <v>50</v>
          </cell>
          <cell r="I1427" t="str">
            <v>Km/Jam</v>
          </cell>
          <cell r="L1427" t="str">
            <v>F.</v>
          </cell>
          <cell r="N1427" t="str">
            <v>HARGA SATUAN PEKERJAAN  ( D + E )</v>
          </cell>
          <cell r="U1427">
            <v>5590.9741390848276</v>
          </cell>
        </row>
        <row r="1428">
          <cell r="C1428" t="str">
            <v>Waktu  siklus</v>
          </cell>
          <cell r="G1428" t="str">
            <v>Ts2</v>
          </cell>
          <cell r="I1428" t="str">
            <v>menit</v>
          </cell>
          <cell r="L1428" t="str">
            <v>Note: 1</v>
          </cell>
          <cell r="N1428" t="str">
            <v>SATUAN dapat berdasarkan atas jam operasi untuk Tenaga Kerja dan Peralatan, volume dan/atau ukuran</v>
          </cell>
        </row>
        <row r="1429">
          <cell r="C1429" t="str">
            <v>- Waktu tempuh isi</v>
          </cell>
          <cell r="E1429" t="str">
            <v>=   (L  :  v1)  x  60</v>
          </cell>
          <cell r="G1429" t="str">
            <v>T1</v>
          </cell>
          <cell r="H1429">
            <v>3</v>
          </cell>
          <cell r="I1429" t="str">
            <v>menit</v>
          </cell>
          <cell r="N1429" t="str">
            <v>berat untuk bahan-bahan.</v>
          </cell>
        </row>
        <row r="1430">
          <cell r="C1430" t="str">
            <v>- Waktu tempuh kosong</v>
          </cell>
          <cell r="E1430" t="str">
            <v>=   (L  :  v2)  x  60</v>
          </cell>
          <cell r="G1430" t="str">
            <v>T2</v>
          </cell>
          <cell r="H1430">
            <v>2.4</v>
          </cell>
          <cell r="I1430" t="str">
            <v>menit</v>
          </cell>
          <cell r="L1430">
            <v>2</v>
          </cell>
          <cell r="N1430" t="str">
            <v>Kuantitas satuan adalah kuantitas setiap komponen untuk menyelesaikan satu satuan pekerjaan dari nomor</v>
          </cell>
        </row>
        <row r="1431">
          <cell r="C1431" t="str">
            <v>- Muat</v>
          </cell>
          <cell r="G1431" t="str">
            <v>T3</v>
          </cell>
          <cell r="H1431">
            <v>35</v>
          </cell>
          <cell r="I1431" t="str">
            <v>menit</v>
          </cell>
          <cell r="N1431" t="str">
            <v>mata pembayaran.</v>
          </cell>
        </row>
        <row r="1432">
          <cell r="C1432" t="str">
            <v>- Lain-lain</v>
          </cell>
          <cell r="G1432" t="str">
            <v>T4</v>
          </cell>
          <cell r="H1432">
            <v>2</v>
          </cell>
          <cell r="I1432" t="str">
            <v>menit</v>
          </cell>
          <cell r="L1432">
            <v>3</v>
          </cell>
          <cell r="N1432" t="str">
            <v>Biaya satuan untuk peralatan sudah termasuk bahan bakar, bahan habis dipakai dan operator.</v>
          </cell>
        </row>
        <row r="1433">
          <cell r="G1433" t="str">
            <v>Ts2</v>
          </cell>
          <cell r="H1433">
            <v>42.4</v>
          </cell>
          <cell r="I1433" t="str">
            <v>menit</v>
          </cell>
          <cell r="L1433">
            <v>4</v>
          </cell>
          <cell r="N1433" t="str">
            <v>Biaya satuan sudah termasuk pengeluaran untuk seluruh pajak yang berkaitan (tetapi tidak termasuk PPN</v>
          </cell>
        </row>
        <row r="1434">
          <cell r="J1434" t="str">
            <v>Berlanjut ke halaman berikut</v>
          </cell>
          <cell r="N1434" t="str">
            <v>yang dibayar dari kontrak) dan biaya-biaya lainnya.</v>
          </cell>
        </row>
        <row r="1435">
          <cell r="A1435" t="str">
            <v>ITEM PEMBAYARAN NO.</v>
          </cell>
          <cell r="D1435" t="str">
            <v>:  8.2 (1)</v>
          </cell>
          <cell r="J1435" t="str">
            <v>Analisa EI-821</v>
          </cell>
        </row>
        <row r="1436">
          <cell r="A1436" t="str">
            <v>JENIS PEKERJAAN</v>
          </cell>
          <cell r="D1436" t="str">
            <v>:  Perbaikan Bahu &amp; Pek. Minor Lain</v>
          </cell>
        </row>
        <row r="1437">
          <cell r="A1437" t="str">
            <v>SATUAN PEMBAYARAN</v>
          </cell>
          <cell r="D1437" t="str">
            <v>:  M3</v>
          </cell>
          <cell r="H1437" t="str">
            <v xml:space="preserve">         URAIAN ANALISA HARGA SATUAN</v>
          </cell>
        </row>
        <row r="1438">
          <cell r="J1438" t="str">
            <v>Lanjutan</v>
          </cell>
        </row>
        <row r="1440">
          <cell r="A1440" t="str">
            <v>No.</v>
          </cell>
          <cell r="C1440" t="str">
            <v>U R A I A N</v>
          </cell>
          <cell r="G1440" t="str">
            <v>KODE</v>
          </cell>
          <cell r="H1440" t="str">
            <v>KOEF.</v>
          </cell>
          <cell r="I1440" t="str">
            <v>SATUAN</v>
          </cell>
          <cell r="J1440" t="str">
            <v>KETERANGAN</v>
          </cell>
        </row>
        <row r="1443">
          <cell r="C1443" t="str">
            <v>Kapasitas Produksi / Jam   =</v>
          </cell>
          <cell r="E1443" t="str">
            <v>V x Fa x 60</v>
          </cell>
          <cell r="G1443" t="str">
            <v>Q1</v>
          </cell>
          <cell r="H1443">
            <v>5.8726415094339615</v>
          </cell>
          <cell r="I1443" t="str">
            <v xml:space="preserve">M3 / Jam </v>
          </cell>
        </row>
        <row r="1444">
          <cell r="E1444" t="str">
            <v xml:space="preserve">    Fk x Ts</v>
          </cell>
        </row>
        <row r="1447">
          <cell r="C1447" t="str">
            <v>Koefisien Alat / M3</v>
          </cell>
          <cell r="D1447" t="str">
            <v xml:space="preserve"> =  1  :  Q1</v>
          </cell>
          <cell r="G1447" t="str">
            <v>(E08)</v>
          </cell>
          <cell r="H1447">
            <v>0.17028112449799199</v>
          </cell>
          <cell r="I1447" t="str">
            <v>jam</v>
          </cell>
        </row>
        <row r="1450">
          <cell r="A1450" t="str">
            <v>2.d.</v>
          </cell>
          <cell r="C1450" t="str">
            <v>ALAT  BANTU</v>
          </cell>
        </row>
        <row r="1451">
          <cell r="C1451" t="str">
            <v>Diperlukan alat-alat bantu kecil</v>
          </cell>
          <cell r="J1451" t="str">
            <v>Lump Sum</v>
          </cell>
        </row>
        <row r="1452">
          <cell r="C1452" t="str">
            <v>- Sekop</v>
          </cell>
        </row>
        <row r="1453">
          <cell r="C1453" t="str">
            <v>- Keranjang</v>
          </cell>
        </row>
        <row r="1455">
          <cell r="A1455" t="str">
            <v xml:space="preserve">   3.</v>
          </cell>
          <cell r="C1455" t="str">
            <v>TENAGA</v>
          </cell>
        </row>
        <row r="1457">
          <cell r="C1457" t="str">
            <v xml:space="preserve">Produksi Galian / hari  =  </v>
          </cell>
          <cell r="G1457" t="str">
            <v>Qt</v>
          </cell>
          <cell r="H1457">
            <v>70</v>
          </cell>
          <cell r="I1457" t="str">
            <v>M3</v>
          </cell>
        </row>
        <row r="1458">
          <cell r="C1458" t="str">
            <v>Kebutuhan tenaga :</v>
          </cell>
        </row>
        <row r="1459">
          <cell r="D1459" t="str">
            <v>- Pekerja</v>
          </cell>
          <cell r="G1459" t="str">
            <v>P</v>
          </cell>
          <cell r="H1459">
            <v>10</v>
          </cell>
          <cell r="I1459" t="str">
            <v>orang</v>
          </cell>
        </row>
        <row r="1460">
          <cell r="D1460" t="str">
            <v>- Mandor</v>
          </cell>
          <cell r="G1460" t="str">
            <v>M</v>
          </cell>
          <cell r="H1460">
            <v>1</v>
          </cell>
          <cell r="I1460" t="str">
            <v>orang</v>
          </cell>
        </row>
        <row r="1462">
          <cell r="C1462" t="str">
            <v>Koefisien tenaga / M3   :</v>
          </cell>
        </row>
        <row r="1463">
          <cell r="D1463" t="str">
            <v>- Pekerja</v>
          </cell>
          <cell r="E1463" t="str">
            <v>= (Tk x P) : Qt</v>
          </cell>
          <cell r="G1463" t="str">
            <v>(L01)</v>
          </cell>
          <cell r="H1463">
            <v>1</v>
          </cell>
          <cell r="I1463" t="str">
            <v>jam</v>
          </cell>
        </row>
        <row r="1464">
          <cell r="D1464" t="str">
            <v>- Mandor</v>
          </cell>
          <cell r="E1464" t="str">
            <v>= (Tk x M) : Qt</v>
          </cell>
          <cell r="G1464" t="str">
            <v>(L03)</v>
          </cell>
          <cell r="H1464">
            <v>0.1</v>
          </cell>
          <cell r="I1464" t="str">
            <v>jam</v>
          </cell>
        </row>
        <row r="1466">
          <cell r="A1466" t="str">
            <v>4.</v>
          </cell>
          <cell r="C1466" t="str">
            <v>HARGA DASAR SATUAN UPAH, BAHAN DAN ALAT</v>
          </cell>
        </row>
        <row r="1467">
          <cell r="C1467" t="str">
            <v>Lihat lampiran.</v>
          </cell>
        </row>
        <row r="1469">
          <cell r="A1469" t="str">
            <v>5.</v>
          </cell>
          <cell r="C1469" t="str">
            <v>ANALISA HARGA SATUAN PEKERJAAN</v>
          </cell>
        </row>
        <row r="1470">
          <cell r="C1470" t="str">
            <v>Lihat perhitungan dalam FORMULIR STANDAR UNTUK</v>
          </cell>
        </row>
        <row r="1471">
          <cell r="C1471" t="str">
            <v>PEREKEMAN ANALISA MASING-MASING HARGA</v>
          </cell>
        </row>
        <row r="1472">
          <cell r="C1472" t="str">
            <v>SATUAN.</v>
          </cell>
        </row>
        <row r="1473">
          <cell r="C1473" t="str">
            <v>Didapat Harga Satuan Pekerjaan :</v>
          </cell>
        </row>
        <row r="1475">
          <cell r="C1475" t="str">
            <v xml:space="preserve">Rp.  </v>
          </cell>
          <cell r="D1475">
            <v>5590.9741390848276</v>
          </cell>
          <cell r="E1475" t="str">
            <v xml:space="preserve"> / M3</v>
          </cell>
        </row>
        <row r="1478">
          <cell r="A1478" t="str">
            <v>6.</v>
          </cell>
          <cell r="C1478" t="str">
            <v>MASA PELAKSANAAN YANG DIPERLUKAN</v>
          </cell>
        </row>
        <row r="1479">
          <cell r="C1479" t="str">
            <v>Masa Pelaksanaan :</v>
          </cell>
          <cell r="D1479" t="str">
            <v>. . . . . . . . . . .</v>
          </cell>
          <cell r="E1479" t="str">
            <v>bulan</v>
          </cell>
        </row>
        <row r="1481">
          <cell r="A1481" t="str">
            <v>7.</v>
          </cell>
          <cell r="C1481" t="str">
            <v>VOLUME PEKERJAAN YANG DIPERLUKAN</v>
          </cell>
        </row>
        <row r="1482">
          <cell r="C1482" t="str">
            <v>Volume pekerjaan  :</v>
          </cell>
          <cell r="D1482">
            <v>82</v>
          </cell>
          <cell r="E1482" t="str">
            <v>M3</v>
          </cell>
        </row>
        <row r="1494">
          <cell r="A1494" t="str">
            <v>ITEM PEMBAYARAN NO.</v>
          </cell>
          <cell r="D1494" t="str">
            <v>:  8.4 (2)</v>
          </cell>
          <cell r="J1494" t="str">
            <v>Analisa EI-842</v>
          </cell>
          <cell r="T1494" t="str">
            <v>Analisa EI-842</v>
          </cell>
        </row>
        <row r="1495">
          <cell r="A1495" t="str">
            <v>JENIS PEKERJAAN</v>
          </cell>
          <cell r="D1495" t="str">
            <v>:  Marka Jalan (Non Thermoplastic)</v>
          </cell>
        </row>
        <row r="1496">
          <cell r="A1496" t="str">
            <v>SATUAN PEMBAYARAN</v>
          </cell>
          <cell r="D1496" t="str">
            <v>:  M2</v>
          </cell>
          <cell r="H1496" t="str">
            <v xml:space="preserve">        URAIAN ANALISA HARGA SATUAN</v>
          </cell>
          <cell r="L1496" t="str">
            <v>FORMULIR STANDAR UNTUK</v>
          </cell>
        </row>
        <row r="1497">
          <cell r="L1497" t="str">
            <v>PEREKAMAN ANALISA MASING-MASING HARGA SATUAN</v>
          </cell>
        </row>
        <row r="1498">
          <cell r="L1498" t="str">
            <v/>
          </cell>
        </row>
        <row r="1499">
          <cell r="A1499" t="str">
            <v>No.</v>
          </cell>
          <cell r="C1499" t="str">
            <v>U R A I A N</v>
          </cell>
          <cell r="G1499" t="str">
            <v>KODE</v>
          </cell>
          <cell r="H1499" t="str">
            <v>KOEF.</v>
          </cell>
          <cell r="I1499" t="str">
            <v>SATUAN</v>
          </cell>
          <cell r="J1499" t="str">
            <v>KETERANGAN</v>
          </cell>
        </row>
        <row r="1501">
          <cell r="L1501" t="str">
            <v>PROYEK</v>
          </cell>
          <cell r="O1501" t="str">
            <v>:</v>
          </cell>
        </row>
        <row r="1502">
          <cell r="A1502" t="str">
            <v>I.</v>
          </cell>
          <cell r="C1502" t="str">
            <v>ASUMSI</v>
          </cell>
          <cell r="L1502" t="str">
            <v>No. PAKET KONTRAK</v>
          </cell>
          <cell r="O1502" t="str">
            <v>:</v>
          </cell>
        </row>
        <row r="1503">
          <cell r="A1503">
            <v>1</v>
          </cell>
          <cell r="C1503" t="str">
            <v>Pekerjaan dilakukan secara manual</v>
          </cell>
          <cell r="L1503" t="str">
            <v>NAMA PAKET</v>
          </cell>
          <cell r="O1503" t="str">
            <v>:</v>
          </cell>
        </row>
        <row r="1504">
          <cell r="A1504">
            <v>2</v>
          </cell>
          <cell r="C1504" t="str">
            <v>Lokasi pekerjaan : sepanjang jalan</v>
          </cell>
          <cell r="L1504" t="str">
            <v>PROP / KAB / KODYA</v>
          </cell>
          <cell r="O1504" t="str">
            <v>:</v>
          </cell>
        </row>
        <row r="1505">
          <cell r="A1505">
            <v>3</v>
          </cell>
          <cell r="C1505" t="str">
            <v>Bahan dasar (besi dan kawat) diterima seluruhnya</v>
          </cell>
          <cell r="L1505" t="str">
            <v>ITEM PEMBAYARAN NO.</v>
          </cell>
          <cell r="O1505" t="str">
            <v>:  8.4 (2)</v>
          </cell>
          <cell r="R1505" t="str">
            <v>PERKIRAAN VOL. PEK.</v>
          </cell>
          <cell r="T1505" t="str">
            <v>:</v>
          </cell>
          <cell r="U1505">
            <v>84</v>
          </cell>
        </row>
        <row r="1506">
          <cell r="C1506" t="str">
            <v>di lokasi pekerjaan</v>
          </cell>
          <cell r="L1506" t="str">
            <v>JENIS PEKERJAAN</v>
          </cell>
          <cell r="O1506" t="str">
            <v>:  Marka Jalan (Non Thermoplastic)</v>
          </cell>
          <cell r="R1506" t="str">
            <v>TOTAL HARGA (Rp.)</v>
          </cell>
          <cell r="T1506" t="str">
            <v>:</v>
          </cell>
          <cell r="U1506">
            <v>2817904.3200000003</v>
          </cell>
        </row>
        <row r="1507">
          <cell r="A1507">
            <v>4</v>
          </cell>
          <cell r="C1507" t="str">
            <v>Jarak rata-rata Base camp ke lokasi pekerjaan</v>
          </cell>
          <cell r="G1507" t="str">
            <v>L</v>
          </cell>
          <cell r="H1507">
            <v>10</v>
          </cell>
          <cell r="I1507" t="str">
            <v>KM</v>
          </cell>
          <cell r="L1507" t="str">
            <v>SATUAN PEMBAYARAN</v>
          </cell>
          <cell r="O1507" t="str">
            <v>:  M2</v>
          </cell>
          <cell r="R1507" t="str">
            <v>% THD. BIAYA PROYEK</v>
          </cell>
          <cell r="T1507" t="str">
            <v>:</v>
          </cell>
          <cell r="U1507">
            <v>0.10944697582099799</v>
          </cell>
        </row>
        <row r="1508">
          <cell r="A1508">
            <v>5</v>
          </cell>
          <cell r="C1508" t="str">
            <v>Jam kerja efektif per-hari</v>
          </cell>
          <cell r="G1508" t="str">
            <v>Tk</v>
          </cell>
          <cell r="H1508">
            <v>7</v>
          </cell>
          <cell r="I1508" t="str">
            <v>jam</v>
          </cell>
        </row>
        <row r="1509">
          <cell r="A1509">
            <v>6</v>
          </cell>
          <cell r="C1509" t="str">
            <v>Faktor Kehilangan Material</v>
          </cell>
          <cell r="G1509" t="str">
            <v>Fh</v>
          </cell>
          <cell r="H1509">
            <v>1.05</v>
          </cell>
          <cell r="I1509" t="str">
            <v>-</v>
          </cell>
        </row>
        <row r="1510">
          <cell r="A1510">
            <v>7</v>
          </cell>
          <cell r="C1510" t="str">
            <v>Tebal lapisan cat secara manual</v>
          </cell>
          <cell r="G1510" t="str">
            <v>t</v>
          </cell>
          <cell r="H1510">
            <v>3.8E-3</v>
          </cell>
          <cell r="I1510" t="str">
            <v>M</v>
          </cell>
          <cell r="J1510" t="str">
            <v xml:space="preserve"> Spec.10.4.3(2)(d)</v>
          </cell>
          <cell r="Q1510" t="str">
            <v>PERKIRAAN</v>
          </cell>
          <cell r="R1510" t="str">
            <v>HARGA</v>
          </cell>
          <cell r="S1510" t="str">
            <v>JUMLAH</v>
          </cell>
        </row>
        <row r="1511">
          <cell r="A1511">
            <v>8</v>
          </cell>
          <cell r="C1511" t="str">
            <v>Berat Jenis Bahan Cat</v>
          </cell>
          <cell r="G1511" t="str">
            <v>BJ.Cat</v>
          </cell>
          <cell r="H1511">
            <v>1</v>
          </cell>
          <cell r="I1511" t="str">
            <v>Kg/Liter</v>
          </cell>
          <cell r="L1511" t="str">
            <v>NO.</v>
          </cell>
          <cell r="N1511" t="str">
            <v>KOMPONEN</v>
          </cell>
          <cell r="P1511" t="str">
            <v>SATUAN</v>
          </cell>
          <cell r="Q1511" t="str">
            <v>KUANTITAS</v>
          </cell>
          <cell r="R1511" t="str">
            <v>SATUAN</v>
          </cell>
          <cell r="S1511" t="str">
            <v>HARGA</v>
          </cell>
        </row>
        <row r="1512">
          <cell r="A1512">
            <v>9</v>
          </cell>
          <cell r="C1512" t="str">
            <v>Perbandingan pemakaian bahan  :</v>
          </cell>
          <cell r="E1512" t="str">
            <v>- Cat</v>
          </cell>
          <cell r="G1512" t="str">
            <v>C</v>
          </cell>
          <cell r="H1512">
            <v>65</v>
          </cell>
          <cell r="I1512" t="str">
            <v>%</v>
          </cell>
          <cell r="R1512" t="str">
            <v>(Rp.)</v>
          </cell>
          <cell r="S1512" t="str">
            <v>(Rp.)</v>
          </cell>
        </row>
        <row r="1513">
          <cell r="E1513" t="str">
            <v>- Thinner</v>
          </cell>
          <cell r="G1513" t="str">
            <v>T</v>
          </cell>
          <cell r="H1513">
            <v>35</v>
          </cell>
          <cell r="I1513" t="str">
            <v>%</v>
          </cell>
        </row>
        <row r="1514">
          <cell r="A1514" t="str">
            <v>II.</v>
          </cell>
          <cell r="C1514" t="str">
            <v>URUTAN KERJA</v>
          </cell>
        </row>
        <row r="1515">
          <cell r="A1515">
            <v>1</v>
          </cell>
          <cell r="C1515" t="str">
            <v>Permukaan jalan dibersihkan dari debu/kotoran</v>
          </cell>
          <cell r="L1515" t="str">
            <v>A.</v>
          </cell>
          <cell r="N1515" t="str">
            <v>TENAGA</v>
          </cell>
        </row>
        <row r="1516">
          <cell r="A1516">
            <v>2</v>
          </cell>
          <cell r="C1516" t="str">
            <v>Cat disemprotkan dengan Compressor di atas maal</v>
          </cell>
        </row>
        <row r="1517">
          <cell r="C1517" t="str">
            <v>tripleks yang dipasang di permukaan jalan</v>
          </cell>
          <cell r="L1517" t="str">
            <v>1.</v>
          </cell>
          <cell r="N1517" t="str">
            <v>Pekerja Biasa</v>
          </cell>
          <cell r="O1517" t="str">
            <v>(L01)</v>
          </cell>
          <cell r="P1517" t="str">
            <v>jam</v>
          </cell>
          <cell r="Q1517">
            <v>0.6</v>
          </cell>
          <cell r="R1517">
            <v>900</v>
          </cell>
          <cell r="U1517">
            <v>540</v>
          </cell>
        </row>
        <row r="1518">
          <cell r="A1518">
            <v>3</v>
          </cell>
          <cell r="C1518" t="str">
            <v>Glass Bit diberikan segera setelah cat marka selesai</v>
          </cell>
          <cell r="L1518" t="str">
            <v>2.</v>
          </cell>
          <cell r="N1518" t="str">
            <v>Tukang</v>
          </cell>
          <cell r="O1518" t="str">
            <v>(L02)</v>
          </cell>
          <cell r="P1518" t="str">
            <v>jam</v>
          </cell>
          <cell r="Q1518">
            <v>0.22499999999999998</v>
          </cell>
          <cell r="R1518">
            <v>1200</v>
          </cell>
          <cell r="U1518">
            <v>270</v>
          </cell>
        </row>
        <row r="1519">
          <cell r="C1519" t="str">
            <v>disemprotkan</v>
          </cell>
          <cell r="L1519" t="str">
            <v>3.</v>
          </cell>
          <cell r="N1519" t="str">
            <v>Mandor</v>
          </cell>
          <cell r="O1519" t="str">
            <v>(L03)</v>
          </cell>
          <cell r="P1519" t="str">
            <v>jam</v>
          </cell>
          <cell r="Q1519">
            <v>7.4999999999999997E-2</v>
          </cell>
          <cell r="R1519">
            <v>1250</v>
          </cell>
          <cell r="U1519">
            <v>93.75</v>
          </cell>
        </row>
        <row r="1521">
          <cell r="A1521" t="str">
            <v>III.</v>
          </cell>
          <cell r="C1521" t="str">
            <v>PEMAKAIAN BAHAN, ALAT DAN TENAGA</v>
          </cell>
          <cell r="Q1521" t="str">
            <v xml:space="preserve">JUMLAH HARGA TENAGA   </v>
          </cell>
          <cell r="U1521">
            <v>903.75</v>
          </cell>
        </row>
        <row r="1523">
          <cell r="A1523" t="str">
            <v xml:space="preserve">   1.</v>
          </cell>
          <cell r="C1523" t="str">
            <v>BAHAN</v>
          </cell>
          <cell r="L1523" t="str">
            <v>B.</v>
          </cell>
          <cell r="N1523" t="str">
            <v>BAHAN</v>
          </cell>
        </row>
        <row r="1524">
          <cell r="A1524" t="str">
            <v>1.a.</v>
          </cell>
          <cell r="C1524" t="str">
            <v>Cat Marka Non Thermoplastic</v>
          </cell>
          <cell r="E1524" t="str">
            <v>=  C x R x (BJ.Cat)</v>
          </cell>
          <cell r="G1524" t="str">
            <v>(M17a)</v>
          </cell>
          <cell r="H1524">
            <v>1.9500000000000002</v>
          </cell>
          <cell r="I1524" t="str">
            <v>Kg</v>
          </cell>
        </row>
        <row r="1525">
          <cell r="A1525" t="str">
            <v>1.b.</v>
          </cell>
          <cell r="C1525" t="str">
            <v>Minyak Pencair (Thinner)</v>
          </cell>
          <cell r="E1525" t="str">
            <v>=  T x R</v>
          </cell>
          <cell r="G1525" t="str">
            <v>(M33)</v>
          </cell>
          <cell r="H1525">
            <v>1.0499999999999998</v>
          </cell>
          <cell r="I1525" t="str">
            <v>Liter</v>
          </cell>
          <cell r="L1525" t="str">
            <v>1.</v>
          </cell>
          <cell r="N1525" t="str">
            <v>Cat Marka</v>
          </cell>
          <cell r="O1525" t="str">
            <v>(M17a)</v>
          </cell>
          <cell r="P1525" t="str">
            <v>Kg</v>
          </cell>
          <cell r="Q1525">
            <v>1.9500000000000002</v>
          </cell>
          <cell r="R1525">
            <v>10000</v>
          </cell>
          <cell r="U1525">
            <v>19500</v>
          </cell>
        </row>
        <row r="1526">
          <cell r="A1526" t="str">
            <v>1.c.</v>
          </cell>
          <cell r="C1526" t="str">
            <v>Blass Bead</v>
          </cell>
          <cell r="G1526" t="str">
            <v>(M34)</v>
          </cell>
          <cell r="H1526">
            <v>0.45</v>
          </cell>
          <cell r="I1526" t="str">
            <v>Kg</v>
          </cell>
          <cell r="J1526" t="str">
            <v xml:space="preserve"> Spec.10.4.3(2)(e)</v>
          </cell>
          <cell r="L1526" t="str">
            <v>2.</v>
          </cell>
          <cell r="N1526" t="str">
            <v>Thinner</v>
          </cell>
          <cell r="O1526" t="str">
            <v>(M33)</v>
          </cell>
          <cell r="P1526" t="str">
            <v>Liter</v>
          </cell>
          <cell r="Q1526">
            <v>1.0499999999999998</v>
          </cell>
          <cell r="R1526">
            <v>3000</v>
          </cell>
          <cell r="U1526">
            <v>3149.9999999999995</v>
          </cell>
        </row>
        <row r="1527">
          <cell r="L1527" t="str">
            <v>3.</v>
          </cell>
          <cell r="N1527" t="str">
            <v>Blass Bit</v>
          </cell>
          <cell r="O1527" t="str">
            <v>(M34)</v>
          </cell>
          <cell r="P1527" t="str">
            <v>Kg</v>
          </cell>
          <cell r="Q1527">
            <v>0.45</v>
          </cell>
          <cell r="R1527">
            <v>8000</v>
          </cell>
          <cell r="U1527">
            <v>3600</v>
          </cell>
        </row>
        <row r="1529">
          <cell r="A1529" t="str">
            <v>2.</v>
          </cell>
          <cell r="C1529" t="str">
            <v>ALAT</v>
          </cell>
        </row>
        <row r="1530">
          <cell r="A1530" t="str">
            <v>2.a.</v>
          </cell>
          <cell r="C1530" t="str">
            <v>COMPRESSOR</v>
          </cell>
          <cell r="G1530" t="str">
            <v>(E05)</v>
          </cell>
        </row>
        <row r="1531">
          <cell r="C1531" t="str">
            <v>Kapasitas penyemprotan</v>
          </cell>
          <cell r="G1531" t="str">
            <v>V</v>
          </cell>
          <cell r="H1531">
            <v>40</v>
          </cell>
          <cell r="I1531" t="str">
            <v>Ltr/Jam</v>
          </cell>
          <cell r="Q1531" t="str">
            <v xml:space="preserve">JUMLAH HARGA BAHAN   </v>
          </cell>
          <cell r="U1531">
            <v>26250</v>
          </cell>
        </row>
        <row r="1532">
          <cell r="C1532" t="str">
            <v>Jumlah cat cair  =</v>
          </cell>
          <cell r="D1532" t="str">
            <v>(1 M x 1 M) x t x 1000</v>
          </cell>
          <cell r="G1532" t="str">
            <v>R</v>
          </cell>
          <cell r="H1532">
            <v>3</v>
          </cell>
          <cell r="I1532" t="str">
            <v>Ltr/M2</v>
          </cell>
        </row>
        <row r="1533">
          <cell r="L1533" t="str">
            <v>C.</v>
          </cell>
          <cell r="N1533" t="str">
            <v>PERALATAN</v>
          </cell>
        </row>
        <row r="1534">
          <cell r="C1534" t="str">
            <v>Kap. Prod. / Jam  =</v>
          </cell>
          <cell r="D1534" t="str">
            <v xml:space="preserve">  V : R</v>
          </cell>
          <cell r="G1534" t="str">
            <v>Q1</v>
          </cell>
          <cell r="H1534">
            <v>13.333333333333334</v>
          </cell>
          <cell r="I1534" t="str">
            <v>M2/Jam</v>
          </cell>
        </row>
        <row r="1535">
          <cell r="L1535" t="str">
            <v>1.</v>
          </cell>
          <cell r="N1535" t="str">
            <v>Compressor</v>
          </cell>
          <cell r="O1535" t="str">
            <v>(E05)</v>
          </cell>
          <cell r="P1535" t="str">
            <v>Jam</v>
          </cell>
          <cell r="Q1535">
            <v>7.4999999999999997E-2</v>
          </cell>
          <cell r="R1535">
            <v>18958.834659213073</v>
          </cell>
          <cell r="U1535">
            <v>1421.9125994409803</v>
          </cell>
        </row>
        <row r="1536">
          <cell r="C1536" t="str">
            <v>Koef. Alat / M2</v>
          </cell>
          <cell r="D1536" t="str">
            <v>=  1 : Q1</v>
          </cell>
          <cell r="G1536" t="str">
            <v>(E05)</v>
          </cell>
          <cell r="H1536">
            <v>7.4999999999999997E-2</v>
          </cell>
          <cell r="I1536" t="str">
            <v>Jam</v>
          </cell>
          <cell r="L1536" t="str">
            <v>2.</v>
          </cell>
          <cell r="N1536" t="str">
            <v>Dump Truck</v>
          </cell>
          <cell r="O1536" t="str">
            <v>(E08)</v>
          </cell>
          <cell r="P1536" t="str">
            <v>Jam</v>
          </cell>
          <cell r="Q1536">
            <v>7.4999999999999997E-2</v>
          </cell>
          <cell r="R1536">
            <v>22948.54332401634</v>
          </cell>
          <cell r="U1536">
            <v>1721.1407493012255</v>
          </cell>
        </row>
        <row r="1537">
          <cell r="L1537" t="str">
            <v>3.</v>
          </cell>
          <cell r="N1537" t="str">
            <v>Alat Bantu</v>
          </cell>
          <cell r="P1537" t="str">
            <v>Ls</v>
          </cell>
          <cell r="Q1537">
            <v>1</v>
          </cell>
          <cell r="R1537">
            <v>200</v>
          </cell>
          <cell r="U1537">
            <v>200</v>
          </cell>
        </row>
        <row r="1540">
          <cell r="A1540" t="str">
            <v>2.b.</v>
          </cell>
          <cell r="C1540" t="str">
            <v>DUMP TRUCK</v>
          </cell>
          <cell r="G1540" t="str">
            <v>(E08)</v>
          </cell>
        </row>
        <row r="1541">
          <cell r="C1541" t="str">
            <v>Pada dasarnya alat ini digunakan bersama-sama</v>
          </cell>
        </row>
        <row r="1542">
          <cell r="C1542" t="str">
            <v>dengan Compressor</v>
          </cell>
          <cell r="G1542" t="str">
            <v>Q3</v>
          </cell>
          <cell r="H1542">
            <v>13.333333333333334</v>
          </cell>
          <cell r="I1542" t="str">
            <v>M2/Jam</v>
          </cell>
        </row>
        <row r="1543">
          <cell r="C1543" t="str">
            <v>Koef. Alat / M2</v>
          </cell>
          <cell r="D1543" t="str">
            <v>=  1 : Q3</v>
          </cell>
          <cell r="G1543" t="str">
            <v>(E08)</v>
          </cell>
          <cell r="H1543">
            <v>7.4999999999999997E-2</v>
          </cell>
          <cell r="I1543" t="str">
            <v>Jam</v>
          </cell>
          <cell r="Q1543" t="str">
            <v xml:space="preserve">JUMLAH HARGA PERALATAN   </v>
          </cell>
          <cell r="U1543">
            <v>3343.0533487422058</v>
          </cell>
        </row>
        <row r="1545">
          <cell r="A1545" t="str">
            <v>2.c.</v>
          </cell>
          <cell r="C1545" t="str">
            <v>ALAT BANTU</v>
          </cell>
          <cell r="I1545" t="str">
            <v>Ls</v>
          </cell>
          <cell r="L1545" t="str">
            <v>D.</v>
          </cell>
          <cell r="N1545" t="str">
            <v>JUMLAH HARGA TENAGA, BAHAN DAN PERALATAN  ( A + B + C )</v>
          </cell>
          <cell r="U1545">
            <v>30496.803348742207</v>
          </cell>
        </row>
        <row r="1546">
          <cell r="C1546" t="str">
            <v>Diperlukan  :</v>
          </cell>
          <cell r="L1546" t="str">
            <v>E.</v>
          </cell>
          <cell r="N1546" t="str">
            <v>OVERHEAD &amp; PROFIT</v>
          </cell>
          <cell r="P1546">
            <v>10</v>
          </cell>
          <cell r="Q1546" t="str">
            <v>%  x  D</v>
          </cell>
          <cell r="U1546">
            <v>3049.680334874221</v>
          </cell>
        </row>
        <row r="1547">
          <cell r="C1547" t="str">
            <v>- Sapu Lidi</v>
          </cell>
          <cell r="E1547" t="str">
            <v>=  3  buah</v>
          </cell>
          <cell r="L1547" t="str">
            <v>F.</v>
          </cell>
          <cell r="N1547" t="str">
            <v>HARGA SATUAN PEKERJAAN  ( D + E )</v>
          </cell>
          <cell r="U1547">
            <v>33546.483683616425</v>
          </cell>
        </row>
        <row r="1548">
          <cell r="C1548" t="str">
            <v>- Sikat Ijuk</v>
          </cell>
          <cell r="E1548" t="str">
            <v>=  3  buah</v>
          </cell>
          <cell r="L1548" t="str">
            <v>Note: 1</v>
          </cell>
          <cell r="N1548" t="str">
            <v>SATUAN dapat berdasarkan atas jam operasi untuk Tenaga Kerja dan Peralatan, volume dan/atau ukuran</v>
          </cell>
        </row>
        <row r="1549">
          <cell r="C1549" t="str">
            <v>- Rambu-rambu pengaman</v>
          </cell>
          <cell r="E1549" t="str">
            <v>=  2  buah</v>
          </cell>
          <cell r="N1549" t="str">
            <v>berat untuk bahan-bahan.</v>
          </cell>
        </row>
        <row r="1550">
          <cell r="C1550" t="str">
            <v>- Maal Tripleks</v>
          </cell>
          <cell r="E1550" t="str">
            <v>=  4  lembar</v>
          </cell>
          <cell r="L1550">
            <v>2</v>
          </cell>
          <cell r="N1550" t="str">
            <v>Kuantitas satuan adalah kuantitas setiap komponen untuk menyelesaikan satu satuan pekerjaan dari nomor</v>
          </cell>
        </row>
        <row r="1551">
          <cell r="N1551" t="str">
            <v>mata pembayaran.</v>
          </cell>
        </row>
        <row r="1552">
          <cell r="L1552">
            <v>3</v>
          </cell>
          <cell r="N1552" t="str">
            <v>Biaya satuan untuk peralatan sudah termasuk bahan bakar, bahan habis dipakai dan operator.</v>
          </cell>
        </row>
        <row r="1553">
          <cell r="L1553">
            <v>4</v>
          </cell>
          <cell r="N1553" t="str">
            <v>Biaya satuan sudah termasuk pengeluaran untuk seluruh pajak yang berkaitan (tetapi tidak termasuk PPN</v>
          </cell>
        </row>
        <row r="1554">
          <cell r="J1554" t="str">
            <v>Berlanjut ke hal. berikut.</v>
          </cell>
          <cell r="N1554" t="str">
            <v>yang dibayar dari kontrak) dan biaya-biaya lainnya.</v>
          </cell>
        </row>
        <row r="1555">
          <cell r="A1555" t="str">
            <v>ITEM PEMBAYARAN NO.</v>
          </cell>
          <cell r="D1555" t="str">
            <v>:  8.4 (2)</v>
          </cell>
          <cell r="J1555" t="str">
            <v>Analisa EI-842</v>
          </cell>
        </row>
        <row r="1556">
          <cell r="A1556" t="str">
            <v>JENIS PEKERJAAN</v>
          </cell>
          <cell r="D1556" t="str">
            <v>:  Marka Jalan (Non Thermoplastic)</v>
          </cell>
        </row>
        <row r="1557">
          <cell r="A1557" t="str">
            <v>SATUAN PEMBAYARAN</v>
          </cell>
          <cell r="D1557" t="str">
            <v>:  M2</v>
          </cell>
          <cell r="H1557" t="str">
            <v xml:space="preserve">        URAIAN ANALISA HARGA SATUAN</v>
          </cell>
        </row>
        <row r="1558">
          <cell r="J1558" t="str">
            <v>Lanjutan</v>
          </cell>
        </row>
        <row r="1560">
          <cell r="A1560" t="str">
            <v>No.</v>
          </cell>
          <cell r="C1560" t="str">
            <v>U R A I A N</v>
          </cell>
          <cell r="G1560" t="str">
            <v>KODE</v>
          </cell>
          <cell r="H1560" t="str">
            <v>KOEF.</v>
          </cell>
          <cell r="I1560" t="str">
            <v>SATUAN</v>
          </cell>
          <cell r="J1560" t="str">
            <v>KETERANGAN</v>
          </cell>
        </row>
        <row r="1563">
          <cell r="A1563" t="str">
            <v>3.</v>
          </cell>
          <cell r="C1563" t="str">
            <v>TENAGA</v>
          </cell>
        </row>
        <row r="1564">
          <cell r="C1564" t="str">
            <v>Produksi pekerjaan per hari  =  Q1 x Tk</v>
          </cell>
          <cell r="G1564" t="str">
            <v>Qt</v>
          </cell>
          <cell r="H1564">
            <v>93.333333333333343</v>
          </cell>
          <cell r="I1564" t="str">
            <v>M2</v>
          </cell>
        </row>
        <row r="1565">
          <cell r="C1565" t="str">
            <v>dibutuhkan tenaga :</v>
          </cell>
          <cell r="D1565" t="str">
            <v>- Mandor</v>
          </cell>
          <cell r="G1565" t="str">
            <v>M</v>
          </cell>
          <cell r="H1565">
            <v>1</v>
          </cell>
          <cell r="I1565" t="str">
            <v>orang</v>
          </cell>
        </row>
        <row r="1566">
          <cell r="D1566" t="str">
            <v>- Tukang Cat</v>
          </cell>
          <cell r="G1566" t="str">
            <v>Tb</v>
          </cell>
          <cell r="H1566">
            <v>3</v>
          </cell>
          <cell r="I1566" t="str">
            <v>orang</v>
          </cell>
        </row>
        <row r="1567">
          <cell r="D1567" t="str">
            <v>- Pekerja</v>
          </cell>
          <cell r="G1567" t="str">
            <v>P</v>
          </cell>
          <cell r="H1567">
            <v>8</v>
          </cell>
          <cell r="I1567" t="str">
            <v>orang</v>
          </cell>
        </row>
        <row r="1569">
          <cell r="C1569" t="str">
            <v>Koefisien Tenaga / M2  :</v>
          </cell>
        </row>
        <row r="1570">
          <cell r="D1570" t="str">
            <v>-  Mandor</v>
          </cell>
          <cell r="E1570" t="str">
            <v>=  ( M x Tk ) : Qt</v>
          </cell>
          <cell r="G1570" t="str">
            <v>(L03)</v>
          </cell>
          <cell r="H1570">
            <v>7.4999999999999997E-2</v>
          </cell>
          <cell r="I1570" t="str">
            <v>jam</v>
          </cell>
        </row>
        <row r="1571">
          <cell r="D1571" t="str">
            <v>- Tukang</v>
          </cell>
          <cell r="E1571" t="str">
            <v>=  ( Tb x Tk ) : Qt</v>
          </cell>
          <cell r="G1571" t="str">
            <v>(L02)</v>
          </cell>
          <cell r="H1571">
            <v>0.22499999999999998</v>
          </cell>
          <cell r="I1571" t="str">
            <v>jam</v>
          </cell>
        </row>
        <row r="1572">
          <cell r="D1572" t="str">
            <v>-  Pekerja</v>
          </cell>
          <cell r="E1572" t="str">
            <v>=  ( P x Tk ) : Qt</v>
          </cell>
          <cell r="G1572" t="str">
            <v>(L01)</v>
          </cell>
          <cell r="H1572">
            <v>0.6</v>
          </cell>
          <cell r="I1572" t="str">
            <v>jam</v>
          </cell>
        </row>
        <row r="1574">
          <cell r="A1574" t="str">
            <v>4.</v>
          </cell>
          <cell r="C1574" t="str">
            <v>HARGA DASAR SATUAN UPAH, BAHAN DAN ALAT</v>
          </cell>
        </row>
        <row r="1575">
          <cell r="C1575" t="str">
            <v>Lihat lampiran.</v>
          </cell>
        </row>
        <row r="1577">
          <cell r="A1577" t="str">
            <v>5.</v>
          </cell>
          <cell r="C1577" t="str">
            <v>ANALISA HARGA SATUAN PEKERJAAN</v>
          </cell>
        </row>
        <row r="1578">
          <cell r="C1578" t="str">
            <v>Lihat perhitungan dalam FORMULIR STANDAR UNTUK</v>
          </cell>
        </row>
        <row r="1579">
          <cell r="C1579" t="str">
            <v>PEREKEMAN ANALISA MASING-MASING HARGA</v>
          </cell>
        </row>
        <row r="1580">
          <cell r="C1580" t="str">
            <v>SATUAN.</v>
          </cell>
        </row>
        <row r="1581">
          <cell r="C1581" t="str">
            <v>Didapat Harga Satuan Pekerjaan :</v>
          </cell>
        </row>
        <row r="1583">
          <cell r="C1583" t="str">
            <v xml:space="preserve">Rp.  </v>
          </cell>
          <cell r="D1583">
            <v>33546.483683616425</v>
          </cell>
          <cell r="E1583" t="str">
            <v xml:space="preserve"> / M2</v>
          </cell>
        </row>
        <row r="1587">
          <cell r="A1587" t="str">
            <v>6.</v>
          </cell>
          <cell r="C1587" t="str">
            <v>MASA PELAKSANAAN YANG DIPERLUKAN</v>
          </cell>
        </row>
        <row r="1588">
          <cell r="C1588" t="str">
            <v>Masa Pelaksanaan :</v>
          </cell>
          <cell r="D1588" t="str">
            <v>. . . . . . . . . . .</v>
          </cell>
          <cell r="E1588" t="str">
            <v>bulan</v>
          </cell>
        </row>
        <row r="1590">
          <cell r="A1590" t="str">
            <v>7.</v>
          </cell>
          <cell r="C1590" t="str">
            <v>VOLUME PEKERJAAN YANG DIPERLUKAN</v>
          </cell>
        </row>
        <row r="1591">
          <cell r="C1591" t="str">
            <v>Volume pekerjaan  :</v>
          </cell>
          <cell r="D1591">
            <v>84</v>
          </cell>
          <cell r="E1591" t="str">
            <v>M2</v>
          </cell>
        </row>
        <row r="1614">
          <cell r="A1614" t="str">
            <v>ITEM PEMBAYARAN NO.</v>
          </cell>
          <cell r="D1614" t="str">
            <v>:  8.4 (1)</v>
          </cell>
          <cell r="J1614" t="str">
            <v>Analisa EI-841</v>
          </cell>
          <cell r="T1614" t="str">
            <v>Analisa EI-841</v>
          </cell>
        </row>
        <row r="1615">
          <cell r="A1615" t="str">
            <v>JENIS PEKERJAAN</v>
          </cell>
          <cell r="D1615" t="str">
            <v>:  Marka Jalan (Thermoplastic)</v>
          </cell>
        </row>
        <row r="1616">
          <cell r="A1616" t="str">
            <v>SATUAN PEMBAYARAN</v>
          </cell>
          <cell r="D1616" t="str">
            <v>:  M2</v>
          </cell>
          <cell r="H1616" t="str">
            <v xml:space="preserve">        URAIAN ANALISA HARGA SATUAN</v>
          </cell>
          <cell r="L1616" t="str">
            <v>FORMULIR STANDAR UNTUK</v>
          </cell>
        </row>
        <row r="1617">
          <cell r="L1617" t="str">
            <v>PEREKAMAN ANALISA MASING-MASING HARGA SATUAN</v>
          </cell>
        </row>
        <row r="1618">
          <cell r="L1618" t="str">
            <v/>
          </cell>
        </row>
        <row r="1619">
          <cell r="A1619" t="str">
            <v>No.</v>
          </cell>
          <cell r="C1619" t="str">
            <v>U R A I A N</v>
          </cell>
          <cell r="G1619" t="str">
            <v>KODE</v>
          </cell>
          <cell r="H1619" t="str">
            <v>KOEF.</v>
          </cell>
          <cell r="I1619" t="str">
            <v>SATUAN</v>
          </cell>
          <cell r="J1619" t="str">
            <v>KETERANGAN</v>
          </cell>
        </row>
        <row r="1621">
          <cell r="L1621" t="str">
            <v>PROYEK</v>
          </cell>
          <cell r="O1621" t="str">
            <v>:</v>
          </cell>
        </row>
        <row r="1622">
          <cell r="A1622" t="str">
            <v>I.</v>
          </cell>
          <cell r="C1622" t="str">
            <v>ASUMSI</v>
          </cell>
          <cell r="L1622" t="str">
            <v>No. PAKET KONTRAK</v>
          </cell>
          <cell r="O1622" t="str">
            <v>:</v>
          </cell>
        </row>
        <row r="1623">
          <cell r="A1623">
            <v>1</v>
          </cell>
          <cell r="C1623" t="str">
            <v>Pekerjaan dilakukan secara manual</v>
          </cell>
          <cell r="L1623" t="str">
            <v>NAMA PAKET</v>
          </cell>
          <cell r="O1623" t="str">
            <v>:</v>
          </cell>
        </row>
        <row r="1624">
          <cell r="A1624">
            <v>2</v>
          </cell>
          <cell r="C1624" t="str">
            <v>Lokasi pekerjaan : sepanjang jalan</v>
          </cell>
          <cell r="L1624" t="str">
            <v>PROP / KAB / KODYA</v>
          </cell>
          <cell r="O1624" t="str">
            <v>:</v>
          </cell>
        </row>
        <row r="1625">
          <cell r="A1625">
            <v>3</v>
          </cell>
          <cell r="C1625" t="str">
            <v>Bahan dasar (besi dan kawat) diterima seluruhnya</v>
          </cell>
          <cell r="L1625" t="str">
            <v>ITEM PEMBAYARAN NO.</v>
          </cell>
          <cell r="O1625" t="str">
            <v>:  8.4 (1)</v>
          </cell>
          <cell r="R1625" t="str">
            <v>PERKIRAAN VOL. PEK.</v>
          </cell>
          <cell r="T1625" t="str">
            <v>:</v>
          </cell>
          <cell r="U1625">
            <v>84</v>
          </cell>
        </row>
        <row r="1626">
          <cell r="C1626" t="str">
            <v>di lokasi pekerjaan</v>
          </cell>
          <cell r="L1626" t="str">
            <v>JENIS PEKERJAAN</v>
          </cell>
          <cell r="O1626" t="str">
            <v>:  Marka Jalan (Thermoplastic)</v>
          </cell>
          <cell r="R1626" t="str">
            <v>TOTAL HARGA (Rp.)</v>
          </cell>
          <cell r="T1626" t="str">
            <v>:</v>
          </cell>
          <cell r="U1626">
            <v>4169254.3200000003</v>
          </cell>
        </row>
        <row r="1627">
          <cell r="A1627">
            <v>4</v>
          </cell>
          <cell r="C1627" t="str">
            <v>Jarak rata-rata Base camp ke lokasi pekerjaan</v>
          </cell>
          <cell r="G1627" t="str">
            <v>L</v>
          </cell>
          <cell r="H1627">
            <v>0</v>
          </cell>
          <cell r="I1627" t="str">
            <v>KM</v>
          </cell>
          <cell r="L1627" t="str">
            <v>SATUAN PEMBAYARAN</v>
          </cell>
          <cell r="O1627" t="str">
            <v>:  M2</v>
          </cell>
          <cell r="R1627" t="str">
            <v>% THD. BIAYA PROYEK</v>
          </cell>
          <cell r="T1627" t="str">
            <v>:</v>
          </cell>
          <cell r="U1627">
            <v>0.16193320458539606</v>
          </cell>
        </row>
        <row r="1628">
          <cell r="A1628">
            <v>5</v>
          </cell>
          <cell r="C1628" t="str">
            <v>Jam kerja efektif per-hari</v>
          </cell>
          <cell r="G1628" t="str">
            <v>Tk</v>
          </cell>
          <cell r="H1628">
            <v>7</v>
          </cell>
          <cell r="I1628" t="str">
            <v>jam</v>
          </cell>
        </row>
        <row r="1629">
          <cell r="A1629">
            <v>6</v>
          </cell>
          <cell r="C1629" t="str">
            <v>Faktor Kehilangan Material</v>
          </cell>
          <cell r="G1629" t="str">
            <v>Fh</v>
          </cell>
          <cell r="H1629">
            <v>1.05</v>
          </cell>
          <cell r="I1629" t="str">
            <v>-</v>
          </cell>
        </row>
        <row r="1630">
          <cell r="A1630">
            <v>7</v>
          </cell>
          <cell r="C1630" t="str">
            <v>Tebal lapisan cat secara manual</v>
          </cell>
          <cell r="G1630" t="str">
            <v>t</v>
          </cell>
          <cell r="H1630">
            <v>1.4999999999999999E-2</v>
          </cell>
          <cell r="I1630" t="str">
            <v>M</v>
          </cell>
          <cell r="J1630" t="str">
            <v xml:space="preserve"> Spec.10.4.3(2)(d)</v>
          </cell>
          <cell r="Q1630" t="str">
            <v>PERKIRAAN</v>
          </cell>
          <cell r="R1630" t="str">
            <v>HARGA</v>
          </cell>
          <cell r="S1630" t="str">
            <v>JUMLAH</v>
          </cell>
        </row>
        <row r="1631">
          <cell r="A1631">
            <v>8</v>
          </cell>
          <cell r="C1631" t="str">
            <v>Berat Jenis Bahan Cat</v>
          </cell>
          <cell r="G1631" t="str">
            <v>BJ.Cat</v>
          </cell>
          <cell r="H1631">
            <v>1</v>
          </cell>
          <cell r="I1631" t="str">
            <v>Kg/Liter</v>
          </cell>
          <cell r="L1631" t="str">
            <v>NO.</v>
          </cell>
          <cell r="N1631" t="str">
            <v>KOMPONEN</v>
          </cell>
          <cell r="P1631" t="str">
            <v>SATUAN</v>
          </cell>
          <cell r="Q1631" t="str">
            <v>KUANTITAS</v>
          </cell>
          <cell r="R1631" t="str">
            <v>SATUAN</v>
          </cell>
          <cell r="S1631" t="str">
            <v>HARGA</v>
          </cell>
        </row>
        <row r="1632">
          <cell r="A1632">
            <v>9</v>
          </cell>
          <cell r="C1632" t="str">
            <v>Perbandingan pemakaian bahan  :</v>
          </cell>
          <cell r="E1632" t="str">
            <v>- Cat</v>
          </cell>
          <cell r="G1632" t="str">
            <v>C</v>
          </cell>
          <cell r="H1632">
            <v>65</v>
          </cell>
          <cell r="I1632" t="str">
            <v>%</v>
          </cell>
          <cell r="R1632" t="str">
            <v>(Rp.)</v>
          </cell>
          <cell r="S1632" t="str">
            <v>(Rp.)</v>
          </cell>
        </row>
        <row r="1633">
          <cell r="E1633" t="str">
            <v>- Thinner</v>
          </cell>
          <cell r="G1633" t="str">
            <v>T</v>
          </cell>
          <cell r="H1633">
            <v>35</v>
          </cell>
          <cell r="I1633" t="str">
            <v>%</v>
          </cell>
        </row>
        <row r="1634">
          <cell r="A1634" t="str">
            <v>II.</v>
          </cell>
          <cell r="C1634" t="str">
            <v>URUTAN KERJA</v>
          </cell>
        </row>
        <row r="1635">
          <cell r="A1635">
            <v>1</v>
          </cell>
          <cell r="C1635" t="str">
            <v>Permukaan jalan dibersihkan dari debu/kotoran</v>
          </cell>
          <cell r="L1635" t="str">
            <v>A.</v>
          </cell>
          <cell r="N1635" t="str">
            <v>TENAGA</v>
          </cell>
        </row>
        <row r="1636">
          <cell r="A1636">
            <v>2</v>
          </cell>
          <cell r="C1636" t="str">
            <v>Cat disemprotkan dengan Compressor di atas maal</v>
          </cell>
        </row>
        <row r="1637">
          <cell r="C1637" t="str">
            <v>tripleks yang dipasang di permukaan jalan</v>
          </cell>
          <cell r="L1637" t="str">
            <v>1.</v>
          </cell>
          <cell r="N1637" t="str">
            <v>Pekerja Biasa</v>
          </cell>
          <cell r="O1637" t="str">
            <v>(L01)</v>
          </cell>
          <cell r="P1637" t="str">
            <v>jam</v>
          </cell>
          <cell r="Q1637">
            <v>0.6</v>
          </cell>
          <cell r="R1637">
            <v>900</v>
          </cell>
          <cell r="U1637">
            <v>540</v>
          </cell>
        </row>
        <row r="1638">
          <cell r="A1638">
            <v>3</v>
          </cell>
          <cell r="C1638" t="str">
            <v>Glass Bit diberikan segera setelah cat marka selesai</v>
          </cell>
          <cell r="L1638" t="str">
            <v>2.</v>
          </cell>
          <cell r="N1638" t="str">
            <v>Tukang</v>
          </cell>
          <cell r="O1638" t="str">
            <v>(L02)</v>
          </cell>
          <cell r="P1638" t="str">
            <v>jam</v>
          </cell>
          <cell r="Q1638">
            <v>0.22499999999999998</v>
          </cell>
          <cell r="R1638">
            <v>1200</v>
          </cell>
          <cell r="U1638">
            <v>270</v>
          </cell>
        </row>
        <row r="1639">
          <cell r="C1639" t="str">
            <v>disemprotkan</v>
          </cell>
          <cell r="L1639" t="str">
            <v>3.</v>
          </cell>
          <cell r="N1639" t="str">
            <v>Mandor</v>
          </cell>
          <cell r="O1639" t="str">
            <v>(L03)</v>
          </cell>
          <cell r="P1639" t="str">
            <v>jam</v>
          </cell>
          <cell r="Q1639">
            <v>7.4999999999999997E-2</v>
          </cell>
          <cell r="R1639">
            <v>1250</v>
          </cell>
          <cell r="U1639">
            <v>93.75</v>
          </cell>
        </row>
        <row r="1641">
          <cell r="A1641" t="str">
            <v>III.</v>
          </cell>
          <cell r="C1641" t="str">
            <v>PEMAKAIAN BAHAN, ALAT DAN TENAGA</v>
          </cell>
          <cell r="Q1641" t="str">
            <v xml:space="preserve">JUMLAH HARGA TENAGA   </v>
          </cell>
          <cell r="U1641">
            <v>903.75</v>
          </cell>
        </row>
        <row r="1643">
          <cell r="A1643" t="str">
            <v xml:space="preserve">   1.</v>
          </cell>
          <cell r="C1643" t="str">
            <v>BAHAN</v>
          </cell>
          <cell r="L1643" t="str">
            <v>B.</v>
          </cell>
          <cell r="N1643" t="str">
            <v>BAHAN</v>
          </cell>
        </row>
        <row r="1644">
          <cell r="A1644" t="str">
            <v>1.a.</v>
          </cell>
          <cell r="C1644" t="str">
            <v>Cat Marka Thermoplastic</v>
          </cell>
          <cell r="E1644" t="str">
            <v>=  C x R x (BJ.Cat)</v>
          </cell>
          <cell r="G1644" t="str">
            <v>(M17b)</v>
          </cell>
          <cell r="H1644">
            <v>1.9500000000000002</v>
          </cell>
          <cell r="I1644" t="str">
            <v>Kg</v>
          </cell>
        </row>
        <row r="1645">
          <cell r="A1645" t="str">
            <v>1.b.</v>
          </cell>
          <cell r="C1645" t="str">
            <v>Minyak Pencair (Thinner)</v>
          </cell>
          <cell r="E1645" t="str">
            <v>=  T x R</v>
          </cell>
          <cell r="G1645" t="str">
            <v>(M33)</v>
          </cell>
          <cell r="H1645">
            <v>1.0499999999999998</v>
          </cell>
          <cell r="I1645" t="str">
            <v>Liter</v>
          </cell>
          <cell r="L1645" t="str">
            <v>1.</v>
          </cell>
          <cell r="N1645" t="str">
            <v>Cat Marka</v>
          </cell>
          <cell r="O1645" t="str">
            <v>(M17b)</v>
          </cell>
          <cell r="P1645" t="str">
            <v>Kg</v>
          </cell>
          <cell r="Q1645">
            <v>1.9500000000000002</v>
          </cell>
          <cell r="R1645">
            <v>17500</v>
          </cell>
          <cell r="U1645">
            <v>34125</v>
          </cell>
        </row>
        <row r="1646">
          <cell r="A1646" t="str">
            <v>1.c.</v>
          </cell>
          <cell r="C1646" t="str">
            <v>Blass Bead</v>
          </cell>
          <cell r="G1646" t="str">
            <v>(M34)</v>
          </cell>
          <cell r="H1646">
            <v>0.45</v>
          </cell>
          <cell r="I1646" t="str">
            <v>Kg</v>
          </cell>
          <cell r="J1646" t="str">
            <v xml:space="preserve"> Spec.10.4.3(2)(e)</v>
          </cell>
          <cell r="L1646" t="str">
            <v>2.</v>
          </cell>
          <cell r="N1646" t="str">
            <v>Thinner</v>
          </cell>
          <cell r="O1646" t="str">
            <v>(M33)</v>
          </cell>
          <cell r="P1646" t="str">
            <v>Liter</v>
          </cell>
          <cell r="Q1646">
            <v>1.0499999999999998</v>
          </cell>
          <cell r="R1646">
            <v>3000</v>
          </cell>
          <cell r="U1646">
            <v>3149.9999999999995</v>
          </cell>
        </row>
        <row r="1647">
          <cell r="L1647" t="str">
            <v>3.</v>
          </cell>
          <cell r="N1647" t="str">
            <v>Blass Bit</v>
          </cell>
          <cell r="O1647" t="str">
            <v>(M34)</v>
          </cell>
          <cell r="P1647" t="str">
            <v>Kg</v>
          </cell>
          <cell r="Q1647">
            <v>0.45</v>
          </cell>
          <cell r="R1647">
            <v>8000</v>
          </cell>
          <cell r="U1647">
            <v>3600</v>
          </cell>
        </row>
        <row r="1649">
          <cell r="A1649" t="str">
            <v>2.</v>
          </cell>
          <cell r="C1649" t="str">
            <v>ALAT</v>
          </cell>
        </row>
        <row r="1650">
          <cell r="A1650" t="str">
            <v>2.a.</v>
          </cell>
          <cell r="C1650" t="str">
            <v>COMPRESSOR</v>
          </cell>
          <cell r="G1650" t="str">
            <v>(E05)</v>
          </cell>
        </row>
        <row r="1651">
          <cell r="C1651" t="str">
            <v>Kapasitas penyemprotan</v>
          </cell>
          <cell r="G1651" t="str">
            <v>V</v>
          </cell>
          <cell r="H1651">
            <v>40</v>
          </cell>
          <cell r="I1651" t="str">
            <v>Ltr/Jam</v>
          </cell>
          <cell r="Q1651" t="str">
            <v xml:space="preserve">JUMLAH HARGA BAHAN   </v>
          </cell>
          <cell r="U1651">
            <v>40875</v>
          </cell>
        </row>
        <row r="1652">
          <cell r="C1652" t="str">
            <v>Jumlah cat cair  =</v>
          </cell>
          <cell r="D1652" t="str">
            <v>(1 M x 1 M) x t x 1000</v>
          </cell>
          <cell r="G1652" t="str">
            <v>R</v>
          </cell>
          <cell r="H1652">
            <v>3</v>
          </cell>
          <cell r="I1652" t="str">
            <v>Ltr/M2</v>
          </cell>
        </row>
        <row r="1653">
          <cell r="L1653" t="str">
            <v>C.</v>
          </cell>
          <cell r="N1653" t="str">
            <v>PERALATAN</v>
          </cell>
        </row>
        <row r="1654">
          <cell r="C1654" t="str">
            <v>Kap. Prod. / Jam  =</v>
          </cell>
          <cell r="D1654" t="str">
            <v xml:space="preserve">  V : R</v>
          </cell>
          <cell r="G1654" t="str">
            <v>Q1</v>
          </cell>
          <cell r="H1654">
            <v>13.333333333333334</v>
          </cell>
          <cell r="I1654" t="str">
            <v>M2/Jam</v>
          </cell>
        </row>
        <row r="1655">
          <cell r="L1655" t="str">
            <v>1.</v>
          </cell>
          <cell r="N1655" t="str">
            <v>Compressor</v>
          </cell>
          <cell r="O1655" t="str">
            <v>(E05)</v>
          </cell>
          <cell r="P1655" t="str">
            <v>Jam</v>
          </cell>
          <cell r="Q1655">
            <v>7.4999999999999997E-2</v>
          </cell>
          <cell r="R1655">
            <v>18958.834659213073</v>
          </cell>
          <cell r="U1655">
            <v>1421.9125994409803</v>
          </cell>
        </row>
        <row r="1656">
          <cell r="C1656" t="str">
            <v>Koef. Alat / M2</v>
          </cell>
          <cell r="D1656" t="str">
            <v>=  1 : Q1</v>
          </cell>
          <cell r="G1656" t="str">
            <v>(E05)</v>
          </cell>
          <cell r="H1656">
            <v>7.4999999999999997E-2</v>
          </cell>
          <cell r="I1656" t="str">
            <v>Jam</v>
          </cell>
          <cell r="L1656" t="str">
            <v>2.</v>
          </cell>
          <cell r="N1656" t="str">
            <v>Dump Truck</v>
          </cell>
          <cell r="O1656" t="str">
            <v>(E08)</v>
          </cell>
          <cell r="P1656" t="str">
            <v>Jam</v>
          </cell>
          <cell r="Q1656">
            <v>7.4999999999999997E-2</v>
          </cell>
          <cell r="R1656">
            <v>22948.54332401634</v>
          </cell>
          <cell r="U1656">
            <v>1721.1407493012255</v>
          </cell>
        </row>
        <row r="1657">
          <cell r="L1657" t="str">
            <v>3.</v>
          </cell>
          <cell r="N1657" t="str">
            <v>Alat Bantu</v>
          </cell>
          <cell r="P1657" t="str">
            <v>Ls</v>
          </cell>
          <cell r="Q1657">
            <v>1</v>
          </cell>
          <cell r="R1657">
            <v>200</v>
          </cell>
          <cell r="U1657">
            <v>200</v>
          </cell>
        </row>
        <row r="1660">
          <cell r="A1660" t="str">
            <v>2.b.</v>
          </cell>
          <cell r="C1660" t="str">
            <v>DUMP TRUCK</v>
          </cell>
          <cell r="G1660" t="str">
            <v>(E08)</v>
          </cell>
        </row>
        <row r="1661">
          <cell r="C1661" t="str">
            <v>Pada dasarnya alat ini digunakan bersama-sama</v>
          </cell>
        </row>
        <row r="1662">
          <cell r="C1662" t="str">
            <v>dengan Compressor</v>
          </cell>
          <cell r="G1662" t="str">
            <v>Q3</v>
          </cell>
          <cell r="H1662">
            <v>13.333333333333334</v>
          </cell>
          <cell r="I1662" t="str">
            <v>M2/Jam</v>
          </cell>
        </row>
        <row r="1663">
          <cell r="C1663" t="str">
            <v>Koef. Alat / M2</v>
          </cell>
          <cell r="D1663" t="str">
            <v>=  1 : Q3</v>
          </cell>
          <cell r="G1663" t="str">
            <v>(E08)</v>
          </cell>
          <cell r="H1663">
            <v>7.4999999999999997E-2</v>
          </cell>
          <cell r="I1663" t="str">
            <v>Jam</v>
          </cell>
          <cell r="Q1663" t="str">
            <v xml:space="preserve">JUMLAH HARGA PERALATAN   </v>
          </cell>
          <cell r="U1663">
            <v>3343.0533487422058</v>
          </cell>
        </row>
        <row r="1665">
          <cell r="A1665" t="str">
            <v>2.c.</v>
          </cell>
          <cell r="C1665" t="str">
            <v>ALAT BANTU</v>
          </cell>
          <cell r="I1665" t="str">
            <v>Ls</v>
          </cell>
          <cell r="L1665" t="str">
            <v>D.</v>
          </cell>
          <cell r="N1665" t="str">
            <v>JUMLAH HARGA TENAGA, BAHAN DAN PERALATAN  ( A + B + C )</v>
          </cell>
          <cell r="U1665">
            <v>45121.803348742207</v>
          </cell>
        </row>
        <row r="1666">
          <cell r="C1666" t="str">
            <v>Diperlukan  :</v>
          </cell>
          <cell r="L1666" t="str">
            <v>E.</v>
          </cell>
          <cell r="N1666" t="str">
            <v>OVERHEAD &amp; PROFIT</v>
          </cell>
          <cell r="P1666">
            <v>10</v>
          </cell>
          <cell r="Q1666" t="str">
            <v>%  x  D</v>
          </cell>
          <cell r="U1666">
            <v>4512.1803348742205</v>
          </cell>
        </row>
        <row r="1667">
          <cell r="C1667" t="str">
            <v>- Sapu Lidi</v>
          </cell>
          <cell r="E1667" t="str">
            <v>=  3  buah</v>
          </cell>
          <cell r="L1667" t="str">
            <v>F.</v>
          </cell>
          <cell r="N1667" t="str">
            <v>HARGA SATUAN PEKERJAAN  ( D + E )</v>
          </cell>
          <cell r="U1667">
            <v>49633.983683616425</v>
          </cell>
        </row>
        <row r="1668">
          <cell r="C1668" t="str">
            <v>- Sikat Ijuk</v>
          </cell>
          <cell r="E1668" t="str">
            <v>=  3  buah</v>
          </cell>
          <cell r="L1668" t="str">
            <v>Note: 1</v>
          </cell>
          <cell r="N1668" t="str">
            <v>SATUAN dapat berdasarkan atas jam operasi untuk Tenaga Kerja dan Peralatan, volume dan/atau ukuran</v>
          </cell>
        </row>
        <row r="1669">
          <cell r="C1669" t="str">
            <v>- Rambu-rambu pengaman</v>
          </cell>
          <cell r="E1669" t="str">
            <v>=  2  buah</v>
          </cell>
          <cell r="N1669" t="str">
            <v>berat untuk bahan-bahan.</v>
          </cell>
        </row>
        <row r="1670">
          <cell r="C1670" t="str">
            <v>- Maal Tripleks</v>
          </cell>
          <cell r="E1670" t="str">
            <v>=  4  lembar</v>
          </cell>
          <cell r="L1670">
            <v>2</v>
          </cell>
          <cell r="N1670" t="str">
            <v>Kuantitas satuan adalah kuantitas setiap komponen untuk menyelesaikan satu satuan pekerjaan dari nomor</v>
          </cell>
        </row>
        <row r="1671">
          <cell r="N1671" t="str">
            <v>mata pembayaran.</v>
          </cell>
        </row>
        <row r="1672">
          <cell r="L1672">
            <v>3</v>
          </cell>
          <cell r="N1672" t="str">
            <v>Biaya satuan untuk peralatan sudah termasuk bahan bakar, bahan habis dipakai dan operator.</v>
          </cell>
        </row>
        <row r="1673">
          <cell r="L1673">
            <v>4</v>
          </cell>
          <cell r="N1673" t="str">
            <v>Biaya satuan sudah termasuk pengeluaran untuk seluruh pajak yang berkaitan (tetapi tidak termasuk PPN</v>
          </cell>
        </row>
        <row r="1674">
          <cell r="J1674" t="str">
            <v>Berlanjut ke hal. berikut.</v>
          </cell>
          <cell r="N1674" t="str">
            <v>yang dibayar dari kontrak) dan biaya-biaya lainnya.</v>
          </cell>
        </row>
        <row r="1675">
          <cell r="A1675" t="str">
            <v>ITEM PEMBAYARAN NO.</v>
          </cell>
          <cell r="D1675" t="str">
            <v>:  8.4 (1)</v>
          </cell>
          <cell r="J1675" t="str">
            <v>Analisa EI-841</v>
          </cell>
        </row>
        <row r="1676">
          <cell r="A1676" t="str">
            <v>JENIS PEKERJAAN</v>
          </cell>
          <cell r="D1676" t="str">
            <v>:  Marka Jalan (Thermoplastic)</v>
          </cell>
        </row>
        <row r="1677">
          <cell r="A1677" t="str">
            <v>SATUAN PEMBAYARAN</v>
          </cell>
          <cell r="D1677" t="str">
            <v>:  M2</v>
          </cell>
          <cell r="H1677" t="str">
            <v xml:space="preserve">        URAIAN ANALISA HARGA SATUAN</v>
          </cell>
        </row>
        <row r="1678">
          <cell r="J1678" t="str">
            <v>Lanjutan</v>
          </cell>
        </row>
        <row r="1680">
          <cell r="A1680" t="str">
            <v>No.</v>
          </cell>
          <cell r="C1680" t="str">
            <v>U R A I A N</v>
          </cell>
          <cell r="G1680" t="str">
            <v>KODE</v>
          </cell>
          <cell r="H1680" t="str">
            <v>KOEF.</v>
          </cell>
          <cell r="I1680" t="str">
            <v>SATUAN</v>
          </cell>
          <cell r="J1680" t="str">
            <v>KETERANGAN</v>
          </cell>
        </row>
        <row r="1683">
          <cell r="A1683" t="str">
            <v>3.</v>
          </cell>
          <cell r="C1683" t="str">
            <v>TENAGA</v>
          </cell>
        </row>
        <row r="1684">
          <cell r="C1684" t="str">
            <v>Produksi pekerjaan per hari  =  Q1 x Tk</v>
          </cell>
          <cell r="G1684" t="str">
            <v>Qt</v>
          </cell>
          <cell r="H1684">
            <v>93.333333333333343</v>
          </cell>
          <cell r="I1684" t="str">
            <v>M2</v>
          </cell>
        </row>
        <row r="1685">
          <cell r="C1685" t="str">
            <v>dibutuhkan tenaga :</v>
          </cell>
          <cell r="D1685" t="str">
            <v>- Mandor</v>
          </cell>
          <cell r="G1685" t="str">
            <v>M</v>
          </cell>
          <cell r="H1685">
            <v>1</v>
          </cell>
          <cell r="I1685" t="str">
            <v>orang</v>
          </cell>
        </row>
        <row r="1686">
          <cell r="D1686" t="str">
            <v>- Tukang Cat</v>
          </cell>
          <cell r="G1686" t="str">
            <v>Tb</v>
          </cell>
          <cell r="H1686">
            <v>3</v>
          </cell>
          <cell r="I1686" t="str">
            <v>orang</v>
          </cell>
        </row>
        <row r="1687">
          <cell r="D1687" t="str">
            <v>- Pekerja</v>
          </cell>
          <cell r="G1687" t="str">
            <v>P</v>
          </cell>
          <cell r="H1687">
            <v>8</v>
          </cell>
          <cell r="I1687" t="str">
            <v>orang</v>
          </cell>
        </row>
        <row r="1689">
          <cell r="C1689" t="str">
            <v>Koefisien Tenaga / M2  :</v>
          </cell>
        </row>
        <row r="1690">
          <cell r="D1690" t="str">
            <v>-  Mandor</v>
          </cell>
          <cell r="E1690" t="str">
            <v>=  ( M x Tk ) : Qt</v>
          </cell>
          <cell r="G1690" t="str">
            <v>(L03)</v>
          </cell>
          <cell r="H1690">
            <v>7.4999999999999997E-2</v>
          </cell>
          <cell r="I1690" t="str">
            <v>jam</v>
          </cell>
        </row>
        <row r="1691">
          <cell r="D1691" t="str">
            <v>- Tukang</v>
          </cell>
          <cell r="E1691" t="str">
            <v>=  ( Tb x Tk ) : Qt</v>
          </cell>
          <cell r="G1691" t="str">
            <v>(L02)</v>
          </cell>
          <cell r="H1691">
            <v>0.22499999999999998</v>
          </cell>
          <cell r="I1691" t="str">
            <v>jam</v>
          </cell>
        </row>
        <row r="1692">
          <cell r="D1692" t="str">
            <v>-  Pekerja</v>
          </cell>
          <cell r="E1692" t="str">
            <v>=  ( P x Tk ) : Qt</v>
          </cell>
          <cell r="G1692" t="str">
            <v>(L01)</v>
          </cell>
          <cell r="H1692">
            <v>0.6</v>
          </cell>
          <cell r="I1692" t="str">
            <v>jam</v>
          </cell>
        </row>
        <row r="1694">
          <cell r="A1694" t="str">
            <v>4.</v>
          </cell>
          <cell r="C1694" t="str">
            <v>HARGA DASAR SATUAN UPAH, BAHAN DAN ALAT</v>
          </cell>
        </row>
        <row r="1695">
          <cell r="C1695" t="str">
            <v>Lihat lampiran.</v>
          </cell>
        </row>
        <row r="1697">
          <cell r="A1697" t="str">
            <v>5.</v>
          </cell>
          <cell r="C1697" t="str">
            <v>ANALISA HARGA SATUAN PEKERJAAN</v>
          </cell>
        </row>
        <row r="1698">
          <cell r="C1698" t="str">
            <v>Lihat perhitungan dalam FORMULIR STANDAR UNTUK</v>
          </cell>
        </row>
        <row r="1699">
          <cell r="C1699" t="str">
            <v>PEREKEMAN ANALISA MASING-MASING HARGA</v>
          </cell>
        </row>
        <row r="1700">
          <cell r="C1700" t="str">
            <v>SATUAN.</v>
          </cell>
        </row>
        <row r="1701">
          <cell r="C1701" t="str">
            <v>Didapat Harga Satuan Pekerjaan :</v>
          </cell>
        </row>
        <row r="1703">
          <cell r="C1703" t="str">
            <v xml:space="preserve">Rp.  </v>
          </cell>
          <cell r="D1703">
            <v>49633.983683616425</v>
          </cell>
          <cell r="E1703" t="str">
            <v xml:space="preserve"> / M2</v>
          </cell>
        </row>
        <row r="1707">
          <cell r="A1707" t="str">
            <v>6.</v>
          </cell>
          <cell r="C1707" t="str">
            <v>MASA PELAKSANAAN YANG DIPERLUKAN</v>
          </cell>
        </row>
        <row r="1708">
          <cell r="C1708" t="str">
            <v>Masa Pelaksanaan :</v>
          </cell>
          <cell r="D1708" t="str">
            <v>. . . . . . . . . . .</v>
          </cell>
          <cell r="E1708" t="str">
            <v>bulan</v>
          </cell>
        </row>
        <row r="1710">
          <cell r="A1710" t="str">
            <v>7.</v>
          </cell>
          <cell r="C1710" t="str">
            <v>VOLUME PEKERJAAN YANG DIPERLUKAN</v>
          </cell>
        </row>
        <row r="1711">
          <cell r="C1711" t="str">
            <v>Volume pekerjaan  :</v>
          </cell>
          <cell r="D1711">
            <v>84</v>
          </cell>
          <cell r="E1711" t="str">
            <v>M2</v>
          </cell>
        </row>
        <row r="1734">
          <cell r="A1734" t="str">
            <v>ITEM PEMBAYARAN NO.</v>
          </cell>
          <cell r="D1734" t="str">
            <v>:  8.4 (4)</v>
          </cell>
          <cell r="J1734" t="str">
            <v>Analisa LI-844</v>
          </cell>
          <cell r="T1734" t="str">
            <v>Analisa LI-844</v>
          </cell>
        </row>
        <row r="1735">
          <cell r="A1735" t="str">
            <v>JENIS PEKERJAAN</v>
          </cell>
          <cell r="D1735" t="str">
            <v>:  Rambu Jalan (Engineering Grade)</v>
          </cell>
        </row>
        <row r="1736">
          <cell r="A1736" t="str">
            <v>SATUAN PEMBAYARAN</v>
          </cell>
          <cell r="D1736" t="str">
            <v>:  BH</v>
          </cell>
          <cell r="H1736" t="str">
            <v xml:space="preserve">        URAIAN ANALISA HARGA SATUAN</v>
          </cell>
          <cell r="L1736" t="str">
            <v>FORMULIR STANDAR UNTUK</v>
          </cell>
        </row>
        <row r="1737">
          <cell r="L1737" t="str">
            <v>PEREKAMAN ANALISA MASING-MASING HARGA SATUAN</v>
          </cell>
        </row>
        <row r="1738">
          <cell r="L1738" t="str">
            <v/>
          </cell>
        </row>
        <row r="1739">
          <cell r="A1739" t="str">
            <v>No.</v>
          </cell>
          <cell r="C1739" t="str">
            <v>U R A I A N</v>
          </cell>
          <cell r="G1739" t="str">
            <v>KODE</v>
          </cell>
          <cell r="H1739" t="str">
            <v>KOEF.</v>
          </cell>
          <cell r="I1739" t="str">
            <v>SATUAN</v>
          </cell>
          <cell r="J1739" t="str">
            <v>KETERANGAN</v>
          </cell>
        </row>
        <row r="1741">
          <cell r="L1741" t="str">
            <v>PROYEK</v>
          </cell>
          <cell r="O1741" t="str">
            <v>:</v>
          </cell>
        </row>
        <row r="1742">
          <cell r="A1742" t="str">
            <v>I.</v>
          </cell>
          <cell r="C1742" t="str">
            <v>ASUMSI</v>
          </cell>
          <cell r="L1742" t="str">
            <v>No. PAKET KONTRAK</v>
          </cell>
          <cell r="O1742" t="str">
            <v>:</v>
          </cell>
        </row>
        <row r="1743">
          <cell r="A1743">
            <v>1</v>
          </cell>
          <cell r="C1743" t="str">
            <v>Menggunakan cara manual</v>
          </cell>
          <cell r="L1743" t="str">
            <v>NAMA PAKET</v>
          </cell>
          <cell r="O1743" t="str">
            <v>:</v>
          </cell>
        </row>
        <row r="1744">
          <cell r="A1744">
            <v>2</v>
          </cell>
          <cell r="C1744" t="str">
            <v>Lokasi pekerjaan : sepanjang jalan</v>
          </cell>
          <cell r="L1744" t="str">
            <v>PROP / KAB / KODYA</v>
          </cell>
          <cell r="O1744" t="str">
            <v>:</v>
          </cell>
        </row>
        <row r="1745">
          <cell r="A1745">
            <v>3</v>
          </cell>
          <cell r="C1745" t="str">
            <v>Bahan dasar (plat rambu jadi, pipa dan beton cetak)</v>
          </cell>
          <cell r="L1745" t="str">
            <v>ITEM PEMBAYARAN NO.</v>
          </cell>
          <cell r="O1745" t="str">
            <v>:  8.4 (4)</v>
          </cell>
          <cell r="R1745" t="str">
            <v>PERKIRAAN VOL. PEK.</v>
          </cell>
          <cell r="T1745" t="str">
            <v>:</v>
          </cell>
          <cell r="U1745">
            <v>84</v>
          </cell>
        </row>
        <row r="1746">
          <cell r="C1746" t="str">
            <v>diangkut dengan Truk ke lokasi pekerjaan</v>
          </cell>
          <cell r="L1746" t="str">
            <v>JENIS PEKERJAAN</v>
          </cell>
          <cell r="O1746" t="str">
            <v>:  Rambu Jalan (Engineering Grade)</v>
          </cell>
          <cell r="R1746" t="str">
            <v>TOTAL HARGA (Rp.)</v>
          </cell>
          <cell r="T1746" t="str">
            <v>:</v>
          </cell>
          <cell r="U1746">
            <v>10560282.6</v>
          </cell>
        </row>
        <row r="1747">
          <cell r="A1747">
            <v>4</v>
          </cell>
          <cell r="C1747" t="str">
            <v>Jarak rata-rata Base camp ke lokasi pekerjaan</v>
          </cell>
          <cell r="G1747" t="str">
            <v>L</v>
          </cell>
          <cell r="H1747">
            <v>19.991228070175438</v>
          </cell>
          <cell r="I1747" t="str">
            <v>KM</v>
          </cell>
          <cell r="L1747" t="str">
            <v>SATUAN PEMBAYARAN</v>
          </cell>
          <cell r="O1747" t="str">
            <v>:  BH</v>
          </cell>
          <cell r="R1747" t="str">
            <v>% THD. BIAYA PROYEK</v>
          </cell>
          <cell r="T1747" t="str">
            <v>:</v>
          </cell>
          <cell r="U1747">
            <v>0.41015977234638878</v>
          </cell>
        </row>
        <row r="1748">
          <cell r="A1748">
            <v>5</v>
          </cell>
          <cell r="C1748" t="str">
            <v>Jam kerja efektif per-hari</v>
          </cell>
          <cell r="G1748" t="str">
            <v>Tk</v>
          </cell>
          <cell r="H1748">
            <v>7</v>
          </cell>
          <cell r="I1748" t="str">
            <v>jam</v>
          </cell>
        </row>
        <row r="1750">
          <cell r="A1750" t="str">
            <v>II.</v>
          </cell>
          <cell r="C1750" t="str">
            <v>URUTAN KERJA</v>
          </cell>
          <cell r="Q1750" t="str">
            <v>PERKIRAAN</v>
          </cell>
          <cell r="R1750" t="str">
            <v>HARGA</v>
          </cell>
          <cell r="S1750" t="str">
            <v>JUMLAH</v>
          </cell>
        </row>
        <row r="1751">
          <cell r="A1751">
            <v>1</v>
          </cell>
          <cell r="C1751" t="str">
            <v>Kesatuan pondasi, pelat &amp; tiang rambu disiapkan dan</v>
          </cell>
          <cell r="L1751" t="str">
            <v>NO.</v>
          </cell>
          <cell r="N1751" t="str">
            <v>KOMPONEN</v>
          </cell>
          <cell r="P1751" t="str">
            <v>SATUAN</v>
          </cell>
          <cell r="Q1751" t="str">
            <v>KUANTITAS</v>
          </cell>
          <cell r="R1751" t="str">
            <v>SATUAN</v>
          </cell>
          <cell r="S1751" t="str">
            <v>HARGA</v>
          </cell>
        </row>
        <row r="1752">
          <cell r="C1752" t="str">
            <v>dipasang di tempat yang telah ditentukan</v>
          </cell>
          <cell r="R1752" t="str">
            <v>(Rp.)</v>
          </cell>
          <cell r="S1752" t="str">
            <v>(Rp.)</v>
          </cell>
        </row>
        <row r="1754">
          <cell r="A1754" t="str">
            <v>III.</v>
          </cell>
          <cell r="C1754" t="str">
            <v>PEMAKAIAN BAHAN, ALAT DAN TENAGA</v>
          </cell>
        </row>
        <row r="1755">
          <cell r="L1755" t="str">
            <v>A.</v>
          </cell>
          <cell r="N1755" t="str">
            <v>TENAGA</v>
          </cell>
        </row>
        <row r="1756">
          <cell r="A1756" t="str">
            <v xml:space="preserve">   1.</v>
          </cell>
          <cell r="C1756" t="str">
            <v>BAHAN</v>
          </cell>
        </row>
        <row r="1757">
          <cell r="A1757" t="str">
            <v>1.a.</v>
          </cell>
          <cell r="C1757" t="str">
            <v>Pelat Rambu Jadi (Engineering Grade)</v>
          </cell>
          <cell r="G1757" t="str">
            <v>(M35a)</v>
          </cell>
          <cell r="H1757">
            <v>1</v>
          </cell>
          <cell r="I1757" t="str">
            <v>BH</v>
          </cell>
          <cell r="L1757" t="str">
            <v>1.</v>
          </cell>
          <cell r="N1757" t="str">
            <v>Pekerja Biasa</v>
          </cell>
          <cell r="O1757" t="str">
            <v>(L01)</v>
          </cell>
          <cell r="P1757" t="str">
            <v>jam</v>
          </cell>
          <cell r="Q1757">
            <v>1.0747660818713449</v>
          </cell>
          <cell r="R1757">
            <v>900</v>
          </cell>
          <cell r="U1757">
            <v>967.28947368421041</v>
          </cell>
        </row>
        <row r="1758">
          <cell r="A1758" t="str">
            <v>1.b.</v>
          </cell>
          <cell r="C1758" t="str">
            <v>Pipa Galvanis Dia.1,6"</v>
          </cell>
          <cell r="G1758" t="str">
            <v>(M24)</v>
          </cell>
          <cell r="H1758">
            <v>1</v>
          </cell>
          <cell r="I1758" t="str">
            <v>Batang</v>
          </cell>
          <cell r="L1758" t="str">
            <v>2.</v>
          </cell>
          <cell r="N1758" t="str">
            <v>Tukang</v>
          </cell>
          <cell r="O1758" t="str">
            <v>(L02)</v>
          </cell>
          <cell r="P1758" t="str">
            <v>jam</v>
          </cell>
          <cell r="Q1758">
            <v>0.64485964912280691</v>
          </cell>
          <cell r="R1758">
            <v>1200</v>
          </cell>
          <cell r="U1758">
            <v>773.83157894736826</v>
          </cell>
        </row>
        <row r="1759">
          <cell r="A1759" t="str">
            <v>1.c.</v>
          </cell>
          <cell r="C1759" t="str">
            <v>Beton K-225</v>
          </cell>
          <cell r="G1759" t="str">
            <v>(M38)</v>
          </cell>
          <cell r="H1759">
            <v>1.6000000000000004E-2</v>
          </cell>
          <cell r="I1759" t="str">
            <v>M3</v>
          </cell>
          <cell r="L1759" t="str">
            <v>3.</v>
          </cell>
          <cell r="N1759" t="str">
            <v>Mandor</v>
          </cell>
          <cell r="O1759" t="str">
            <v>(L03)</v>
          </cell>
          <cell r="P1759" t="str">
            <v>jam</v>
          </cell>
          <cell r="Q1759">
            <v>0.21495321637426898</v>
          </cell>
          <cell r="R1759">
            <v>1250</v>
          </cell>
          <cell r="U1759">
            <v>268.6915204678362</v>
          </cell>
        </row>
        <row r="1760">
          <cell r="A1760" t="str">
            <v>1.d.</v>
          </cell>
          <cell r="C1760" t="str">
            <v>Cat, dan bahan lainnya</v>
          </cell>
          <cell r="G1760" t="str">
            <v>-</v>
          </cell>
          <cell r="H1760">
            <v>1</v>
          </cell>
          <cell r="I1760" t="str">
            <v>Ls</v>
          </cell>
        </row>
        <row r="1761">
          <cell r="A1761" t="str">
            <v>2.</v>
          </cell>
          <cell r="C1761" t="str">
            <v>ALAT</v>
          </cell>
          <cell r="Q1761" t="str">
            <v xml:space="preserve">JUMLAH HARGA TENAGA   </v>
          </cell>
          <cell r="U1761">
            <v>2009.8125730994147</v>
          </cell>
        </row>
        <row r="1762">
          <cell r="A1762" t="str">
            <v>2.a.</v>
          </cell>
          <cell r="C1762" t="str">
            <v>DUMP TRUCK</v>
          </cell>
          <cell r="G1762" t="str">
            <v>(E08)</v>
          </cell>
        </row>
        <row r="1763">
          <cell r="C1763" t="str">
            <v>Kapasitas 1 kali Angkut</v>
          </cell>
          <cell r="G1763" t="str">
            <v>Cp</v>
          </cell>
          <cell r="H1763">
            <v>15</v>
          </cell>
          <cell r="I1763" t="str">
            <v>Buah</v>
          </cell>
          <cell r="L1763" t="str">
            <v>B.</v>
          </cell>
          <cell r="N1763" t="str">
            <v>BAHAN</v>
          </cell>
        </row>
        <row r="1764">
          <cell r="C1764" t="str">
            <v>Waktu Siklus  :</v>
          </cell>
          <cell r="G1764" t="str">
            <v>Ts</v>
          </cell>
        </row>
        <row r="1765">
          <cell r="C1765" t="str">
            <v>- Memuat</v>
          </cell>
          <cell r="D1765" t="str">
            <v xml:space="preserve"> =  atur, ikat, dll.</v>
          </cell>
          <cell r="G1765" t="str">
            <v>T1</v>
          </cell>
          <cell r="H1765">
            <v>30</v>
          </cell>
          <cell r="I1765" t="str">
            <v>menit</v>
          </cell>
          <cell r="L1765" t="str">
            <v>1.</v>
          </cell>
          <cell r="N1765" t="str">
            <v>Pelat Rambu</v>
          </cell>
          <cell r="O1765" t="str">
            <v>(M35a)</v>
          </cell>
          <cell r="P1765" t="str">
            <v>BH</v>
          </cell>
          <cell r="Q1765">
            <v>1</v>
          </cell>
          <cell r="R1765">
            <v>60000</v>
          </cell>
          <cell r="U1765">
            <v>60000</v>
          </cell>
        </row>
        <row r="1766">
          <cell r="C1766" t="str">
            <v>- Angkut</v>
          </cell>
          <cell r="D1766" t="str">
            <v xml:space="preserve"> =  (2 x L : 25 Km/Jam) x 60 menit</v>
          </cell>
          <cell r="G1766" t="str">
            <v>T2</v>
          </cell>
          <cell r="H1766">
            <v>95.957894736842093</v>
          </cell>
          <cell r="I1766" t="str">
            <v>menit</v>
          </cell>
          <cell r="L1766" t="str">
            <v>2.</v>
          </cell>
          <cell r="N1766" t="str">
            <v>Pipa Galvanis</v>
          </cell>
          <cell r="O1766" t="str">
            <v>(M24)</v>
          </cell>
          <cell r="P1766" t="str">
            <v>Batang</v>
          </cell>
          <cell r="Q1766">
            <v>1</v>
          </cell>
          <cell r="R1766">
            <v>45000</v>
          </cell>
          <cell r="U1766">
            <v>45000</v>
          </cell>
        </row>
        <row r="1767">
          <cell r="C1767" t="str">
            <v>- Menurunkan</v>
          </cell>
          <cell r="D1767" t="str">
            <v xml:space="preserve"> =  Rata-rata  2.5  menit / buah</v>
          </cell>
          <cell r="G1767" t="str">
            <v>T3</v>
          </cell>
          <cell r="H1767">
            <v>37.5</v>
          </cell>
          <cell r="I1767" t="str">
            <v>menit</v>
          </cell>
          <cell r="L1767" t="str">
            <v>3.</v>
          </cell>
          <cell r="N1767" t="str">
            <v>Beton K-225</v>
          </cell>
          <cell r="O1767" t="str">
            <v>(M38)</v>
          </cell>
          <cell r="P1767" t="str">
            <v>M3</v>
          </cell>
          <cell r="Q1767">
            <v>1.6000000000000004E-2</v>
          </cell>
          <cell r="R1767">
            <v>115381.01952092315</v>
          </cell>
          <cell r="U1767">
            <v>1846.0963123347708</v>
          </cell>
        </row>
        <row r="1768">
          <cell r="C1768" t="str">
            <v>- Lain-lain</v>
          </cell>
          <cell r="D1768" t="str">
            <v xml:space="preserve"> =  geser, atur, tunggu, dll.</v>
          </cell>
          <cell r="G1768" t="str">
            <v>T4</v>
          </cell>
          <cell r="H1768">
            <v>30</v>
          </cell>
          <cell r="I1768" t="str">
            <v>menit</v>
          </cell>
          <cell r="L1768" t="str">
            <v>4.</v>
          </cell>
          <cell r="N1768" t="str">
            <v>Cat, dan bahan lainnya</v>
          </cell>
          <cell r="P1768" t="str">
            <v>Ls</v>
          </cell>
          <cell r="Q1768">
            <v>1</v>
          </cell>
          <cell r="R1768">
            <v>150</v>
          </cell>
          <cell r="U1768">
            <v>150</v>
          </cell>
        </row>
        <row r="1769">
          <cell r="G1769" t="str">
            <v>Ts</v>
          </cell>
          <cell r="H1769">
            <v>193.45789473684209</v>
          </cell>
          <cell r="I1769" t="str">
            <v>menit</v>
          </cell>
        </row>
        <row r="1771">
          <cell r="C1771" t="str">
            <v>Kap. Prod. / Jam  =</v>
          </cell>
          <cell r="D1771" t="str">
            <v>Cp</v>
          </cell>
          <cell r="G1771" t="str">
            <v>Q1</v>
          </cell>
          <cell r="H1771">
            <v>4.6521750959001009</v>
          </cell>
          <cell r="I1771" t="str">
            <v>Buah</v>
          </cell>
          <cell r="Q1771" t="str">
            <v xml:space="preserve">JUMLAH HARGA BAHAN   </v>
          </cell>
          <cell r="U1771">
            <v>106996.09631233478</v>
          </cell>
        </row>
        <row r="1772">
          <cell r="D1772" t="str">
            <v>Ts : 60</v>
          </cell>
        </row>
        <row r="1773">
          <cell r="L1773" t="str">
            <v>C.</v>
          </cell>
          <cell r="N1773" t="str">
            <v>PERALATAN</v>
          </cell>
        </row>
        <row r="1774">
          <cell r="C1774" t="str">
            <v>Koefisien Alat / Buah   =  1  :  Q1</v>
          </cell>
          <cell r="G1774" t="str">
            <v>(E08)</v>
          </cell>
          <cell r="H1774">
            <v>0.21495321637426901</v>
          </cell>
          <cell r="I1774" t="str">
            <v>Jam</v>
          </cell>
        </row>
        <row r="1775">
          <cell r="L1775" t="str">
            <v>1.</v>
          </cell>
          <cell r="N1775" t="str">
            <v>Dump Truck</v>
          </cell>
          <cell r="O1775" t="str">
            <v>(E08)</v>
          </cell>
          <cell r="P1775" t="str">
            <v>Jam</v>
          </cell>
          <cell r="Q1775">
            <v>0.21495321637426901</v>
          </cell>
          <cell r="R1775">
            <v>22948.54332401634</v>
          </cell>
          <cell r="U1775">
            <v>4932.8631986015707</v>
          </cell>
        </row>
        <row r="1776">
          <cell r="L1776" t="str">
            <v>2.</v>
          </cell>
          <cell r="N1776" t="str">
            <v>Alat Bantu</v>
          </cell>
          <cell r="P1776" t="str">
            <v>Ls</v>
          </cell>
          <cell r="Q1776">
            <v>1</v>
          </cell>
          <cell r="R1776">
            <v>350</v>
          </cell>
          <cell r="U1776">
            <v>350</v>
          </cell>
        </row>
        <row r="1777">
          <cell r="A1777" t="str">
            <v>2.b.</v>
          </cell>
          <cell r="C1777" t="str">
            <v>ALAT BANTU</v>
          </cell>
        </row>
        <row r="1778">
          <cell r="C1778" t="str">
            <v>- Tang, Obeng, dll</v>
          </cell>
          <cell r="D1778" t="str">
            <v>=  2  set</v>
          </cell>
        </row>
        <row r="1779">
          <cell r="C1779" t="str">
            <v>- Pacul / Sekop</v>
          </cell>
          <cell r="D1779" t="str">
            <v>=  4  buah</v>
          </cell>
        </row>
        <row r="1782">
          <cell r="A1782" t="str">
            <v>3.</v>
          </cell>
          <cell r="C1782" t="str">
            <v>TENAGA</v>
          </cell>
        </row>
        <row r="1783">
          <cell r="C1783" t="str">
            <v>Produksi pemasangan rambu dalam 1 hari  =  Tk x Q1</v>
          </cell>
          <cell r="G1783" t="str">
            <v>Qt</v>
          </cell>
          <cell r="H1783">
            <v>32.565225671300709</v>
          </cell>
          <cell r="I1783" t="str">
            <v>Buah</v>
          </cell>
          <cell r="Q1783" t="str">
            <v xml:space="preserve">JUMLAH HARGA PERALATAN   </v>
          </cell>
          <cell r="U1783">
            <v>5282.8631986015707</v>
          </cell>
        </row>
        <row r="1784">
          <cell r="C1784" t="str">
            <v>Kebutuhan tenaga :</v>
          </cell>
          <cell r="D1784" t="str">
            <v>- Mandor</v>
          </cell>
          <cell r="G1784" t="str">
            <v>M</v>
          </cell>
          <cell r="H1784">
            <v>1</v>
          </cell>
          <cell r="I1784" t="str">
            <v>orang</v>
          </cell>
        </row>
        <row r="1785">
          <cell r="D1785" t="str">
            <v>- Tukang</v>
          </cell>
          <cell r="G1785" t="str">
            <v>Tb</v>
          </cell>
          <cell r="H1785">
            <v>3</v>
          </cell>
          <cell r="I1785" t="str">
            <v>orang</v>
          </cell>
          <cell r="L1785" t="str">
            <v>D.</v>
          </cell>
          <cell r="N1785" t="str">
            <v>JUMLAH HARGA TENAGA, BAHAN DAN PERALATAN  ( A + B + C )</v>
          </cell>
          <cell r="U1785">
            <v>114288.77208403577</v>
          </cell>
        </row>
        <row r="1786">
          <cell r="D1786" t="str">
            <v>- Pekerja</v>
          </cell>
          <cell r="G1786" t="str">
            <v>P</v>
          </cell>
          <cell r="H1786">
            <v>5</v>
          </cell>
          <cell r="I1786" t="str">
            <v>orang</v>
          </cell>
          <cell r="L1786" t="str">
            <v>E.</v>
          </cell>
          <cell r="N1786" t="str">
            <v>OVERHEAD &amp; PROFIT</v>
          </cell>
          <cell r="P1786">
            <v>10</v>
          </cell>
          <cell r="Q1786" t="str">
            <v>%  x  D</v>
          </cell>
          <cell r="U1786">
            <v>11428.877208403577</v>
          </cell>
        </row>
        <row r="1787">
          <cell r="C1787" t="str">
            <v>Koefisien Tenaga / Bh   :</v>
          </cell>
          <cell r="L1787" t="str">
            <v>F.</v>
          </cell>
          <cell r="N1787" t="str">
            <v>HARGA SATUAN PEKERJAAN  ( D + E )</v>
          </cell>
          <cell r="U1787">
            <v>125717.64929243934</v>
          </cell>
        </row>
        <row r="1788">
          <cell r="D1788" t="str">
            <v>-  Mandor</v>
          </cell>
          <cell r="E1788" t="str">
            <v>= (Tk x M) : Qt</v>
          </cell>
          <cell r="G1788" t="str">
            <v>(L03)</v>
          </cell>
          <cell r="H1788">
            <v>0.21495321637426898</v>
          </cell>
          <cell r="I1788" t="str">
            <v>jam</v>
          </cell>
          <cell r="L1788" t="str">
            <v>Note: 1</v>
          </cell>
          <cell r="N1788" t="str">
            <v>SATUAN dapat berdasarkan atas jam operasi untuk Tenaga Kerja dan Peralatan, volume dan/atau ukuran</v>
          </cell>
        </row>
        <row r="1789">
          <cell r="D1789" t="str">
            <v>-  Tukang</v>
          </cell>
          <cell r="E1789" t="str">
            <v>= (Tk x Tb) : Qt</v>
          </cell>
          <cell r="G1789" t="str">
            <v>(L02)</v>
          </cell>
          <cell r="H1789">
            <v>0.64485964912280691</v>
          </cell>
          <cell r="I1789" t="str">
            <v>jam</v>
          </cell>
          <cell r="N1789" t="str">
            <v>berat untuk bahan-bahan.</v>
          </cell>
        </row>
        <row r="1790">
          <cell r="D1790" t="str">
            <v>-  Pekerja</v>
          </cell>
          <cell r="E1790" t="str">
            <v>= (Tk x P) : Qt</v>
          </cell>
          <cell r="G1790" t="str">
            <v>(L01)</v>
          </cell>
          <cell r="H1790">
            <v>1.0747660818713449</v>
          </cell>
          <cell r="I1790" t="str">
            <v>jam</v>
          </cell>
          <cell r="L1790">
            <v>2</v>
          </cell>
          <cell r="N1790" t="str">
            <v>Kuantitas satuan adalah kuantitas setiap komponen untuk menyelesaikan satu satuan pekerjaan dari nomor</v>
          </cell>
        </row>
        <row r="1791">
          <cell r="N1791" t="str">
            <v>mata pembayaran.</v>
          </cell>
        </row>
        <row r="1792">
          <cell r="L1792">
            <v>3</v>
          </cell>
          <cell r="N1792" t="str">
            <v>Biaya satuan untuk peralatan sudah termasuk bahan bakar, bahan habis dipakai dan operator.</v>
          </cell>
        </row>
        <row r="1793">
          <cell r="L1793">
            <v>4</v>
          </cell>
          <cell r="N1793" t="str">
            <v>Biaya satuan sudah termasuk pengeluaran untuk seluruh pajak yang berkaitan (tetapi tidak termasuk PPN</v>
          </cell>
        </row>
        <row r="1794">
          <cell r="J1794" t="str">
            <v>Berlanjut ke hal. berikut.</v>
          </cell>
          <cell r="N1794" t="str">
            <v>yang dibayar dari kontrak) dan biaya-biaya lainnya.</v>
          </cell>
        </row>
        <row r="1795">
          <cell r="A1795" t="str">
            <v>ITEM PEMBAYARAN NO.</v>
          </cell>
          <cell r="D1795" t="str">
            <v>:  8.4 (4)</v>
          </cell>
          <cell r="J1795" t="str">
            <v>Analisa LI-844</v>
          </cell>
        </row>
        <row r="1796">
          <cell r="A1796" t="str">
            <v>JENIS PEKERJAAN</v>
          </cell>
          <cell r="D1796" t="str">
            <v>:  Rambu Jalan (Engineering Grade)</v>
          </cell>
        </row>
        <row r="1797">
          <cell r="A1797" t="str">
            <v>SATUAN PEMBAYARAN</v>
          </cell>
          <cell r="D1797" t="str">
            <v>:  BH</v>
          </cell>
          <cell r="H1797" t="str">
            <v xml:space="preserve">        URAIAN ANALISA HARGA SATUAN</v>
          </cell>
        </row>
        <row r="1798">
          <cell r="J1798" t="str">
            <v>Lanjutan</v>
          </cell>
        </row>
        <row r="1800">
          <cell r="A1800" t="str">
            <v>No.</v>
          </cell>
          <cell r="C1800" t="str">
            <v>U R A I A N</v>
          </cell>
          <cell r="G1800" t="str">
            <v>KODE</v>
          </cell>
          <cell r="H1800" t="str">
            <v>KOEF.</v>
          </cell>
          <cell r="I1800" t="str">
            <v>SATUAN</v>
          </cell>
          <cell r="J1800" t="str">
            <v>KETERANGAN</v>
          </cell>
        </row>
        <row r="1803">
          <cell r="A1803" t="str">
            <v>4.</v>
          </cell>
          <cell r="C1803" t="str">
            <v>HARGA DASAR SATUAN UPAH, BAHAN DAN ALAT</v>
          </cell>
        </row>
        <row r="1804">
          <cell r="C1804" t="str">
            <v>Lihat lampiran.</v>
          </cell>
        </row>
        <row r="1806">
          <cell r="A1806" t="str">
            <v>5.</v>
          </cell>
          <cell r="C1806" t="str">
            <v>ANALISA HARGA SATUAN PEKERJAAN</v>
          </cell>
        </row>
        <row r="1807">
          <cell r="C1807" t="str">
            <v>Lihat perhitungan dalam FORMULIR STANDAR UNTUK</v>
          </cell>
        </row>
        <row r="1808">
          <cell r="C1808" t="str">
            <v>PEREKEMAN ANALISA MASING-MASING HARGA</v>
          </cell>
        </row>
        <row r="1809">
          <cell r="C1809" t="str">
            <v>SATUAN.</v>
          </cell>
        </row>
        <row r="1810">
          <cell r="C1810" t="str">
            <v>Didapat Harga Satuan Pekerjaan :</v>
          </cell>
        </row>
        <row r="1812">
          <cell r="C1812" t="str">
            <v xml:space="preserve">Rp.  </v>
          </cell>
          <cell r="D1812">
            <v>125717.64929243934</v>
          </cell>
          <cell r="E1812" t="str">
            <v xml:space="preserve"> / Buah</v>
          </cell>
        </row>
        <row r="1815">
          <cell r="A1815" t="str">
            <v>6.</v>
          </cell>
          <cell r="C1815" t="str">
            <v>MASA PELAKSANAAN YANG DIPERLUKAN</v>
          </cell>
        </row>
        <row r="1816">
          <cell r="C1816" t="str">
            <v>Masa Pelaksanaan :</v>
          </cell>
          <cell r="D1816" t="str">
            <v>. . . . . . . . . . .</v>
          </cell>
          <cell r="E1816" t="str">
            <v>bulan</v>
          </cell>
        </row>
        <row r="1818">
          <cell r="A1818" t="str">
            <v>7.</v>
          </cell>
          <cell r="C1818" t="str">
            <v>VOLUME PEKERJAAN YANG DIPERLUKAN</v>
          </cell>
        </row>
        <row r="1819">
          <cell r="C1819" t="str">
            <v>Volume pekerjaan  :</v>
          </cell>
          <cell r="D1819">
            <v>84</v>
          </cell>
          <cell r="E1819" t="str">
            <v>Buah</v>
          </cell>
        </row>
        <row r="1856">
          <cell r="A1856" t="str">
            <v>ITEM PEMBAYARAN NO.</v>
          </cell>
          <cell r="D1856" t="str">
            <v>:  8.4 (5)</v>
          </cell>
          <cell r="J1856" t="str">
            <v>Analisa LI-845</v>
          </cell>
          <cell r="T1856" t="str">
            <v>Analisa LI-845</v>
          </cell>
        </row>
        <row r="1857">
          <cell r="A1857" t="str">
            <v>JENIS PEKERJAAN</v>
          </cell>
          <cell r="D1857" t="str">
            <v>:  Rambu Jalan (High Int. Grade)</v>
          </cell>
        </row>
        <row r="1858">
          <cell r="A1858" t="str">
            <v>SATUAN PEMBAYARAN</v>
          </cell>
          <cell r="D1858" t="str">
            <v>:  BH</v>
          </cell>
          <cell r="H1858" t="str">
            <v xml:space="preserve">        URAIAN ANALISA HARGA SATUAN</v>
          </cell>
          <cell r="L1858" t="str">
            <v>FORMULIR STANDAR UNTUK</v>
          </cell>
        </row>
        <row r="1859">
          <cell r="L1859" t="str">
            <v>PEREKAMAN ANALISA MASING-MASING HARGA SATUAN</v>
          </cell>
        </row>
        <row r="1860">
          <cell r="L1860" t="str">
            <v/>
          </cell>
        </row>
        <row r="1861">
          <cell r="A1861" t="str">
            <v>No.</v>
          </cell>
          <cell r="C1861" t="str">
            <v>U R A I A N</v>
          </cell>
          <cell r="G1861" t="str">
            <v>KODE</v>
          </cell>
          <cell r="H1861" t="str">
            <v>KOEF.</v>
          </cell>
          <cell r="I1861" t="str">
            <v>SATUAN</v>
          </cell>
          <cell r="J1861" t="str">
            <v>KETERANGAN</v>
          </cell>
        </row>
        <row r="1863">
          <cell r="L1863" t="str">
            <v>PROYEK</v>
          </cell>
          <cell r="O1863" t="str">
            <v>:</v>
          </cell>
        </row>
        <row r="1864">
          <cell r="A1864" t="str">
            <v>I.</v>
          </cell>
          <cell r="C1864" t="str">
            <v>ASUMSI</v>
          </cell>
          <cell r="L1864" t="str">
            <v>No. PAKET KONTRAK</v>
          </cell>
          <cell r="O1864" t="str">
            <v>:</v>
          </cell>
        </row>
        <row r="1865">
          <cell r="A1865">
            <v>1</v>
          </cell>
          <cell r="C1865" t="str">
            <v>Menggunakan cara manual</v>
          </cell>
          <cell r="L1865" t="str">
            <v>NAMA PAKET</v>
          </cell>
          <cell r="O1865" t="str">
            <v>:</v>
          </cell>
        </row>
        <row r="1866">
          <cell r="A1866">
            <v>2</v>
          </cell>
          <cell r="C1866" t="str">
            <v>Lokasi pekerjaan : sepanjang jalan</v>
          </cell>
          <cell r="L1866" t="str">
            <v>PROP / KAB / KODYA</v>
          </cell>
          <cell r="O1866" t="str">
            <v>:</v>
          </cell>
        </row>
        <row r="1867">
          <cell r="A1867">
            <v>3</v>
          </cell>
          <cell r="C1867" t="str">
            <v>Bahan dasar (plat rambu jadi, pipa dan beton cetak)</v>
          </cell>
          <cell r="L1867" t="str">
            <v>ITEM PEMBAYARAN NO.</v>
          </cell>
          <cell r="O1867" t="str">
            <v>:  8.4 (5)</v>
          </cell>
          <cell r="R1867" t="str">
            <v>PERKIRAAN VOL. PEK.</v>
          </cell>
          <cell r="T1867" t="str">
            <v>:</v>
          </cell>
          <cell r="U1867">
            <v>84</v>
          </cell>
        </row>
        <row r="1868">
          <cell r="C1868" t="str">
            <v>diangkut dengan Truk ke lokasi pekerjaan</v>
          </cell>
          <cell r="L1868" t="str">
            <v>JENIS PEKERJAAN</v>
          </cell>
          <cell r="O1868" t="str">
            <v>:  Rambu Jalan (High Int. Grade)</v>
          </cell>
          <cell r="R1868" t="str">
            <v>TOTAL HARGA (Rp.)</v>
          </cell>
          <cell r="T1868" t="str">
            <v>:</v>
          </cell>
          <cell r="U1868">
            <v>12399042.6</v>
          </cell>
        </row>
        <row r="1869">
          <cell r="A1869">
            <v>4</v>
          </cell>
          <cell r="C1869" t="str">
            <v>Jarak rata-rata Base camp ke lokasi pekerjaan</v>
          </cell>
          <cell r="G1869" t="str">
            <v>L</v>
          </cell>
          <cell r="H1869">
            <v>19.991228070175438</v>
          </cell>
          <cell r="I1869" t="str">
            <v>KM</v>
          </cell>
          <cell r="L1869" t="str">
            <v>SATUAN PEMBAYARAN</v>
          </cell>
          <cell r="O1869" t="str">
            <v>:  BH</v>
          </cell>
          <cell r="R1869" t="str">
            <v>% THD. BIAYA PROYEK</v>
          </cell>
          <cell r="T1869" t="str">
            <v>:</v>
          </cell>
          <cell r="U1869">
            <v>0.48157693148563818</v>
          </cell>
        </row>
        <row r="1870">
          <cell r="A1870">
            <v>5</v>
          </cell>
          <cell r="C1870" t="str">
            <v>Jam kerja efektif per-hari</v>
          </cell>
          <cell r="G1870" t="str">
            <v>Tk</v>
          </cell>
          <cell r="H1870">
            <v>7</v>
          </cell>
          <cell r="I1870" t="str">
            <v>jam</v>
          </cell>
        </row>
        <row r="1872">
          <cell r="A1872" t="str">
            <v>II.</v>
          </cell>
          <cell r="C1872" t="str">
            <v>URUTAN KERJA</v>
          </cell>
          <cell r="Q1872" t="str">
            <v>PERKIRAAN</v>
          </cell>
          <cell r="R1872" t="str">
            <v>HARGA</v>
          </cell>
          <cell r="S1872" t="str">
            <v>JUMLAH</v>
          </cell>
        </row>
        <row r="1873">
          <cell r="A1873">
            <v>1</v>
          </cell>
          <cell r="C1873" t="str">
            <v>Kesatuan pondasi, pelat &amp; tiang rambu disiapkan dan</v>
          </cell>
          <cell r="L1873" t="str">
            <v>NO.</v>
          </cell>
          <cell r="N1873" t="str">
            <v>KOMPONEN</v>
          </cell>
          <cell r="P1873" t="str">
            <v>SATUAN</v>
          </cell>
          <cell r="Q1873" t="str">
            <v>KUANTITAS</v>
          </cell>
          <cell r="R1873" t="str">
            <v>SATUAN</v>
          </cell>
          <cell r="S1873" t="str">
            <v>HARGA</v>
          </cell>
        </row>
        <row r="1874">
          <cell r="C1874" t="str">
            <v>dipasang di tempat yang telah ditentukan</v>
          </cell>
          <cell r="R1874" t="str">
            <v>(Rp.)</v>
          </cell>
          <cell r="S1874" t="str">
            <v>(Rp.)</v>
          </cell>
        </row>
        <row r="1876">
          <cell r="A1876" t="str">
            <v>III.</v>
          </cell>
          <cell r="C1876" t="str">
            <v>PEMAKAIAN BAHAN, ALAT DAN TENAGA</v>
          </cell>
        </row>
        <row r="1877">
          <cell r="L1877" t="str">
            <v>A.</v>
          </cell>
          <cell r="N1877" t="str">
            <v>TENAGA</v>
          </cell>
        </row>
        <row r="1878">
          <cell r="A1878" t="str">
            <v xml:space="preserve">   1.</v>
          </cell>
          <cell r="C1878" t="str">
            <v>BAHAN</v>
          </cell>
        </row>
        <row r="1879">
          <cell r="A1879" t="str">
            <v>1.a.</v>
          </cell>
          <cell r="C1879" t="str">
            <v>Pelat Rambu Jadi (High Intensity Grade)</v>
          </cell>
          <cell r="G1879" t="str">
            <v>(M35b)</v>
          </cell>
          <cell r="H1879">
            <v>1</v>
          </cell>
          <cell r="I1879" t="str">
            <v>BH</v>
          </cell>
          <cell r="L1879" t="str">
            <v>1.</v>
          </cell>
          <cell r="N1879" t="str">
            <v>Pekerja Biasa</v>
          </cell>
          <cell r="O1879" t="str">
            <v>(L01)</v>
          </cell>
          <cell r="P1879" t="str">
            <v>jam</v>
          </cell>
          <cell r="Q1879">
            <v>1.0747660818713449</v>
          </cell>
          <cell r="R1879">
            <v>900</v>
          </cell>
          <cell r="U1879">
            <v>967.28947368421041</v>
          </cell>
        </row>
        <row r="1880">
          <cell r="A1880" t="str">
            <v>1.b.</v>
          </cell>
          <cell r="C1880" t="str">
            <v>Pipa Galvanis Dia.1,6"</v>
          </cell>
          <cell r="G1880" t="str">
            <v>(M24)</v>
          </cell>
          <cell r="H1880">
            <v>1</v>
          </cell>
          <cell r="I1880" t="str">
            <v>Batang</v>
          </cell>
          <cell r="L1880" t="str">
            <v>2.</v>
          </cell>
          <cell r="N1880" t="str">
            <v>Tukang</v>
          </cell>
          <cell r="O1880" t="str">
            <v>(L02)</v>
          </cell>
          <cell r="P1880" t="str">
            <v>jam</v>
          </cell>
          <cell r="Q1880">
            <v>0.64485964912280691</v>
          </cell>
          <cell r="R1880">
            <v>1200</v>
          </cell>
          <cell r="U1880">
            <v>773.83157894736826</v>
          </cell>
        </row>
        <row r="1881">
          <cell r="A1881" t="str">
            <v>1.c.</v>
          </cell>
          <cell r="C1881" t="str">
            <v>Beton K-225</v>
          </cell>
          <cell r="G1881" t="str">
            <v>(M38)</v>
          </cell>
          <cell r="H1881">
            <v>1.6000000000000004E-2</v>
          </cell>
          <cell r="I1881" t="str">
            <v>M3</v>
          </cell>
          <cell r="L1881" t="str">
            <v>3.</v>
          </cell>
          <cell r="N1881" t="str">
            <v>Mandor</v>
          </cell>
          <cell r="O1881" t="str">
            <v>(L03)</v>
          </cell>
          <cell r="P1881" t="str">
            <v>jam</v>
          </cell>
          <cell r="Q1881">
            <v>0.21495321637426898</v>
          </cell>
          <cell r="R1881">
            <v>1250</v>
          </cell>
          <cell r="U1881">
            <v>268.6915204678362</v>
          </cell>
        </row>
        <row r="1882">
          <cell r="A1882" t="str">
            <v>1.d.</v>
          </cell>
          <cell r="C1882" t="str">
            <v>Cat, dan bahan lainnya</v>
          </cell>
          <cell r="G1882" t="str">
            <v>-</v>
          </cell>
          <cell r="H1882">
            <v>1</v>
          </cell>
          <cell r="I1882" t="str">
            <v>Ls</v>
          </cell>
        </row>
        <row r="1883">
          <cell r="A1883" t="str">
            <v>2.</v>
          </cell>
          <cell r="C1883" t="str">
            <v>ALAT</v>
          </cell>
          <cell r="Q1883" t="str">
            <v xml:space="preserve">JUMLAH HARGA TENAGA   </v>
          </cell>
          <cell r="U1883">
            <v>2009.8125730994147</v>
          </cell>
        </row>
        <row r="1884">
          <cell r="A1884" t="str">
            <v>2.a.</v>
          </cell>
          <cell r="C1884" t="str">
            <v>DUMP TRUCK</v>
          </cell>
          <cell r="G1884" t="str">
            <v>(E08)</v>
          </cell>
        </row>
        <row r="1885">
          <cell r="C1885" t="str">
            <v>Kapasitas 1 kali Angkut</v>
          </cell>
          <cell r="G1885" t="str">
            <v>Cp</v>
          </cell>
          <cell r="H1885">
            <v>15</v>
          </cell>
          <cell r="I1885" t="str">
            <v>Buah</v>
          </cell>
          <cell r="L1885" t="str">
            <v>B.</v>
          </cell>
          <cell r="N1885" t="str">
            <v>BAHAN</v>
          </cell>
        </row>
        <row r="1886">
          <cell r="C1886" t="str">
            <v>Waktu Siklus  :</v>
          </cell>
          <cell r="G1886" t="str">
            <v>Ts</v>
          </cell>
        </row>
        <row r="1887">
          <cell r="C1887" t="str">
            <v>- Memuat</v>
          </cell>
          <cell r="D1887" t="str">
            <v xml:space="preserve"> =  atur, ikat, dll.</v>
          </cell>
          <cell r="G1887" t="str">
            <v>T1</v>
          </cell>
          <cell r="H1887">
            <v>30</v>
          </cell>
          <cell r="I1887" t="str">
            <v>menit</v>
          </cell>
          <cell r="L1887" t="str">
            <v>1.</v>
          </cell>
          <cell r="N1887" t="str">
            <v>Pelat Rambu</v>
          </cell>
          <cell r="O1887" t="str">
            <v>(M35b)</v>
          </cell>
          <cell r="P1887" t="str">
            <v>BH</v>
          </cell>
          <cell r="Q1887">
            <v>1</v>
          </cell>
          <cell r="R1887">
            <v>80000</v>
          </cell>
          <cell r="U1887">
            <v>80000</v>
          </cell>
        </row>
        <row r="1888">
          <cell r="C1888" t="str">
            <v>- Angkut</v>
          </cell>
          <cell r="D1888" t="str">
            <v xml:space="preserve"> =  (2 x L : 25 Km/Jam) x 60 menit</v>
          </cell>
          <cell r="G1888" t="str">
            <v>T2</v>
          </cell>
          <cell r="H1888">
            <v>95.957894736842093</v>
          </cell>
          <cell r="I1888" t="str">
            <v>menit</v>
          </cell>
          <cell r="L1888" t="str">
            <v>2.</v>
          </cell>
          <cell r="N1888" t="str">
            <v>Pipa Galvanis</v>
          </cell>
          <cell r="O1888" t="str">
            <v>(M24)</v>
          </cell>
          <cell r="P1888" t="str">
            <v>Batang</v>
          </cell>
          <cell r="Q1888">
            <v>1</v>
          </cell>
          <cell r="R1888">
            <v>45000</v>
          </cell>
          <cell r="U1888">
            <v>45000</v>
          </cell>
        </row>
        <row r="1889">
          <cell r="C1889" t="str">
            <v>- Menurunkan</v>
          </cell>
          <cell r="D1889" t="str">
            <v xml:space="preserve"> =  Rata-rata  2.5  menit / buah</v>
          </cell>
          <cell r="G1889" t="str">
            <v>T3</v>
          </cell>
          <cell r="H1889">
            <v>37.5</v>
          </cell>
          <cell r="I1889" t="str">
            <v>menit</v>
          </cell>
          <cell r="L1889" t="str">
            <v>3.</v>
          </cell>
          <cell r="N1889" t="str">
            <v>Beton K-225</v>
          </cell>
          <cell r="O1889" t="str">
            <v>(M38)</v>
          </cell>
          <cell r="P1889" t="str">
            <v>M3</v>
          </cell>
          <cell r="Q1889">
            <v>1.6000000000000004E-2</v>
          </cell>
          <cell r="R1889">
            <v>115381.01952092315</v>
          </cell>
          <cell r="U1889">
            <v>1846.0963123347708</v>
          </cell>
        </row>
        <row r="1890">
          <cell r="C1890" t="str">
            <v>- Lain-lain</v>
          </cell>
          <cell r="D1890" t="str">
            <v xml:space="preserve"> =  geser, atur, tunggu, dll.</v>
          </cell>
          <cell r="G1890" t="str">
            <v>T4</v>
          </cell>
          <cell r="H1890">
            <v>30</v>
          </cell>
          <cell r="I1890" t="str">
            <v>menit</v>
          </cell>
          <cell r="L1890" t="str">
            <v>4.</v>
          </cell>
          <cell r="N1890" t="str">
            <v>Cat, dan bahan lainnya</v>
          </cell>
          <cell r="P1890" t="str">
            <v>Ls</v>
          </cell>
          <cell r="Q1890">
            <v>1</v>
          </cell>
          <cell r="R1890">
            <v>150</v>
          </cell>
          <cell r="U1890">
            <v>150</v>
          </cell>
        </row>
        <row r="1891">
          <cell r="G1891" t="str">
            <v>Ts</v>
          </cell>
          <cell r="H1891">
            <v>193.45789473684209</v>
          </cell>
          <cell r="I1891" t="str">
            <v>menit</v>
          </cell>
        </row>
        <row r="1893">
          <cell r="C1893" t="str">
            <v>Kap. Prod. / Jam  =</v>
          </cell>
          <cell r="D1893" t="str">
            <v>Cp</v>
          </cell>
          <cell r="G1893" t="str">
            <v>Q1</v>
          </cell>
          <cell r="H1893">
            <v>4.6521750959001009</v>
          </cell>
          <cell r="I1893" t="str">
            <v>Buah</v>
          </cell>
          <cell r="Q1893" t="str">
            <v xml:space="preserve">JUMLAH HARGA BAHAN   </v>
          </cell>
          <cell r="U1893">
            <v>126996.09631233478</v>
          </cell>
        </row>
        <row r="1894">
          <cell r="D1894" t="str">
            <v>Ts : 60</v>
          </cell>
        </row>
        <row r="1895">
          <cell r="L1895" t="str">
            <v>C.</v>
          </cell>
          <cell r="N1895" t="str">
            <v>PERALATAN</v>
          </cell>
        </row>
        <row r="1896">
          <cell r="C1896" t="str">
            <v>Koefisien Alat / Buah   =  1  :  Q1</v>
          </cell>
          <cell r="G1896" t="str">
            <v>(E08)</v>
          </cell>
          <cell r="H1896">
            <v>0.21495321637426901</v>
          </cell>
          <cell r="I1896" t="str">
            <v>Jam</v>
          </cell>
        </row>
        <row r="1897">
          <cell r="L1897" t="str">
            <v>1.</v>
          </cell>
          <cell r="N1897" t="str">
            <v>Dump Truck</v>
          </cell>
          <cell r="O1897" t="str">
            <v>(E08)</v>
          </cell>
          <cell r="P1897" t="str">
            <v>Jam</v>
          </cell>
          <cell r="Q1897">
            <v>0.21495321637426901</v>
          </cell>
          <cell r="R1897">
            <v>22948.54332401634</v>
          </cell>
          <cell r="U1897">
            <v>4932.8631986015707</v>
          </cell>
        </row>
        <row r="1898">
          <cell r="L1898" t="str">
            <v>2.</v>
          </cell>
          <cell r="N1898" t="str">
            <v>Alat Bantu</v>
          </cell>
          <cell r="P1898" t="str">
            <v>Ls</v>
          </cell>
          <cell r="Q1898">
            <v>1</v>
          </cell>
          <cell r="R1898">
            <v>250</v>
          </cell>
          <cell r="U1898">
            <v>250</v>
          </cell>
        </row>
        <row r="1899">
          <cell r="A1899" t="str">
            <v>2.b.</v>
          </cell>
          <cell r="C1899" t="str">
            <v>ALAT BANTU</v>
          </cell>
        </row>
        <row r="1900">
          <cell r="C1900" t="str">
            <v>- Tang, Obeng, dll</v>
          </cell>
          <cell r="D1900" t="str">
            <v>=  2  set</v>
          </cell>
        </row>
        <row r="1901">
          <cell r="C1901" t="str">
            <v>- Pacul / Sekop</v>
          </cell>
          <cell r="D1901" t="str">
            <v>=  4  buah</v>
          </cell>
        </row>
        <row r="1904">
          <cell r="A1904" t="str">
            <v>3.</v>
          </cell>
          <cell r="C1904" t="str">
            <v>TENAGA</v>
          </cell>
        </row>
        <row r="1905">
          <cell r="C1905" t="str">
            <v>Produksi pemasangan rambu dalam 1 hari  =  Tk x Q1</v>
          </cell>
          <cell r="G1905" t="str">
            <v>Qt</v>
          </cell>
          <cell r="H1905">
            <v>32.565225671300709</v>
          </cell>
          <cell r="I1905" t="str">
            <v>Buah</v>
          </cell>
          <cell r="Q1905" t="str">
            <v xml:space="preserve">JUMLAH HARGA PERALATAN   </v>
          </cell>
          <cell r="U1905">
            <v>5182.8631986015707</v>
          </cell>
        </row>
        <row r="1906">
          <cell r="C1906" t="str">
            <v>Kebutuhan tenaga :</v>
          </cell>
          <cell r="D1906" t="str">
            <v>- Mandor</v>
          </cell>
          <cell r="G1906" t="str">
            <v>M</v>
          </cell>
          <cell r="H1906">
            <v>1</v>
          </cell>
          <cell r="I1906" t="str">
            <v>orang</v>
          </cell>
        </row>
        <row r="1907">
          <cell r="D1907" t="str">
            <v>- Tukang</v>
          </cell>
          <cell r="G1907" t="str">
            <v>Tb</v>
          </cell>
          <cell r="H1907">
            <v>3</v>
          </cell>
          <cell r="I1907" t="str">
            <v>orang</v>
          </cell>
          <cell r="L1907" t="str">
            <v>D.</v>
          </cell>
          <cell r="N1907" t="str">
            <v>JUMLAH HARGA TENAGA, BAHAN DAN PERALATAN  ( A + B + C )</v>
          </cell>
          <cell r="U1907">
            <v>134188.77208403577</v>
          </cell>
        </row>
        <row r="1908">
          <cell r="D1908" t="str">
            <v>- Pekerja</v>
          </cell>
          <cell r="G1908" t="str">
            <v>P</v>
          </cell>
          <cell r="H1908">
            <v>5</v>
          </cell>
          <cell r="I1908" t="str">
            <v>orang</v>
          </cell>
          <cell r="L1908" t="str">
            <v>E.</v>
          </cell>
          <cell r="N1908" t="str">
            <v>OVERHEAD &amp; PROFIT</v>
          </cell>
          <cell r="P1908">
            <v>10</v>
          </cell>
          <cell r="Q1908" t="str">
            <v>%  x  D</v>
          </cell>
          <cell r="U1908">
            <v>13418.877208403577</v>
          </cell>
        </row>
        <row r="1909">
          <cell r="C1909" t="str">
            <v>Koefisien Tenaga / Bh   :</v>
          </cell>
          <cell r="L1909" t="str">
            <v>F.</v>
          </cell>
          <cell r="N1909" t="str">
            <v>HARGA SATUAN PEKERJAAN  ( D + E )</v>
          </cell>
          <cell r="U1909">
            <v>147607.64929243934</v>
          </cell>
        </row>
        <row r="1910">
          <cell r="D1910" t="str">
            <v>-  Mandor</v>
          </cell>
          <cell r="E1910" t="str">
            <v>= (Tk x M) : Qt</v>
          </cell>
          <cell r="G1910" t="str">
            <v>(L03)</v>
          </cell>
          <cell r="H1910">
            <v>0.21495321637426898</v>
          </cell>
          <cell r="I1910" t="str">
            <v>jam</v>
          </cell>
          <cell r="L1910" t="str">
            <v>Note: 1</v>
          </cell>
          <cell r="N1910" t="str">
            <v>SATUAN dapat berdasarkan atas jam operasi untuk Tenaga Kerja dan Peralatan, volume dan/atau ukuran</v>
          </cell>
        </row>
        <row r="1911">
          <cell r="D1911" t="str">
            <v>-  Tukang</v>
          </cell>
          <cell r="E1911" t="str">
            <v>= (Tk x Tb) : Qt</v>
          </cell>
          <cell r="G1911" t="str">
            <v>(L02)</v>
          </cell>
          <cell r="H1911">
            <v>0.64485964912280691</v>
          </cell>
          <cell r="I1911" t="str">
            <v>jam</v>
          </cell>
          <cell r="N1911" t="str">
            <v>berat untuk bahan-bahan.</v>
          </cell>
        </row>
        <row r="1912">
          <cell r="D1912" t="str">
            <v>-  Pekerja</v>
          </cell>
          <cell r="E1912" t="str">
            <v>= (Tk x P) : Qt</v>
          </cell>
          <cell r="G1912" t="str">
            <v>(L01)</v>
          </cell>
          <cell r="H1912">
            <v>1.0747660818713449</v>
          </cell>
          <cell r="I1912" t="str">
            <v>jam</v>
          </cell>
          <cell r="L1912">
            <v>2</v>
          </cell>
          <cell r="N1912" t="str">
            <v>Kuantitas satuan adalah kuantitas setiap komponen untuk menyelesaikan satu satuan pekerjaan dari nomor</v>
          </cell>
        </row>
        <row r="1913">
          <cell r="N1913" t="str">
            <v>mata pembayaran.</v>
          </cell>
        </row>
        <row r="1914">
          <cell r="L1914">
            <v>3</v>
          </cell>
          <cell r="N1914" t="str">
            <v>Biaya satuan untuk peralatan sudah termasuk bahan bakar, bahan habis dipakai dan operator.</v>
          </cell>
        </row>
        <row r="1915">
          <cell r="L1915">
            <v>4</v>
          </cell>
          <cell r="N1915" t="str">
            <v>Biaya satuan sudah termasuk pengeluaran untuk seluruh pajak yang berkaitan (tetapi tidak termasuk PPN</v>
          </cell>
        </row>
        <row r="1916">
          <cell r="J1916" t="str">
            <v>Berlanjut ke hal. berikut.</v>
          </cell>
          <cell r="N1916" t="str">
            <v>yang dibayar dari kontrak) dan biaya-biaya lainnya.</v>
          </cell>
        </row>
        <row r="1917">
          <cell r="A1917" t="str">
            <v>ITEM PEMBAYARAN NO.</v>
          </cell>
          <cell r="D1917" t="str">
            <v>:  8.4 (5)</v>
          </cell>
          <cell r="J1917" t="str">
            <v>Analisa LI-845</v>
          </cell>
        </row>
        <row r="1918">
          <cell r="A1918" t="str">
            <v>JENIS PEKERJAAN</v>
          </cell>
          <cell r="D1918" t="str">
            <v>:  Rambu Jalan (High Int. Grade)</v>
          </cell>
        </row>
        <row r="1919">
          <cell r="A1919" t="str">
            <v>SATUAN PEMBAYARAN</v>
          </cell>
          <cell r="D1919" t="str">
            <v>:  BH</v>
          </cell>
          <cell r="H1919" t="str">
            <v xml:space="preserve">        URAIAN ANALISA HARGA SATUAN</v>
          </cell>
        </row>
        <row r="1920">
          <cell r="J1920" t="str">
            <v>Lanjutan</v>
          </cell>
        </row>
        <row r="1922">
          <cell r="A1922" t="str">
            <v>No.</v>
          </cell>
          <cell r="C1922" t="str">
            <v>U R A I A N</v>
          </cell>
          <cell r="G1922" t="str">
            <v>KODE</v>
          </cell>
          <cell r="H1922" t="str">
            <v>KOEF.</v>
          </cell>
          <cell r="I1922" t="str">
            <v>SATUAN</v>
          </cell>
          <cell r="J1922" t="str">
            <v>KETERANGAN</v>
          </cell>
        </row>
        <row r="1925">
          <cell r="A1925" t="str">
            <v>4.</v>
          </cell>
          <cell r="C1925" t="str">
            <v>HARGA DASAR SATUAN UPAH, BAHAN DAN ALAT</v>
          </cell>
        </row>
        <row r="1926">
          <cell r="C1926" t="str">
            <v>Lihat lampiran.</v>
          </cell>
        </row>
        <row r="1928">
          <cell r="A1928" t="str">
            <v>5.</v>
          </cell>
          <cell r="C1928" t="str">
            <v>ANALISA HARGA SATUAN PEKERJAAN</v>
          </cell>
        </row>
        <row r="1929">
          <cell r="C1929" t="str">
            <v>Lihat perhitungan dalam FORMULIR STANDAR UNTUK</v>
          </cell>
        </row>
        <row r="1930">
          <cell r="C1930" t="str">
            <v>PEREKEMAN ANALISA MASING-MASING HARGA</v>
          </cell>
        </row>
        <row r="1931">
          <cell r="C1931" t="str">
            <v>SATUAN.</v>
          </cell>
        </row>
        <row r="1932">
          <cell r="C1932" t="str">
            <v>Didapat Harga Satuan Pekerjaan :</v>
          </cell>
        </row>
        <row r="1934">
          <cell r="C1934" t="str">
            <v xml:space="preserve">Rp.  </v>
          </cell>
          <cell r="D1934">
            <v>147607.64929243934</v>
          </cell>
          <cell r="E1934" t="str">
            <v xml:space="preserve"> / Buah</v>
          </cell>
        </row>
        <row r="1937">
          <cell r="A1937" t="str">
            <v>6.</v>
          </cell>
          <cell r="C1937" t="str">
            <v>MASA PELAKSANAAN YANG DIPERLUKAN</v>
          </cell>
        </row>
        <row r="1938">
          <cell r="C1938" t="str">
            <v>Masa Pelaksanaan :</v>
          </cell>
          <cell r="D1938" t="str">
            <v>. . . . . . . . . . .</v>
          </cell>
          <cell r="E1938" t="str">
            <v>bulan</v>
          </cell>
        </row>
        <row r="1940">
          <cell r="A1940" t="str">
            <v>7.</v>
          </cell>
          <cell r="C1940" t="str">
            <v>VOLUME PEKERJAAN YANG DIPERLUKAN</v>
          </cell>
        </row>
        <row r="1941">
          <cell r="C1941" t="str">
            <v>Volume pekerjaan  :</v>
          </cell>
          <cell r="D1941">
            <v>84</v>
          </cell>
          <cell r="E1941" t="str">
            <v>Buah</v>
          </cell>
        </row>
        <row r="1978">
          <cell r="A1978" t="str">
            <v>ITEM PEMBAYARAN NO.</v>
          </cell>
          <cell r="D1978" t="str">
            <v>:  8.4 (6)</v>
          </cell>
          <cell r="J1978" t="str">
            <v>Analisa EI-846</v>
          </cell>
          <cell r="T1978" t="str">
            <v>Analisa EI-846</v>
          </cell>
        </row>
        <row r="1979">
          <cell r="A1979" t="str">
            <v>JENIS PEKERJAAN</v>
          </cell>
          <cell r="D1979" t="str">
            <v>:  Patok Pengarah</v>
          </cell>
        </row>
        <row r="1980">
          <cell r="A1980" t="str">
            <v>SATUAN PEMBAYARAN</v>
          </cell>
          <cell r="D1980" t="str">
            <v>:  BH</v>
          </cell>
          <cell r="H1980" t="str">
            <v xml:space="preserve">        URAIAN ANALISA HARGA SATUAN</v>
          </cell>
          <cell r="L1980" t="str">
            <v>FORMULIR STANDAR UNTUK</v>
          </cell>
        </row>
        <row r="1981">
          <cell r="L1981" t="str">
            <v>PEREKAMAN ANALISA MASING-MASING HARGA SATUAN</v>
          </cell>
        </row>
        <row r="1982">
          <cell r="L1982" t="str">
            <v/>
          </cell>
        </row>
        <row r="1983">
          <cell r="A1983" t="str">
            <v>No.</v>
          </cell>
          <cell r="C1983" t="str">
            <v>U R A I A N</v>
          </cell>
          <cell r="G1983" t="str">
            <v>KODE</v>
          </cell>
          <cell r="H1983" t="str">
            <v>KOEF.</v>
          </cell>
          <cell r="I1983" t="str">
            <v>SATUAN</v>
          </cell>
          <cell r="J1983" t="str">
            <v>KETERANGAN</v>
          </cell>
        </row>
        <row r="1985">
          <cell r="L1985" t="str">
            <v>PROYEK</v>
          </cell>
          <cell r="O1985" t="str">
            <v>:</v>
          </cell>
        </row>
        <row r="1986">
          <cell r="A1986" t="str">
            <v>I.</v>
          </cell>
          <cell r="C1986" t="str">
            <v>ASUMSI</v>
          </cell>
          <cell r="L1986" t="str">
            <v>No. PAKET KONTRAK</v>
          </cell>
          <cell r="O1986" t="str">
            <v>:</v>
          </cell>
        </row>
        <row r="1987">
          <cell r="A1987">
            <v>1</v>
          </cell>
          <cell r="C1987" t="str">
            <v>Menggunakan cara manual</v>
          </cell>
          <cell r="L1987" t="str">
            <v>NAMA PAKET</v>
          </cell>
          <cell r="O1987" t="str">
            <v>:</v>
          </cell>
        </row>
        <row r="1988">
          <cell r="A1988">
            <v>2</v>
          </cell>
          <cell r="C1988" t="str">
            <v>Lokasi pekerjaan : sepanjang jalan</v>
          </cell>
          <cell r="L1988" t="str">
            <v>PROP / KAB / KODYA</v>
          </cell>
          <cell r="O1988" t="str">
            <v>:</v>
          </cell>
        </row>
        <row r="1989">
          <cell r="A1989">
            <v>3</v>
          </cell>
          <cell r="C1989" t="str">
            <v>Bahan dasar (patok beton cetak, dll) diangkut dengan</v>
          </cell>
          <cell r="L1989" t="str">
            <v>ITEM PEMBAYARAN NO.</v>
          </cell>
          <cell r="O1989" t="str">
            <v>:  8.4 (6)</v>
          </cell>
          <cell r="R1989" t="str">
            <v>PERKIRAAN VOL. PEK.</v>
          </cell>
          <cell r="T1989" t="str">
            <v>:</v>
          </cell>
          <cell r="U1989">
            <v>84</v>
          </cell>
        </row>
        <row r="1990">
          <cell r="C1990" t="str">
            <v>Truk ke lokasi pekerjaan</v>
          </cell>
          <cell r="L1990" t="str">
            <v>JENIS PEKERJAAN</v>
          </cell>
          <cell r="O1990" t="str">
            <v>:  Patok Pengarah</v>
          </cell>
          <cell r="R1990" t="str">
            <v>TOTAL HARGA (Rp.)</v>
          </cell>
          <cell r="T1990" t="str">
            <v>:</v>
          </cell>
          <cell r="U1990">
            <v>1769612.88</v>
          </cell>
        </row>
        <row r="1991">
          <cell r="A1991">
            <v>4</v>
          </cell>
          <cell r="C1991" t="str">
            <v>Jarak rata-rata Base camp ke lokasi pekerjaan</v>
          </cell>
          <cell r="G1991" t="str">
            <v>L</v>
          </cell>
          <cell r="H1991">
            <v>19.991228070175438</v>
          </cell>
          <cell r="I1991" t="str">
            <v>KM</v>
          </cell>
          <cell r="L1991" t="str">
            <v>SATUAN PEMBAYARAN</v>
          </cell>
          <cell r="O1991" t="str">
            <v>:  BH</v>
          </cell>
          <cell r="R1991" t="str">
            <v>% THD. BIAYA PROYEK</v>
          </cell>
          <cell r="T1991" t="str">
            <v>:</v>
          </cell>
          <cell r="U1991">
            <v>6.8731495500133438E-2</v>
          </cell>
        </row>
        <row r="1992">
          <cell r="A1992">
            <v>5</v>
          </cell>
          <cell r="C1992" t="str">
            <v>Jam kerja efektif per-hari</v>
          </cell>
          <cell r="G1992" t="str">
            <v>Tk</v>
          </cell>
          <cell r="H1992">
            <v>7</v>
          </cell>
          <cell r="I1992" t="str">
            <v>jam</v>
          </cell>
        </row>
        <row r="1993">
          <cell r="A1993">
            <v>6</v>
          </cell>
          <cell r="C1993" t="str">
            <v>Faktor kehilangan bahan</v>
          </cell>
          <cell r="G1993" t="str">
            <v>Fh</v>
          </cell>
          <cell r="H1993">
            <v>1.05</v>
          </cell>
          <cell r="I1993" t="str">
            <v>-</v>
          </cell>
        </row>
        <row r="1994">
          <cell r="A1994">
            <v>7</v>
          </cell>
          <cell r="C1994" t="str">
            <v>Tulangan praktis</v>
          </cell>
          <cell r="G1994" t="str">
            <v>Rc</v>
          </cell>
          <cell r="H1994">
            <v>125</v>
          </cell>
          <cell r="I1994" t="str">
            <v>Kg/M3</v>
          </cell>
          <cell r="Q1994" t="str">
            <v>PERKIRAAN</v>
          </cell>
          <cell r="R1994" t="str">
            <v>HARGA</v>
          </cell>
          <cell r="S1994" t="str">
            <v>JUMLAH</v>
          </cell>
        </row>
        <row r="1995">
          <cell r="L1995" t="str">
            <v>NO.</v>
          </cell>
          <cell r="N1995" t="str">
            <v>KOMPONEN</v>
          </cell>
          <cell r="P1995" t="str">
            <v>SATUAN</v>
          </cell>
          <cell r="Q1995" t="str">
            <v>KUANTITAS</v>
          </cell>
          <cell r="R1995" t="str">
            <v>SATUAN</v>
          </cell>
          <cell r="S1995" t="str">
            <v>HARGA</v>
          </cell>
        </row>
        <row r="1996">
          <cell r="A1996" t="str">
            <v>II.</v>
          </cell>
          <cell r="C1996" t="str">
            <v>URUTAN KERJA</v>
          </cell>
          <cell r="R1996" t="str">
            <v>(Rp.)</v>
          </cell>
          <cell r="S1996" t="str">
            <v>(Rp.)</v>
          </cell>
        </row>
        <row r="1997">
          <cell r="A1997">
            <v>1</v>
          </cell>
          <cell r="C1997" t="str">
            <v>Patok ditanam di tepi luar bahu jalan sesuai dengan</v>
          </cell>
        </row>
        <row r="1998">
          <cell r="C1998" t="str">
            <v>gambar rencana dan di-cat</v>
          </cell>
        </row>
        <row r="1999">
          <cell r="L1999" t="str">
            <v>A.</v>
          </cell>
          <cell r="N1999" t="str">
            <v>TENAGA</v>
          </cell>
        </row>
        <row r="2000">
          <cell r="A2000" t="str">
            <v>III.</v>
          </cell>
          <cell r="C2000" t="str">
            <v>PEMAKAIAN BAHAN, ALAT DAN TENAGA</v>
          </cell>
        </row>
        <row r="2001">
          <cell r="A2001" t="str">
            <v xml:space="preserve">   1.</v>
          </cell>
          <cell r="C2001" t="str">
            <v>BAHAN</v>
          </cell>
          <cell r="L2001" t="str">
            <v>1.</v>
          </cell>
          <cell r="N2001" t="str">
            <v>Pekerja Biasa</v>
          </cell>
          <cell r="O2001" t="str">
            <v>(L01)</v>
          </cell>
          <cell r="P2001" t="str">
            <v>jam</v>
          </cell>
          <cell r="Q2001">
            <v>1.1723525681674065</v>
          </cell>
          <cell r="R2001">
            <v>900</v>
          </cell>
          <cell r="U2001">
            <v>1055.1173113506659</v>
          </cell>
        </row>
        <row r="2002">
          <cell r="A2002" t="str">
            <v>1.a.</v>
          </cell>
          <cell r="C2002" t="str">
            <v>Beton K-225</v>
          </cell>
          <cell r="D2002" t="str">
            <v>=  (0.15 x 0.15 x 1.50) x Fh</v>
          </cell>
          <cell r="G2002" t="str">
            <v>(M38)</v>
          </cell>
          <cell r="H2002">
            <v>3.5437500000000011E-2</v>
          </cell>
          <cell r="I2002" t="str">
            <v>M3</v>
          </cell>
          <cell r="L2002" t="str">
            <v>2.</v>
          </cell>
          <cell r="N2002" t="str">
            <v>Tukang</v>
          </cell>
          <cell r="O2002" t="str">
            <v>(L02)</v>
          </cell>
          <cell r="P2002" t="str">
            <v>jam</v>
          </cell>
          <cell r="Q2002">
            <v>0.58617628408370326</v>
          </cell>
          <cell r="R2002">
            <v>1200</v>
          </cell>
          <cell r="U2002">
            <v>703.41154090044392</v>
          </cell>
        </row>
        <row r="2003">
          <cell r="A2003" t="str">
            <v>1.b.</v>
          </cell>
          <cell r="C2003" t="str">
            <v>Baja Tulangan</v>
          </cell>
          <cell r="G2003" t="str">
            <v>(M39)</v>
          </cell>
          <cell r="H2003">
            <v>4.651171875000002</v>
          </cell>
          <cell r="I2003" t="str">
            <v>Kg</v>
          </cell>
          <cell r="L2003" t="str">
            <v>3.</v>
          </cell>
          <cell r="N2003" t="str">
            <v>Mandor</v>
          </cell>
          <cell r="O2003" t="str">
            <v>(L03)</v>
          </cell>
          <cell r="P2003" t="str">
            <v>jam</v>
          </cell>
          <cell r="Q2003">
            <v>0.14654407102092581</v>
          </cell>
          <cell r="R2003">
            <v>1250</v>
          </cell>
          <cell r="U2003">
            <v>183.18008877615728</v>
          </cell>
        </row>
        <row r="2004">
          <cell r="A2004" t="str">
            <v>1.c.</v>
          </cell>
          <cell r="C2004" t="str">
            <v>Cat, dan material lainnya</v>
          </cell>
          <cell r="G2004" t="str">
            <v>-</v>
          </cell>
          <cell r="I2004" t="str">
            <v>Ls</v>
          </cell>
        </row>
        <row r="2005">
          <cell r="Q2005" t="str">
            <v xml:space="preserve">JUMLAH HARGA TENAGA   </v>
          </cell>
          <cell r="U2005">
            <v>1941.708941027267</v>
          </cell>
        </row>
        <row r="2006">
          <cell r="A2006" t="str">
            <v>2.</v>
          </cell>
          <cell r="C2006" t="str">
            <v>ALAT</v>
          </cell>
        </row>
        <row r="2007">
          <cell r="A2007" t="str">
            <v>2.a.</v>
          </cell>
          <cell r="C2007" t="str">
            <v>DUMP TRUCK</v>
          </cell>
          <cell r="G2007" t="str">
            <v>(E08)</v>
          </cell>
          <cell r="L2007" t="str">
            <v>B.</v>
          </cell>
          <cell r="N2007" t="str">
            <v>BAHAN</v>
          </cell>
        </row>
        <row r="2008">
          <cell r="C2008" t="str">
            <v>Kapasitas 1 kali Angkut</v>
          </cell>
          <cell r="G2008" t="str">
            <v>Cp</v>
          </cell>
          <cell r="H2008">
            <v>20</v>
          </cell>
          <cell r="I2008" t="str">
            <v>Buah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  <cell r="L2009" t="str">
            <v>1.</v>
          </cell>
          <cell r="N2009" t="str">
            <v>Beton K-225</v>
          </cell>
          <cell r="O2009" t="str">
            <v>(M38)</v>
          </cell>
          <cell r="P2009" t="str">
            <v>M3</v>
          </cell>
          <cell r="Q2009">
            <v>3.5437500000000011E-2</v>
          </cell>
          <cell r="R2009">
            <v>115381.01952092315</v>
          </cell>
          <cell r="U2009">
            <v>4088.8148792727152</v>
          </cell>
        </row>
        <row r="2010">
          <cell r="C2010" t="str">
            <v>Waktu Siklus  :</v>
          </cell>
          <cell r="G2010" t="str">
            <v>Ts</v>
          </cell>
          <cell r="L2010" t="str">
            <v>2.</v>
          </cell>
          <cell r="N2010" t="str">
            <v>Baja Tulangan</v>
          </cell>
          <cell r="O2010" t="str">
            <v>(M39)</v>
          </cell>
          <cell r="P2010" t="str">
            <v>Kg</v>
          </cell>
          <cell r="Q2010">
            <v>4.651171875000002</v>
          </cell>
          <cell r="R2010">
            <v>1700.25</v>
          </cell>
          <cell r="U2010">
            <v>7908.1549804687529</v>
          </cell>
        </row>
        <row r="2011">
          <cell r="C2011" t="str">
            <v>- Memuat</v>
          </cell>
          <cell r="D2011" t="str">
            <v xml:space="preserve"> =  atur, ikat, dll.</v>
          </cell>
          <cell r="G2011" t="str">
            <v>T1</v>
          </cell>
          <cell r="H2011">
            <v>20</v>
          </cell>
          <cell r="I2011" t="str">
            <v>menit</v>
          </cell>
          <cell r="L2011" t="str">
            <v>3.</v>
          </cell>
          <cell r="N2011" t="str">
            <v>Cat, dan material lainnya</v>
          </cell>
          <cell r="P2011" t="str">
            <v>Ls</v>
          </cell>
          <cell r="Q2011">
            <v>1</v>
          </cell>
          <cell r="R2011">
            <v>1500</v>
          </cell>
          <cell r="U2011">
            <v>1500</v>
          </cell>
        </row>
        <row r="2012">
          <cell r="C2012" t="str">
            <v>- Angkut</v>
          </cell>
          <cell r="D2012" t="str">
            <v xml:space="preserve"> =  (2 x L : 25 Km/Jam) x 60 menit</v>
          </cell>
          <cell r="G2012" t="str">
            <v>T2</v>
          </cell>
          <cell r="H2012">
            <v>95.957894736842093</v>
          </cell>
          <cell r="I2012" t="str">
            <v>menit</v>
          </cell>
        </row>
        <row r="2013">
          <cell r="C2013" t="str">
            <v>- Menurunkan</v>
          </cell>
          <cell r="D2013" t="str">
            <v xml:space="preserve"> =  Rata-rata 1 menit / buah</v>
          </cell>
          <cell r="G2013" t="str">
            <v>T3</v>
          </cell>
          <cell r="H2013">
            <v>20</v>
          </cell>
          <cell r="I2013" t="str">
            <v>menit</v>
          </cell>
        </row>
        <row r="2014">
          <cell r="C2014" t="str">
            <v>- Lain-lain</v>
          </cell>
          <cell r="D2014" t="str">
            <v xml:space="preserve"> =  geser, atur, tunggu, dll.</v>
          </cell>
          <cell r="G2014" t="str">
            <v>T4</v>
          </cell>
          <cell r="H2014">
            <v>10</v>
          </cell>
          <cell r="I2014" t="str">
            <v>menit</v>
          </cell>
        </row>
        <row r="2015">
          <cell r="G2015" t="str">
            <v>Ts</v>
          </cell>
          <cell r="H2015">
            <v>145.95789473684209</v>
          </cell>
          <cell r="I2015" t="str">
            <v>menit</v>
          </cell>
          <cell r="Q2015" t="str">
            <v xml:space="preserve">JUMLAH HARGA BAHAN   </v>
          </cell>
          <cell r="U2015">
            <v>13496.969859741468</v>
          </cell>
        </row>
        <row r="2017">
          <cell r="C2017" t="str">
            <v>Kap. Prod. / Jam  =</v>
          </cell>
          <cell r="D2017" t="str">
            <v>Cp x Fa</v>
          </cell>
          <cell r="G2017" t="str">
            <v>Q1</v>
          </cell>
          <cell r="H2017">
            <v>6.8238857637386419</v>
          </cell>
          <cell r="I2017" t="str">
            <v>Buah</v>
          </cell>
          <cell r="L2017" t="str">
            <v>C.</v>
          </cell>
          <cell r="N2017" t="str">
            <v>PERALATAN</v>
          </cell>
        </row>
        <row r="2018">
          <cell r="D2018" t="str">
            <v>Ts : 60</v>
          </cell>
        </row>
        <row r="2019">
          <cell r="L2019" t="str">
            <v>1.</v>
          </cell>
          <cell r="N2019" t="str">
            <v>Dump Truck</v>
          </cell>
          <cell r="O2019" t="str">
            <v>(E08)</v>
          </cell>
          <cell r="P2019" t="str">
            <v>Jam</v>
          </cell>
          <cell r="Q2019">
            <v>0.14654407102092579</v>
          </cell>
          <cell r="R2019">
            <v>22948.54332401634</v>
          </cell>
          <cell r="U2019">
            <v>3362.9729627014431</v>
          </cell>
        </row>
        <row r="2020">
          <cell r="C2020" t="str">
            <v>Koefisien Alat / Buah   =  1  :  Q1</v>
          </cell>
          <cell r="G2020" t="str">
            <v>(E08)</v>
          </cell>
          <cell r="H2020">
            <v>0.14654407102092579</v>
          </cell>
          <cell r="I2020" t="str">
            <v>Jam</v>
          </cell>
          <cell r="L2020" t="str">
            <v>2.</v>
          </cell>
          <cell r="N2020" t="str">
            <v>Alat Bantu</v>
          </cell>
          <cell r="P2020" t="str">
            <v>Ls</v>
          </cell>
          <cell r="Q2020">
            <v>1</v>
          </cell>
          <cell r="R2020">
            <v>350</v>
          </cell>
          <cell r="U2020">
            <v>350</v>
          </cell>
        </row>
        <row r="2022">
          <cell r="A2022" t="str">
            <v>2.b.</v>
          </cell>
          <cell r="C2022" t="str">
            <v>ALAT BANTU</v>
          </cell>
        </row>
        <row r="2023">
          <cell r="C2023" t="str">
            <v>- Pacul / Sekop</v>
          </cell>
          <cell r="D2023" t="str">
            <v>=  4  buah</v>
          </cell>
        </row>
        <row r="2026">
          <cell r="A2026" t="str">
            <v>3.</v>
          </cell>
          <cell r="C2026" t="str">
            <v>TENAGA</v>
          </cell>
        </row>
        <row r="2027">
          <cell r="C2027" t="str">
            <v>Produksi pasang patok pengarah / hari  =  Tk x Q1</v>
          </cell>
          <cell r="G2027" t="str">
            <v>Qt</v>
          </cell>
          <cell r="H2027">
            <v>47.76720034617049</v>
          </cell>
          <cell r="I2027" t="str">
            <v>Buah</v>
          </cell>
          <cell r="Q2027" t="str">
            <v xml:space="preserve">JUMLAH HARGA PERALATAN   </v>
          </cell>
          <cell r="U2027">
            <v>3712.9729627014431</v>
          </cell>
        </row>
        <row r="2028">
          <cell r="C2028" t="str">
            <v>Kebutuhan tenaga :</v>
          </cell>
          <cell r="D2028" t="str">
            <v>- Mandor</v>
          </cell>
          <cell r="G2028" t="str">
            <v>M</v>
          </cell>
          <cell r="H2028">
            <v>1</v>
          </cell>
          <cell r="I2028" t="str">
            <v>orang</v>
          </cell>
        </row>
        <row r="2029">
          <cell r="D2029" t="str">
            <v>- Tukang</v>
          </cell>
          <cell r="G2029" t="str">
            <v>Tb</v>
          </cell>
          <cell r="H2029">
            <v>4</v>
          </cell>
          <cell r="I2029" t="str">
            <v>orang</v>
          </cell>
          <cell r="L2029" t="str">
            <v>D.</v>
          </cell>
          <cell r="N2029" t="str">
            <v>JUMLAH HARGA TENAGA, BAHAN DAN PERALATAN  ( A + B + C )</v>
          </cell>
          <cell r="U2029">
            <v>19151.651763470178</v>
          </cell>
        </row>
        <row r="2030">
          <cell r="D2030" t="str">
            <v>- Pekerja</v>
          </cell>
          <cell r="G2030" t="str">
            <v>P</v>
          </cell>
          <cell r="H2030">
            <v>8</v>
          </cell>
          <cell r="I2030" t="str">
            <v>orang</v>
          </cell>
          <cell r="L2030" t="str">
            <v>E.</v>
          </cell>
          <cell r="N2030" t="str">
            <v>OVERHEAD &amp; PROFIT</v>
          </cell>
          <cell r="P2030">
            <v>10</v>
          </cell>
          <cell r="Q2030" t="str">
            <v>%  x  D</v>
          </cell>
          <cell r="U2030">
            <v>1915.1651763470179</v>
          </cell>
        </row>
        <row r="2031">
          <cell r="C2031" t="str">
            <v>Koefisien Tenaga / Bh   :</v>
          </cell>
          <cell r="L2031" t="str">
            <v>F.</v>
          </cell>
          <cell r="N2031" t="str">
            <v>HARGA SATUAN PEKERJAAN  ( D + E )</v>
          </cell>
          <cell r="U2031">
            <v>21066.816939817196</v>
          </cell>
        </row>
        <row r="2032">
          <cell r="D2032" t="str">
            <v>-  Mandor</v>
          </cell>
          <cell r="E2032" t="str">
            <v>= (Tk x M) : Qt</v>
          </cell>
          <cell r="G2032" t="str">
            <v>(L03)</v>
          </cell>
          <cell r="H2032">
            <v>0.14654407102092581</v>
          </cell>
          <cell r="I2032" t="str">
            <v>jam</v>
          </cell>
          <cell r="L2032" t="str">
            <v>Note: 1</v>
          </cell>
          <cell r="N2032" t="str">
            <v>SATUAN dapat berdasarkan atas jam operasi untuk Tenaga Kerja dan Peralatan, volume dan/atau ukuran</v>
          </cell>
        </row>
        <row r="2033">
          <cell r="D2033" t="str">
            <v>-  Tukang</v>
          </cell>
          <cell r="E2033" t="str">
            <v>= (Tk x Tb) : Qt</v>
          </cell>
          <cell r="G2033" t="str">
            <v>(L02)</v>
          </cell>
          <cell r="H2033">
            <v>0.58617628408370326</v>
          </cell>
          <cell r="I2033" t="str">
            <v>jam</v>
          </cell>
          <cell r="N2033" t="str">
            <v>berat untuk bahan-bahan.</v>
          </cell>
        </row>
        <row r="2034">
          <cell r="D2034" t="str">
            <v>-  Pekerja</v>
          </cell>
          <cell r="E2034" t="str">
            <v>= (Tk x P) : Qt</v>
          </cell>
          <cell r="G2034" t="str">
            <v>(L01)</v>
          </cell>
          <cell r="H2034">
            <v>1.1723525681674065</v>
          </cell>
          <cell r="I2034" t="str">
            <v>jam</v>
          </cell>
          <cell r="L2034">
            <v>2</v>
          </cell>
          <cell r="N2034" t="str">
            <v>Kuantitas satuan adalah kuantitas setiap komponen untuk menyelesaikan satu satuan pekerjaan dari nomor</v>
          </cell>
        </row>
        <row r="2035">
          <cell r="N2035" t="str">
            <v>mata pembayaran.</v>
          </cell>
        </row>
        <row r="2036">
          <cell r="L2036">
            <v>3</v>
          </cell>
          <cell r="N2036" t="str">
            <v>Biaya satuan untuk peralatan sudah termasuk bahan bakar, bahan habis dipakai dan operator.</v>
          </cell>
        </row>
        <row r="2037">
          <cell r="L2037">
            <v>4</v>
          </cell>
          <cell r="N2037" t="str">
            <v>Biaya satuan sudah termasuk pengeluaran untuk seluruh pajak yang berkaitan (tetapi tidak termasuk PPN</v>
          </cell>
        </row>
        <row r="2038">
          <cell r="J2038" t="str">
            <v>Berlanjut ke hal. berikut.</v>
          </cell>
          <cell r="N2038" t="str">
            <v>yang dibayar dari kontrak) dan biaya-biaya lainnya.</v>
          </cell>
        </row>
        <row r="2039">
          <cell r="A2039" t="str">
            <v>ITEM PEMBAYARAN NO.</v>
          </cell>
          <cell r="D2039" t="str">
            <v>:  8.4 (6)</v>
          </cell>
          <cell r="J2039" t="str">
            <v>Analisa EI-846</v>
          </cell>
        </row>
        <row r="2040">
          <cell r="A2040" t="str">
            <v>JENIS PEKERJAAN</v>
          </cell>
          <cell r="D2040" t="str">
            <v>:  Patok Pengarah</v>
          </cell>
        </row>
        <row r="2041">
          <cell r="A2041" t="str">
            <v>SATUAN PEMBAYARAN</v>
          </cell>
          <cell r="D2041" t="str">
            <v>:  BH</v>
          </cell>
          <cell r="H2041" t="str">
            <v xml:space="preserve">        URAIAN ANALISA HARGA SATUAN</v>
          </cell>
        </row>
        <row r="2042">
          <cell r="J2042" t="str">
            <v>Lanjutan</v>
          </cell>
        </row>
        <row r="2044">
          <cell r="A2044" t="str">
            <v>No.</v>
          </cell>
          <cell r="C2044" t="str">
            <v>U R A I A N</v>
          </cell>
          <cell r="G2044" t="str">
            <v>KODE</v>
          </cell>
          <cell r="H2044" t="str">
            <v>KOEF.</v>
          </cell>
          <cell r="I2044" t="str">
            <v>SATUAN</v>
          </cell>
          <cell r="J2044" t="str">
            <v>KETERANGAN</v>
          </cell>
        </row>
        <row r="2047">
          <cell r="A2047" t="str">
            <v>4.</v>
          </cell>
          <cell r="C2047" t="str">
            <v>HARGA DASAR SATUAN UPAH, BAHAN DAN ALAT</v>
          </cell>
        </row>
        <row r="2048">
          <cell r="C2048" t="str">
            <v>Lihat lampiran.</v>
          </cell>
        </row>
        <row r="2050">
          <cell r="A2050" t="str">
            <v>5.</v>
          </cell>
          <cell r="C2050" t="str">
            <v>ANALISA HARGA SATUAN PEKERJAAN</v>
          </cell>
        </row>
        <row r="2051">
          <cell r="C2051" t="str">
            <v>Lihat perhitungan dalam FORMULIR STANDAR UNTUK</v>
          </cell>
        </row>
        <row r="2052">
          <cell r="C2052" t="str">
            <v>PEREKEMAN ANALISA MASING-MASING HARGA</v>
          </cell>
        </row>
        <row r="2053">
          <cell r="C2053" t="str">
            <v>SATUAN.</v>
          </cell>
        </row>
        <row r="2054">
          <cell r="C2054" t="str">
            <v>Didapat Harga Satuan Pekerjaan :</v>
          </cell>
        </row>
        <row r="2056">
          <cell r="C2056" t="str">
            <v xml:space="preserve">Rp.  </v>
          </cell>
          <cell r="D2056">
            <v>21066.816939817196</v>
          </cell>
          <cell r="E2056" t="str">
            <v xml:space="preserve"> / Buah</v>
          </cell>
        </row>
        <row r="2059">
          <cell r="A2059" t="str">
            <v>6.</v>
          </cell>
          <cell r="C2059" t="str">
            <v>MASA PELAKSANAAN YANG DIPERLUKAN</v>
          </cell>
        </row>
        <row r="2060">
          <cell r="C2060" t="str">
            <v>Masa Pelaksanaan :</v>
          </cell>
          <cell r="D2060" t="str">
            <v>. . . . . . . . . . .</v>
          </cell>
          <cell r="E2060" t="str">
            <v>bulan</v>
          </cell>
        </row>
        <row r="2062">
          <cell r="A2062" t="str">
            <v>7.</v>
          </cell>
          <cell r="C2062" t="str">
            <v>VOLUME PEKERJAAN YANG DIPERLUKAN</v>
          </cell>
        </row>
        <row r="2063">
          <cell r="C2063" t="str">
            <v>Volume pekerjaan  :</v>
          </cell>
          <cell r="D2063">
            <v>84</v>
          </cell>
          <cell r="E2063" t="str">
            <v>Buah</v>
          </cell>
        </row>
        <row r="2100">
          <cell r="A2100" t="str">
            <v>ITEM PEMBAYARAN NO.</v>
          </cell>
          <cell r="D2100" t="str">
            <v>:  8.4 (7)</v>
          </cell>
          <cell r="J2100" t="str">
            <v>Analisa EI-847</v>
          </cell>
          <cell r="T2100" t="str">
            <v>Analisa EI-847</v>
          </cell>
        </row>
        <row r="2101">
          <cell r="A2101" t="str">
            <v>JENIS PEKERJAAN</v>
          </cell>
          <cell r="D2101" t="str">
            <v>:  Patok Kilometer</v>
          </cell>
        </row>
        <row r="2102">
          <cell r="A2102" t="str">
            <v>SATUAN PEMBAYARAN</v>
          </cell>
          <cell r="D2102" t="str">
            <v>:  BH</v>
          </cell>
          <cell r="H2102" t="str">
            <v xml:space="preserve">        URAIAN ANALISA HARGA SATUAN</v>
          </cell>
          <cell r="L2102" t="str">
            <v>FORMULIR STANDAR UNTUK</v>
          </cell>
        </row>
        <row r="2103">
          <cell r="L2103" t="str">
            <v>PEREKAMAN ANALISA MASING-MASING HARGA SATUAN</v>
          </cell>
        </row>
        <row r="2104">
          <cell r="L2104" t="str">
            <v/>
          </cell>
        </row>
        <row r="2105">
          <cell r="A2105" t="str">
            <v>No.</v>
          </cell>
          <cell r="C2105" t="str">
            <v>U R A I A N</v>
          </cell>
          <cell r="G2105" t="str">
            <v>KODE</v>
          </cell>
          <cell r="H2105" t="str">
            <v>KOEF.</v>
          </cell>
          <cell r="I2105" t="str">
            <v>SATUAN</v>
          </cell>
          <cell r="J2105" t="str">
            <v>KETERANGAN</v>
          </cell>
        </row>
        <row r="2107">
          <cell r="L2107" t="str">
            <v>PROYEK</v>
          </cell>
          <cell r="O2107" t="str">
            <v>:</v>
          </cell>
        </row>
        <row r="2108">
          <cell r="A2108" t="str">
            <v>I.</v>
          </cell>
          <cell r="C2108" t="str">
            <v>ASUMSI</v>
          </cell>
          <cell r="L2108" t="str">
            <v>No. PAKET KONTRAK</v>
          </cell>
          <cell r="O2108" t="str">
            <v>:</v>
          </cell>
        </row>
        <row r="2109">
          <cell r="A2109">
            <v>1</v>
          </cell>
          <cell r="C2109" t="str">
            <v>Menggunakan cara manual</v>
          </cell>
          <cell r="L2109" t="str">
            <v>NAMA PAKET</v>
          </cell>
          <cell r="O2109" t="str">
            <v>:</v>
          </cell>
        </row>
        <row r="2110">
          <cell r="A2110">
            <v>2</v>
          </cell>
          <cell r="C2110" t="str">
            <v>Lokasi pekerjaan : sepanjang jalan</v>
          </cell>
          <cell r="L2110" t="str">
            <v>PROP / KAB / KODYA</v>
          </cell>
          <cell r="O2110" t="str">
            <v>:</v>
          </cell>
        </row>
        <row r="2111">
          <cell r="A2111">
            <v>3</v>
          </cell>
          <cell r="C2111" t="str">
            <v>Bahan dasar (patok kilometer beton cetak)</v>
          </cell>
          <cell r="L2111" t="str">
            <v>ITEM PEMBAYARAN NO.</v>
          </cell>
          <cell r="O2111" t="str">
            <v>:  8.4 (7)</v>
          </cell>
          <cell r="R2111" t="str">
            <v>PERKIRAAN VOL. PEK.</v>
          </cell>
          <cell r="T2111" t="str">
            <v>:</v>
          </cell>
          <cell r="U2111">
            <v>8</v>
          </cell>
        </row>
        <row r="2112">
          <cell r="C2112" t="str">
            <v>diangkut dengan Truk ke lokasi pekerjaan</v>
          </cell>
          <cell r="L2112" t="str">
            <v>JENIS PEKERJAAN</v>
          </cell>
          <cell r="O2112" t="str">
            <v>:  Patok Kilometer</v>
          </cell>
          <cell r="R2112" t="str">
            <v>TOTAL HARGA (Rp.)</v>
          </cell>
          <cell r="T2112" t="str">
            <v>:</v>
          </cell>
          <cell r="U2112">
            <v>532049.19999999995</v>
          </cell>
        </row>
        <row r="2113">
          <cell r="A2113">
            <v>4</v>
          </cell>
          <cell r="C2113" t="str">
            <v>Jarak rata-rata Base camp ke lokasi pekerjaan</v>
          </cell>
          <cell r="G2113" t="str">
            <v>L</v>
          </cell>
          <cell r="H2113">
            <v>19.991228070175438</v>
          </cell>
          <cell r="I2113" t="str">
            <v>KM</v>
          </cell>
          <cell r="L2113" t="str">
            <v>SATUAN PEMBAYARAN</v>
          </cell>
          <cell r="O2113" t="str">
            <v>:  BH</v>
          </cell>
          <cell r="R2113" t="str">
            <v>% THD. BIAYA PROYEK</v>
          </cell>
          <cell r="T2113" t="str">
            <v>:</v>
          </cell>
          <cell r="U2113">
            <v>2.066471012329521E-2</v>
          </cell>
        </row>
        <row r="2114">
          <cell r="A2114">
            <v>5</v>
          </cell>
          <cell r="C2114" t="str">
            <v>Jam kerja efektif per-hari</v>
          </cell>
          <cell r="G2114" t="str">
            <v>Tk</v>
          </cell>
          <cell r="H2114">
            <v>7</v>
          </cell>
          <cell r="I2114" t="str">
            <v>jam</v>
          </cell>
        </row>
        <row r="2115">
          <cell r="A2115">
            <v>6</v>
          </cell>
          <cell r="C2115" t="str">
            <v>Faktor kehilangan bahan</v>
          </cell>
          <cell r="G2115" t="str">
            <v>Fh</v>
          </cell>
          <cell r="H2115">
            <v>1.05</v>
          </cell>
          <cell r="I2115" t="str">
            <v>-</v>
          </cell>
        </row>
        <row r="2116">
          <cell r="A2116">
            <v>7</v>
          </cell>
          <cell r="C2116" t="str">
            <v>Tulangan praktis</v>
          </cell>
          <cell r="G2116" t="str">
            <v>Rc</v>
          </cell>
          <cell r="H2116">
            <v>125</v>
          </cell>
          <cell r="I2116" t="str">
            <v>Kg/M3</v>
          </cell>
          <cell r="Q2116" t="str">
            <v>PERKIRAAN</v>
          </cell>
          <cell r="R2116" t="str">
            <v>HARGA</v>
          </cell>
          <cell r="S2116" t="str">
            <v>JUMLAH</v>
          </cell>
        </row>
        <row r="2117">
          <cell r="L2117" t="str">
            <v>NO.</v>
          </cell>
          <cell r="N2117" t="str">
            <v>KOMPONEN</v>
          </cell>
          <cell r="P2117" t="str">
            <v>SATUAN</v>
          </cell>
          <cell r="Q2117" t="str">
            <v>KUANTITAS</v>
          </cell>
          <cell r="R2117" t="str">
            <v>SATUAN</v>
          </cell>
          <cell r="S2117" t="str">
            <v>HARGA</v>
          </cell>
        </row>
        <row r="2118">
          <cell r="A2118" t="str">
            <v>II.</v>
          </cell>
          <cell r="C2118" t="str">
            <v>URUTAN KERJA</v>
          </cell>
          <cell r="R2118" t="str">
            <v>(Rp.)</v>
          </cell>
          <cell r="S2118" t="str">
            <v>(Rp.)</v>
          </cell>
        </row>
        <row r="2119">
          <cell r="A2119">
            <v>1</v>
          </cell>
          <cell r="C2119" t="str">
            <v>Tempat penanaman patok disiapkan / digali</v>
          </cell>
        </row>
        <row r="2120">
          <cell r="A2120">
            <v>2</v>
          </cell>
          <cell r="C2120" t="str">
            <v>Patok Kilometer ditanam ke dalam tanah dengan</v>
          </cell>
        </row>
        <row r="2121">
          <cell r="C2121" t="str">
            <v>elevasi puncak patok sesuai dgn. ketentuan dan dicat</v>
          </cell>
          <cell r="L2121" t="str">
            <v>A.</v>
          </cell>
          <cell r="N2121" t="str">
            <v>TENAGA</v>
          </cell>
        </row>
        <row r="2123">
          <cell r="A2123" t="str">
            <v>III.</v>
          </cell>
          <cell r="C2123" t="str">
            <v>PEMAKAIAN BAHAN, ALAT DAN TENAGA</v>
          </cell>
          <cell r="L2123" t="str">
            <v>1.</v>
          </cell>
          <cell r="N2123" t="str">
            <v>Pekerja Biasa</v>
          </cell>
          <cell r="O2123" t="str">
            <v>(L01)</v>
          </cell>
          <cell r="P2123" t="str">
            <v>jam</v>
          </cell>
          <cell r="Q2123">
            <v>0.82476608187134492</v>
          </cell>
          <cell r="R2123">
            <v>900</v>
          </cell>
          <cell r="U2123">
            <v>742.28947368421041</v>
          </cell>
        </row>
        <row r="2124">
          <cell r="A2124" t="str">
            <v xml:space="preserve">   1.</v>
          </cell>
          <cell r="C2124" t="str">
            <v>BAHAN</v>
          </cell>
          <cell r="L2124" t="str">
            <v>2.</v>
          </cell>
          <cell r="N2124" t="str">
            <v>Tukang</v>
          </cell>
          <cell r="O2124" t="str">
            <v>(L02)</v>
          </cell>
          <cell r="P2124" t="str">
            <v>jam</v>
          </cell>
          <cell r="Q2124">
            <v>0.32990643274853798</v>
          </cell>
          <cell r="R2124">
            <v>1200</v>
          </cell>
          <cell r="U2124">
            <v>395.8877192982456</v>
          </cell>
        </row>
        <row r="2125">
          <cell r="A2125" t="str">
            <v>1.a.</v>
          </cell>
          <cell r="C2125" t="str">
            <v>Beton K-225</v>
          </cell>
          <cell r="D2125" t="str">
            <v>=  (0.30 x 0.30 x 1.60) x Fh</v>
          </cell>
          <cell r="G2125" t="str">
            <v>(M38)</v>
          </cell>
          <cell r="H2125">
            <v>0.1512</v>
          </cell>
          <cell r="I2125" t="str">
            <v>M3</v>
          </cell>
          <cell r="L2125" t="str">
            <v>3.</v>
          </cell>
          <cell r="N2125" t="str">
            <v>Mandor</v>
          </cell>
          <cell r="O2125" t="str">
            <v>(L03)</v>
          </cell>
          <cell r="P2125" t="str">
            <v>jam</v>
          </cell>
          <cell r="Q2125">
            <v>0.16495321637426899</v>
          </cell>
          <cell r="R2125">
            <v>1250</v>
          </cell>
          <cell r="U2125">
            <v>206.19152046783623</v>
          </cell>
        </row>
        <row r="2126">
          <cell r="A2126" t="str">
            <v>1.b.</v>
          </cell>
          <cell r="C2126" t="str">
            <v>Baja Tulangan</v>
          </cell>
          <cell r="G2126" t="str">
            <v>(M39)</v>
          </cell>
          <cell r="H2126">
            <v>18.899999999999999</v>
          </cell>
          <cell r="I2126" t="str">
            <v>Kg</v>
          </cell>
        </row>
        <row r="2127">
          <cell r="A2127" t="str">
            <v>1.c.</v>
          </cell>
          <cell r="C2127" t="str">
            <v>Cat, dan material lainnya</v>
          </cell>
          <cell r="G2127" t="str">
            <v>-</v>
          </cell>
          <cell r="I2127" t="str">
            <v>Ls</v>
          </cell>
          <cell r="Q2127" t="str">
            <v xml:space="preserve">JUMLAH HARGA TENAGA   </v>
          </cell>
          <cell r="U2127">
            <v>1344.3687134502923</v>
          </cell>
        </row>
        <row r="2129">
          <cell r="A2129" t="str">
            <v>2.</v>
          </cell>
          <cell r="C2129" t="str">
            <v>ALAT</v>
          </cell>
          <cell r="L2129" t="str">
            <v>B.</v>
          </cell>
          <cell r="N2129" t="str">
            <v>BAHAN</v>
          </cell>
        </row>
        <row r="2130">
          <cell r="A2130" t="str">
            <v>2.a.</v>
          </cell>
          <cell r="C2130" t="str">
            <v>DUMP TRUCK</v>
          </cell>
          <cell r="G2130" t="str">
            <v>(E08)</v>
          </cell>
        </row>
        <row r="2131">
          <cell r="C2131" t="str">
            <v>Kapasitas 1 kali Angkut</v>
          </cell>
          <cell r="G2131" t="str">
            <v>Cp</v>
          </cell>
          <cell r="H2131">
            <v>15</v>
          </cell>
          <cell r="I2131" t="str">
            <v>Buah</v>
          </cell>
          <cell r="L2131" t="str">
            <v>1.</v>
          </cell>
          <cell r="N2131" t="str">
            <v>Beton K-225</v>
          </cell>
          <cell r="O2131" t="str">
            <v>(M38)</v>
          </cell>
          <cell r="P2131" t="str">
            <v>M3</v>
          </cell>
          <cell r="Q2131">
            <v>0.1512</v>
          </cell>
          <cell r="R2131">
            <v>115381.01952092315</v>
          </cell>
          <cell r="U2131">
            <v>17445.610151563578</v>
          </cell>
        </row>
        <row r="2132">
          <cell r="C2132" t="str">
            <v>Waktu Siklus  :</v>
          </cell>
          <cell r="G2132" t="str">
            <v>Ts</v>
          </cell>
          <cell r="L2132" t="str">
            <v>2.</v>
          </cell>
          <cell r="N2132" t="str">
            <v>Baja Tulangan</v>
          </cell>
          <cell r="O2132" t="str">
            <v>(M39)</v>
          </cell>
          <cell r="P2132" t="str">
            <v>Kg</v>
          </cell>
          <cell r="Q2132">
            <v>18.899999999999999</v>
          </cell>
          <cell r="R2132">
            <v>1700.25</v>
          </cell>
          <cell r="U2132">
            <v>32134.724999999999</v>
          </cell>
        </row>
        <row r="2133">
          <cell r="C2133" t="str">
            <v>- Memuat</v>
          </cell>
          <cell r="D2133" t="str">
            <v xml:space="preserve"> =  muat, atur, ikat, dll</v>
          </cell>
          <cell r="G2133" t="str">
            <v>T1</v>
          </cell>
          <cell r="H2133">
            <v>20</v>
          </cell>
          <cell r="I2133" t="str">
            <v>menit</v>
          </cell>
          <cell r="L2133" t="str">
            <v>3.</v>
          </cell>
          <cell r="N2133" t="str">
            <v>Cat, dan material lainnya</v>
          </cell>
          <cell r="P2133" t="str">
            <v>Ls</v>
          </cell>
          <cell r="Q2133">
            <v>1</v>
          </cell>
          <cell r="R2133">
            <v>5500</v>
          </cell>
          <cell r="U2133">
            <v>5500</v>
          </cell>
        </row>
        <row r="2134">
          <cell r="C2134" t="str">
            <v>- Angkut</v>
          </cell>
          <cell r="D2134" t="str">
            <v xml:space="preserve"> =  (2 x L : 25 Km/Jam) x 60</v>
          </cell>
          <cell r="G2134" t="str">
            <v>T2</v>
          </cell>
          <cell r="H2134">
            <v>95.957894736842093</v>
          </cell>
          <cell r="I2134" t="str">
            <v>menit</v>
          </cell>
        </row>
        <row r="2135">
          <cell r="C2135" t="str">
            <v>- Menurunkan</v>
          </cell>
          <cell r="D2135" t="str">
            <v xml:space="preserve"> =  Rata-rata  1.5 menit / buah</v>
          </cell>
          <cell r="G2135" t="str">
            <v>T3</v>
          </cell>
          <cell r="H2135">
            <v>22.5</v>
          </cell>
          <cell r="I2135" t="str">
            <v>menit</v>
          </cell>
        </row>
        <row r="2136">
          <cell r="C2136" t="str">
            <v>- Lain-lain</v>
          </cell>
          <cell r="D2136" t="str">
            <v xml:space="preserve"> =  geser, tunggu, dll</v>
          </cell>
          <cell r="G2136" t="str">
            <v>T4</v>
          </cell>
          <cell r="H2136">
            <v>10</v>
          </cell>
          <cell r="I2136" t="str">
            <v>menit</v>
          </cell>
        </row>
        <row r="2137">
          <cell r="G2137" t="str">
            <v>Ts</v>
          </cell>
          <cell r="H2137">
            <v>148.45789473684209</v>
          </cell>
          <cell r="I2137" t="str">
            <v>menit</v>
          </cell>
          <cell r="Q2137" t="str">
            <v xml:space="preserve">JUMLAH HARGA BAHAN   </v>
          </cell>
          <cell r="U2137">
            <v>55080.335151563573</v>
          </cell>
        </row>
        <row r="2139">
          <cell r="C2139" t="str">
            <v>Kap. Prod. / Jam  =</v>
          </cell>
          <cell r="D2139" t="str">
            <v>Cp</v>
          </cell>
          <cell r="G2139" t="str">
            <v>Q1</v>
          </cell>
          <cell r="H2139">
            <v>6.0623249547984548</v>
          </cell>
          <cell r="I2139" t="str">
            <v>Buah</v>
          </cell>
          <cell r="L2139" t="str">
            <v>C.</v>
          </cell>
          <cell r="N2139" t="str">
            <v>PERALATAN</v>
          </cell>
        </row>
        <row r="2140">
          <cell r="D2140" t="str">
            <v>Ts : 60</v>
          </cell>
        </row>
        <row r="2141">
          <cell r="L2141" t="str">
            <v>1.</v>
          </cell>
          <cell r="N2141" t="str">
            <v>Dump Truck</v>
          </cell>
          <cell r="O2141" t="str">
            <v>(E08)</v>
          </cell>
          <cell r="P2141" t="str">
            <v>Jam</v>
          </cell>
          <cell r="Q2141">
            <v>0.16495321637426899</v>
          </cell>
          <cell r="R2141">
            <v>22948.54332401634</v>
          </cell>
          <cell r="U2141">
            <v>3785.4360324007534</v>
          </cell>
        </row>
        <row r="2142">
          <cell r="C2142" t="str">
            <v>Koefisien Alat / Buah   =  1  :  Q1</v>
          </cell>
          <cell r="G2142" t="str">
            <v>(E08)</v>
          </cell>
          <cell r="H2142">
            <v>0.16495321637426899</v>
          </cell>
          <cell r="I2142" t="str">
            <v>Jam</v>
          </cell>
          <cell r="L2142" t="str">
            <v>2.</v>
          </cell>
          <cell r="N2142" t="str">
            <v>Alat Bantu</v>
          </cell>
          <cell r="P2142" t="str">
            <v>Ls</v>
          </cell>
          <cell r="Q2142">
            <v>1</v>
          </cell>
          <cell r="R2142">
            <v>250</v>
          </cell>
          <cell r="U2142">
            <v>250</v>
          </cell>
        </row>
        <row r="2144">
          <cell r="A2144" t="str">
            <v>2.b.</v>
          </cell>
          <cell r="C2144" t="str">
            <v>ALAT BANTU</v>
          </cell>
        </row>
        <row r="2145">
          <cell r="C2145" t="str">
            <v>- Pacul / Sekop</v>
          </cell>
          <cell r="D2145" t="str">
            <v>=  4  buah</v>
          </cell>
        </row>
        <row r="2146">
          <cell r="C2146" t="str">
            <v>- Kunci Baut</v>
          </cell>
          <cell r="D2146" t="str">
            <v>=  2  buah</v>
          </cell>
        </row>
        <row r="2149">
          <cell r="A2149" t="str">
            <v>3.</v>
          </cell>
          <cell r="C2149" t="str">
            <v>TENAGA</v>
          </cell>
          <cell r="Q2149" t="str">
            <v xml:space="preserve">JUMLAH HARGA PERALATAN   </v>
          </cell>
          <cell r="U2149">
            <v>4035.4360324007534</v>
          </cell>
        </row>
        <row r="2150">
          <cell r="C2150" t="str">
            <v>Produksi pasang patok kilometer / hari  =  Tk x Q1</v>
          </cell>
          <cell r="G2150" t="str">
            <v>Qt</v>
          </cell>
          <cell r="H2150">
            <v>42.436274683589183</v>
          </cell>
          <cell r="I2150" t="str">
            <v>Buah</v>
          </cell>
        </row>
        <row r="2151">
          <cell r="C2151" t="str">
            <v>Kebutuhan tenaga :</v>
          </cell>
          <cell r="D2151" t="str">
            <v>- Mandor</v>
          </cell>
          <cell r="G2151" t="str">
            <v>M</v>
          </cell>
          <cell r="H2151">
            <v>1</v>
          </cell>
          <cell r="I2151" t="str">
            <v>orang</v>
          </cell>
          <cell r="L2151" t="str">
            <v>D.</v>
          </cell>
          <cell r="N2151" t="str">
            <v>JUMLAH HARGA TENAGA, BAHAN DAN PERALATAN  ( A + B + C )</v>
          </cell>
          <cell r="U2151">
            <v>60460.139897414614</v>
          </cell>
        </row>
        <row r="2152">
          <cell r="D2152" t="str">
            <v>- Tukang</v>
          </cell>
          <cell r="G2152" t="str">
            <v>Tb</v>
          </cell>
          <cell r="H2152">
            <v>2</v>
          </cell>
          <cell r="I2152" t="str">
            <v>orang</v>
          </cell>
          <cell r="L2152" t="str">
            <v>E.</v>
          </cell>
          <cell r="N2152" t="str">
            <v>OVERHEAD &amp; PROFIT</v>
          </cell>
          <cell r="P2152">
            <v>10</v>
          </cell>
          <cell r="Q2152" t="str">
            <v>%  x  D</v>
          </cell>
          <cell r="U2152">
            <v>6046.013989741462</v>
          </cell>
        </row>
        <row r="2153">
          <cell r="D2153" t="str">
            <v>- Pekerja</v>
          </cell>
          <cell r="G2153" t="str">
            <v>P</v>
          </cell>
          <cell r="H2153">
            <v>5</v>
          </cell>
          <cell r="I2153" t="str">
            <v>orang</v>
          </cell>
          <cell r="L2153" t="str">
            <v>F.</v>
          </cell>
          <cell r="N2153" t="str">
            <v>HARGA SATUAN PEKERJAAN  ( D + E )</v>
          </cell>
          <cell r="U2153">
            <v>66506.153887156077</v>
          </cell>
        </row>
        <row r="2154">
          <cell r="C2154" t="str">
            <v>Koefisien Tenaga / Bh   :</v>
          </cell>
          <cell r="L2154" t="str">
            <v>Note: 1</v>
          </cell>
          <cell r="N2154" t="str">
            <v>SATUAN dapat berdasarkan atas jam operasi untuk Tenaga Kerja dan Peralatan, volume dan/atau ukuran</v>
          </cell>
        </row>
        <row r="2155">
          <cell r="D2155" t="str">
            <v>-  Mandor</v>
          </cell>
          <cell r="E2155" t="str">
            <v>= (Tk x M) : Qt</v>
          </cell>
          <cell r="G2155" t="str">
            <v>(L03)</v>
          </cell>
          <cell r="H2155">
            <v>0.16495321637426899</v>
          </cell>
          <cell r="I2155" t="str">
            <v>jam</v>
          </cell>
          <cell r="N2155" t="str">
            <v>berat untuk bahan-bahan.</v>
          </cell>
        </row>
        <row r="2156">
          <cell r="D2156" t="str">
            <v>-  Tukang</v>
          </cell>
          <cell r="E2156" t="str">
            <v>= (Tk x Tb) : Qt</v>
          </cell>
          <cell r="G2156" t="str">
            <v>(L02)</v>
          </cell>
          <cell r="H2156">
            <v>0.32990643274853798</v>
          </cell>
          <cell r="I2156" t="str">
            <v>jam</v>
          </cell>
          <cell r="L2156">
            <v>2</v>
          </cell>
          <cell r="N2156" t="str">
            <v>Kuantitas satuan adalah kuantitas setiap komponen untuk menyelesaikan satu satuan pekerjaan dari nomor</v>
          </cell>
        </row>
        <row r="2157">
          <cell r="D2157" t="str">
            <v>-  Pekerja</v>
          </cell>
          <cell r="E2157" t="str">
            <v>= (Tk x P) : Qt</v>
          </cell>
          <cell r="G2157" t="str">
            <v>(L01)</v>
          </cell>
          <cell r="H2157">
            <v>0.82476608187134492</v>
          </cell>
          <cell r="I2157" t="str">
            <v>jam</v>
          </cell>
          <cell r="N2157" t="str">
            <v>mata pembayaran.</v>
          </cell>
        </row>
        <row r="2158">
          <cell r="L2158">
            <v>3</v>
          </cell>
          <cell r="N2158" t="str">
            <v>Biaya satuan untuk peralatan sudah termasuk bahan bakar, bahan habis dipakai dan operator.</v>
          </cell>
        </row>
        <row r="2159">
          <cell r="L2159">
            <v>4</v>
          </cell>
          <cell r="N2159" t="str">
            <v>Biaya satuan sudah termasuk pengeluaran untuk seluruh pajak yang berkaitan (tetapi tidak termasuk PPN</v>
          </cell>
        </row>
        <row r="2160">
          <cell r="J2160" t="str">
            <v>Berlanjut ke hal. berikut.</v>
          </cell>
          <cell r="N2160" t="str">
            <v>yang dibayar dari kontrak) dan biaya-biaya lainnya.</v>
          </cell>
        </row>
        <row r="2161">
          <cell r="A2161" t="str">
            <v>ITEM PEMBAYARAN NO.</v>
          </cell>
          <cell r="D2161" t="str">
            <v>:  8.4 (7)</v>
          </cell>
          <cell r="J2161" t="str">
            <v>Analisa EI-847</v>
          </cell>
        </row>
        <row r="2162">
          <cell r="A2162" t="str">
            <v>JENIS PEKERJAAN</v>
          </cell>
          <cell r="D2162" t="str">
            <v>:  Patok Kilometer</v>
          </cell>
        </row>
        <row r="2163">
          <cell r="A2163" t="str">
            <v>SATUAN PEMBAYARAN</v>
          </cell>
          <cell r="D2163" t="str">
            <v>:  BH</v>
          </cell>
          <cell r="H2163" t="str">
            <v xml:space="preserve">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>4.</v>
          </cell>
          <cell r="C2169" t="str">
            <v>HARGA DASAR SATUAN UPAH, BAHAN DAN ALAT</v>
          </cell>
        </row>
        <row r="2170">
          <cell r="C2170" t="str">
            <v>Lihat lampiran.</v>
          </cell>
        </row>
        <row r="2172">
          <cell r="A2172" t="str">
            <v>5.</v>
          </cell>
          <cell r="C2172" t="str">
            <v>ANALISA HARGA SATUAN PEKERJAAN</v>
          </cell>
        </row>
        <row r="2173">
          <cell r="C2173" t="str">
            <v>Lihat perhitungan dalam FORMULIR STANDAR UNTUK</v>
          </cell>
        </row>
        <row r="2174">
          <cell r="C2174" t="str">
            <v>PEREKEMAN ANALISA MASING-MASING HARGA</v>
          </cell>
        </row>
        <row r="2175">
          <cell r="C2175" t="str">
            <v>SATUAN.</v>
          </cell>
        </row>
        <row r="2176">
          <cell r="C2176" t="str">
            <v>Didapat Harga Satuan Pekerjaan :</v>
          </cell>
        </row>
        <row r="2178">
          <cell r="C2178" t="str">
            <v xml:space="preserve">Rp.  </v>
          </cell>
          <cell r="D2178">
            <v>66506.153887156077</v>
          </cell>
          <cell r="E2178" t="str">
            <v xml:space="preserve"> / Buah</v>
          </cell>
        </row>
        <row r="2181">
          <cell r="A2181" t="str">
            <v>6.</v>
          </cell>
          <cell r="C2181" t="str">
            <v>MASA PELAKSANAAN YANG DIPERLUKAN</v>
          </cell>
        </row>
        <row r="2182">
          <cell r="C2182" t="str">
            <v>Masa Pelaksanaan :</v>
          </cell>
          <cell r="D2182" t="str">
            <v>. . . . . . . . . . .</v>
          </cell>
          <cell r="E2182" t="str">
            <v>bulan</v>
          </cell>
        </row>
        <row r="2184">
          <cell r="A2184" t="str">
            <v>7.</v>
          </cell>
          <cell r="C2184" t="str">
            <v>VOLUME PEKERJAAN YANG DIPERLUKAN</v>
          </cell>
        </row>
        <row r="2185">
          <cell r="C2185" t="str">
            <v>Volume pekerjaan  :</v>
          </cell>
          <cell r="D2185">
            <v>8</v>
          </cell>
          <cell r="E2185" t="str">
            <v>Buah</v>
          </cell>
        </row>
        <row r="2222">
          <cell r="A2222" t="str">
            <v>ITEM PEMBAYARAN NO.</v>
          </cell>
          <cell r="D2222" t="str">
            <v>:  8.4 (10)</v>
          </cell>
          <cell r="J2222" t="str">
            <v>Analisa EI-8410</v>
          </cell>
          <cell r="T2222" t="str">
            <v>Analisa EI-8410</v>
          </cell>
        </row>
        <row r="2223">
          <cell r="A2223" t="str">
            <v>JENIS PEKERJAAN</v>
          </cell>
          <cell r="D2223" t="str">
            <v>:  Rel Pengaman</v>
          </cell>
        </row>
        <row r="2224">
          <cell r="A2224" t="str">
            <v>SATUAN PEMBAYARAN</v>
          </cell>
          <cell r="D2224" t="str">
            <v>:  M'</v>
          </cell>
          <cell r="H2224" t="str">
            <v xml:space="preserve">        URAIAN ANALISA HARGA SATUAN</v>
          </cell>
          <cell r="L2224" t="str">
            <v>FORMULIR STANDAR UNTUK</v>
          </cell>
        </row>
        <row r="2225">
          <cell r="L2225" t="str">
            <v>PEREKAMAN ANALISA MASING-MASING HARGA SATUAN</v>
          </cell>
        </row>
        <row r="2226">
          <cell r="L2226" t="str">
            <v/>
          </cell>
        </row>
        <row r="2227">
          <cell r="A2227" t="str">
            <v>No.</v>
          </cell>
          <cell r="C2227" t="str">
            <v>U R A I A N</v>
          </cell>
          <cell r="G2227" t="str">
            <v>KODE</v>
          </cell>
          <cell r="H2227" t="str">
            <v>KOEF.</v>
          </cell>
          <cell r="I2227" t="str">
            <v>SATUAN</v>
          </cell>
          <cell r="J2227" t="str">
            <v>KETERANGAN</v>
          </cell>
        </row>
        <row r="2229">
          <cell r="L2229" t="str">
            <v>PROYEK</v>
          </cell>
          <cell r="O2229" t="str">
            <v>:</v>
          </cell>
        </row>
        <row r="2230">
          <cell r="A2230" t="str">
            <v>I.</v>
          </cell>
          <cell r="C2230" t="str">
            <v>ASUMSI</v>
          </cell>
          <cell r="L2230" t="str">
            <v>No. PAKET KONTRAK</v>
          </cell>
          <cell r="O2230" t="str">
            <v>:</v>
          </cell>
        </row>
        <row r="2231">
          <cell r="A2231">
            <v>1</v>
          </cell>
          <cell r="C2231" t="str">
            <v>Menggunakan cara manual</v>
          </cell>
          <cell r="L2231" t="str">
            <v>NAMA PAKET</v>
          </cell>
          <cell r="O2231" t="str">
            <v>:</v>
          </cell>
        </row>
        <row r="2232">
          <cell r="A2232">
            <v>2</v>
          </cell>
          <cell r="C2232" t="str">
            <v>Lokasi pekerjaan : sepanjang jalan</v>
          </cell>
          <cell r="L2232" t="str">
            <v>PROP / KAB / KODYA</v>
          </cell>
          <cell r="O2232" t="str">
            <v>:</v>
          </cell>
        </row>
        <row r="2233">
          <cell r="A2233">
            <v>3</v>
          </cell>
          <cell r="C2233" t="str">
            <v>Bahan dasar (patok tambatan beton) diangkut</v>
          </cell>
          <cell r="J2233" t="str">
            <v xml:space="preserve"> Ukuran sesuai</v>
          </cell>
          <cell r="L2233" t="str">
            <v>ITEM PEMBAYARAN NO.</v>
          </cell>
          <cell r="O2233" t="str">
            <v>:  8.4 (10)</v>
          </cell>
          <cell r="R2233" t="str">
            <v>PERKIRAAN VOL. PEK.</v>
          </cell>
          <cell r="T2233" t="str">
            <v>:</v>
          </cell>
          <cell r="U2233">
            <v>84</v>
          </cell>
        </row>
        <row r="2234">
          <cell r="C2234" t="str">
            <v>dengan Truk ke lokasi pekerjaan</v>
          </cell>
          <cell r="J2234" t="str">
            <v xml:space="preserve"> Drawings</v>
          </cell>
          <cell r="L2234" t="str">
            <v>JENIS PEKERJAAN</v>
          </cell>
          <cell r="O2234" t="str">
            <v>:  Rel Pengaman</v>
          </cell>
          <cell r="R2234" t="str">
            <v>TOTAL HARGA (Rp.)</v>
          </cell>
          <cell r="T2234" t="str">
            <v>:</v>
          </cell>
          <cell r="U2234">
            <v>3877259.4</v>
          </cell>
        </row>
        <row r="2235">
          <cell r="A2235">
            <v>4</v>
          </cell>
          <cell r="C2235" t="str">
            <v>Jarak rata-rata Base camp ke lokasi pekerjaan</v>
          </cell>
          <cell r="G2235" t="str">
            <v>L</v>
          </cell>
          <cell r="H2235">
            <v>19.991228070175438</v>
          </cell>
          <cell r="I2235" t="str">
            <v>KM</v>
          </cell>
          <cell r="L2235" t="str">
            <v>SATUAN PEMBAYARAN</v>
          </cell>
          <cell r="O2235" t="str">
            <v>:  M'</v>
          </cell>
          <cell r="R2235" t="str">
            <v>% THD. BIAYA PROYEK</v>
          </cell>
          <cell r="T2235" t="str">
            <v>:</v>
          </cell>
          <cell r="U2235">
            <v>0.15059216623917773</v>
          </cell>
        </row>
        <row r="2236">
          <cell r="A2236">
            <v>5</v>
          </cell>
          <cell r="C2236" t="str">
            <v>Jam kerja efektif per-hari</v>
          </cell>
          <cell r="G2236" t="str">
            <v>Tk</v>
          </cell>
          <cell r="H2236">
            <v>7</v>
          </cell>
          <cell r="I2236" t="str">
            <v>jam</v>
          </cell>
        </row>
        <row r="2237">
          <cell r="A2237">
            <v>6</v>
          </cell>
          <cell r="C2237" t="str">
            <v>Faktor kehilangan bahan</v>
          </cell>
          <cell r="G2237" t="str">
            <v>Fh</v>
          </cell>
          <cell r="H2237">
            <v>1.05</v>
          </cell>
          <cell r="I2237" t="str">
            <v>-</v>
          </cell>
        </row>
        <row r="2238">
          <cell r="A2238">
            <v>7</v>
          </cell>
          <cell r="C2238" t="str">
            <v>Tulangan praktis</v>
          </cell>
          <cell r="G2238" t="str">
            <v>Rc</v>
          </cell>
          <cell r="H2238">
            <v>50</v>
          </cell>
          <cell r="I2238" t="str">
            <v>Kg/M3</v>
          </cell>
          <cell r="Q2238" t="str">
            <v>PERKIRAAN</v>
          </cell>
          <cell r="R2238" t="str">
            <v>HARGA</v>
          </cell>
          <cell r="S2238" t="str">
            <v>JUMLAH</v>
          </cell>
        </row>
        <row r="2239">
          <cell r="L2239" t="str">
            <v>NO.</v>
          </cell>
          <cell r="N2239" t="str">
            <v>KOMPONEN</v>
          </cell>
          <cell r="P2239" t="str">
            <v>SATUAN</v>
          </cell>
          <cell r="Q2239" t="str">
            <v>KUANTITAS</v>
          </cell>
          <cell r="R2239" t="str">
            <v>SATUAN</v>
          </cell>
          <cell r="S2239" t="str">
            <v>HARGA</v>
          </cell>
        </row>
        <row r="2240">
          <cell r="A2240" t="str">
            <v>II.</v>
          </cell>
          <cell r="C2240" t="str">
            <v>URUTAN KERJA</v>
          </cell>
          <cell r="R2240" t="str">
            <v>(Rp.)</v>
          </cell>
          <cell r="S2240" t="str">
            <v>(Rp.)</v>
          </cell>
        </row>
        <row r="2241">
          <cell r="A2241">
            <v>1</v>
          </cell>
          <cell r="C2241" t="str">
            <v>Kesatuan pondasi, pelat &amp; tiang rambu disiapkan dan</v>
          </cell>
        </row>
        <row r="2242">
          <cell r="C2242" t="str">
            <v>dipasang di tempat yang telah ditentukan</v>
          </cell>
        </row>
        <row r="2243">
          <cell r="L2243" t="str">
            <v>A.</v>
          </cell>
          <cell r="N2243" t="str">
            <v>PEKERJA</v>
          </cell>
        </row>
        <row r="2244">
          <cell r="A2244" t="str">
            <v>III.</v>
          </cell>
          <cell r="C2244" t="str">
            <v>PEMAKAIAN BAHAN, ALAT DAN TENAGA</v>
          </cell>
        </row>
        <row r="2245">
          <cell r="A2245" t="str">
            <v xml:space="preserve">   1.</v>
          </cell>
          <cell r="C2245" t="str">
            <v>BAHAN</v>
          </cell>
          <cell r="L2245" t="str">
            <v>1.</v>
          </cell>
          <cell r="N2245" t="str">
            <v>Pekerja Biasa</v>
          </cell>
          <cell r="O2245" t="str">
            <v>(L01)</v>
          </cell>
          <cell r="P2245" t="str">
            <v>jam</v>
          </cell>
          <cell r="Q2245">
            <v>1.2531929824561403</v>
          </cell>
          <cell r="R2245">
            <v>900</v>
          </cell>
          <cell r="U2245">
            <v>1127.8736842105263</v>
          </cell>
        </row>
        <row r="2246">
          <cell r="A2246" t="str">
            <v>1.a.</v>
          </cell>
          <cell r="C2246" t="str">
            <v>Rel Pengaman</v>
          </cell>
          <cell r="G2246" t="str">
            <v>(M36)</v>
          </cell>
          <cell r="H2246">
            <v>1.05</v>
          </cell>
          <cell r="I2246" t="str">
            <v>M'</v>
          </cell>
          <cell r="L2246" t="str">
            <v>2.</v>
          </cell>
          <cell r="N2246" t="str">
            <v>Tukang</v>
          </cell>
          <cell r="O2246" t="str">
            <v>(L02)</v>
          </cell>
          <cell r="P2246" t="str">
            <v>jam</v>
          </cell>
          <cell r="Q2246">
            <v>0.31329824561403508</v>
          </cell>
          <cell r="R2246">
            <v>1200</v>
          </cell>
          <cell r="U2246">
            <v>375.95789473684209</v>
          </cell>
        </row>
        <row r="2247">
          <cell r="A2247" t="str">
            <v>1.b.</v>
          </cell>
          <cell r="C2247" t="str">
            <v>Patok Beton K-225</v>
          </cell>
          <cell r="G2247" t="str">
            <v>(M38)</v>
          </cell>
          <cell r="H2247">
            <v>9.290304000000002E-2</v>
          </cell>
          <cell r="I2247" t="str">
            <v>M3</v>
          </cell>
          <cell r="L2247" t="str">
            <v>3.</v>
          </cell>
          <cell r="N2247" t="str">
            <v>Mandor</v>
          </cell>
          <cell r="O2247" t="str">
            <v>(L03)</v>
          </cell>
          <cell r="P2247" t="str">
            <v>jam</v>
          </cell>
          <cell r="Q2247">
            <v>0.15664912280701754</v>
          </cell>
          <cell r="R2247">
            <v>1250</v>
          </cell>
          <cell r="U2247">
            <v>195.81140350877192</v>
          </cell>
        </row>
        <row r="2248">
          <cell r="A2248" t="str">
            <v>1.c.</v>
          </cell>
          <cell r="C2248" t="str">
            <v>Baja Tulangan</v>
          </cell>
          <cell r="G2248" t="str">
            <v>(M39)</v>
          </cell>
          <cell r="H2248">
            <v>4.6451520000000013</v>
          </cell>
          <cell r="I2248" t="str">
            <v>Kg</v>
          </cell>
        </row>
        <row r="2249">
          <cell r="A2249" t="str">
            <v>1.d.</v>
          </cell>
          <cell r="C2249" t="str">
            <v>Baut, dan material lain</v>
          </cell>
          <cell r="G2249" t="str">
            <v>-</v>
          </cell>
          <cell r="I2249" t="str">
            <v>Ls</v>
          </cell>
          <cell r="Q2249" t="str">
            <v xml:space="preserve">JUMLAH HARGA TENAGA   </v>
          </cell>
          <cell r="U2249">
            <v>1699.6429824561403</v>
          </cell>
        </row>
        <row r="2251">
          <cell r="A2251" t="str">
            <v>2.</v>
          </cell>
          <cell r="C2251" t="str">
            <v>ALAT</v>
          </cell>
          <cell r="L2251" t="str">
            <v>B.</v>
          </cell>
          <cell r="N2251" t="str">
            <v>BAHAN</v>
          </cell>
        </row>
        <row r="2252">
          <cell r="A2252" t="str">
            <v>2.a.</v>
          </cell>
          <cell r="C2252" t="str">
            <v>DUMP TRUCK</v>
          </cell>
          <cell r="G2252" t="str">
            <v>(E08)</v>
          </cell>
        </row>
        <row r="2253">
          <cell r="C2253" t="str">
            <v>Kapasitas 1 kali Angkut</v>
          </cell>
          <cell r="G2253" t="str">
            <v>Cp</v>
          </cell>
          <cell r="H2253">
            <v>20</v>
          </cell>
          <cell r="I2253" t="str">
            <v>M'</v>
          </cell>
          <cell r="L2253" t="str">
            <v>1.</v>
          </cell>
          <cell r="N2253" t="str">
            <v>Rel Pengaman</v>
          </cell>
          <cell r="O2253" t="str">
            <v>(M36)</v>
          </cell>
          <cell r="P2253" t="str">
            <v>M'</v>
          </cell>
          <cell r="Q2253">
            <v>1.05</v>
          </cell>
          <cell r="R2253">
            <v>15000</v>
          </cell>
          <cell r="U2253">
            <v>15750</v>
          </cell>
        </row>
        <row r="2254">
          <cell r="C2254" t="str">
            <v>Waktu Siklus  :</v>
          </cell>
          <cell r="G2254" t="str">
            <v>Ts</v>
          </cell>
          <cell r="L2254" t="str">
            <v>2.</v>
          </cell>
          <cell r="N2254" t="str">
            <v>Beton K-225</v>
          </cell>
          <cell r="O2254" t="str">
            <v>(M38)</v>
          </cell>
          <cell r="P2254" t="str">
            <v>M3</v>
          </cell>
          <cell r="Q2254">
            <v>9.290304000000002E-2</v>
          </cell>
          <cell r="R2254">
            <v>115381.01952092315</v>
          </cell>
          <cell r="U2254">
            <v>10719.247471793105</v>
          </cell>
        </row>
        <row r="2255">
          <cell r="C2255" t="str">
            <v>- Memuat</v>
          </cell>
          <cell r="G2255" t="str">
            <v>T1</v>
          </cell>
          <cell r="H2255">
            <v>50</v>
          </cell>
          <cell r="I2255" t="str">
            <v>menit</v>
          </cell>
          <cell r="L2255" t="str">
            <v>3.</v>
          </cell>
          <cell r="N2255" t="str">
            <v>Baja Tulangan</v>
          </cell>
          <cell r="O2255" t="str">
            <v>(M39)</v>
          </cell>
          <cell r="P2255" t="str">
            <v>Kg</v>
          </cell>
          <cell r="Q2255">
            <v>4.6451520000000013</v>
          </cell>
          <cell r="R2255">
            <v>1700.25</v>
          </cell>
          <cell r="U2255">
            <v>7897.9196880000018</v>
          </cell>
        </row>
        <row r="2256">
          <cell r="C2256" t="str">
            <v>- Angkut</v>
          </cell>
          <cell r="D2256" t="str">
            <v xml:space="preserve"> =  (L : 25 Km/Jam) x 60</v>
          </cell>
          <cell r="G2256" t="str">
            <v>T2</v>
          </cell>
          <cell r="H2256">
            <v>47.978947368421046</v>
          </cell>
          <cell r="I2256" t="str">
            <v>menit</v>
          </cell>
          <cell r="L2256" t="str">
            <v>4.</v>
          </cell>
          <cell r="N2256" t="str">
            <v>Cat, baut, dan lain-lain</v>
          </cell>
          <cell r="P2256" t="str">
            <v>Ls</v>
          </cell>
          <cell r="Q2256">
            <v>1</v>
          </cell>
          <cell r="R2256">
            <v>2000</v>
          </cell>
          <cell r="U2256">
            <v>2000</v>
          </cell>
        </row>
        <row r="2257">
          <cell r="C2257" t="str">
            <v>- Menurunkan</v>
          </cell>
          <cell r="G2257" t="str">
            <v>T3</v>
          </cell>
          <cell r="H2257">
            <v>60</v>
          </cell>
          <cell r="I2257" t="str">
            <v>menit</v>
          </cell>
        </row>
        <row r="2258">
          <cell r="C2258" t="str">
            <v>- Lain-lain</v>
          </cell>
          <cell r="G2258" t="str">
            <v>T4</v>
          </cell>
          <cell r="H2258">
            <v>30</v>
          </cell>
          <cell r="I2258" t="str">
            <v>menit</v>
          </cell>
        </row>
        <row r="2259">
          <cell r="G2259" t="str">
            <v>Ts</v>
          </cell>
          <cell r="H2259">
            <v>187.97894736842105</v>
          </cell>
          <cell r="I2259" t="str">
            <v>menit</v>
          </cell>
          <cell r="Q2259" t="str">
            <v xml:space="preserve">JUMLAH HARGA BAHAN   </v>
          </cell>
          <cell r="U2259">
            <v>36367.167159793105</v>
          </cell>
        </row>
        <row r="2261">
          <cell r="C2261" t="str">
            <v>Kap. Prod. / Jam  =</v>
          </cell>
          <cell r="D2261" t="str">
            <v>Cp</v>
          </cell>
          <cell r="G2261" t="str">
            <v>Q1</v>
          </cell>
          <cell r="H2261">
            <v>6.3836935827080294</v>
          </cell>
          <cell r="I2261" t="str">
            <v>M'</v>
          </cell>
          <cell r="L2261" t="str">
            <v>C.</v>
          </cell>
          <cell r="N2261" t="str">
            <v>PERALATAN</v>
          </cell>
        </row>
        <row r="2262">
          <cell r="D2262" t="str">
            <v>Ts : 60</v>
          </cell>
        </row>
        <row r="2263">
          <cell r="L2263" t="str">
            <v>1.</v>
          </cell>
          <cell r="N2263" t="str">
            <v>Dump Truck</v>
          </cell>
          <cell r="O2263" t="str">
            <v>(E08)</v>
          </cell>
          <cell r="P2263" t="str">
            <v>Jam</v>
          </cell>
          <cell r="Q2263">
            <v>0.15664912280701757</v>
          </cell>
          <cell r="R2263">
            <v>22948.54332401634</v>
          </cell>
          <cell r="U2263">
            <v>3594.8691814059989</v>
          </cell>
        </row>
        <row r="2264">
          <cell r="C2264" t="str">
            <v>Koefisien Alat / M'</v>
          </cell>
          <cell r="D2264" t="str">
            <v xml:space="preserve">   =  1  :  Q1</v>
          </cell>
          <cell r="G2264" t="str">
            <v>(E08)</v>
          </cell>
          <cell r="H2264">
            <v>0.15664912280701757</v>
          </cell>
          <cell r="I2264" t="str">
            <v>Jam</v>
          </cell>
          <cell r="L2264" t="str">
            <v>2.</v>
          </cell>
          <cell r="N2264" t="str">
            <v>Alat Bantu</v>
          </cell>
          <cell r="P2264" t="str">
            <v>Ls</v>
          </cell>
          <cell r="Q2264">
            <v>1</v>
          </cell>
          <cell r="R2264">
            <v>300</v>
          </cell>
          <cell r="U2264">
            <v>300</v>
          </cell>
        </row>
        <row r="2266">
          <cell r="A2266" t="str">
            <v>2.b.</v>
          </cell>
          <cell r="C2266" t="str">
            <v>ALAT BANTU</v>
          </cell>
        </row>
        <row r="2267">
          <cell r="C2267" t="str">
            <v>- Linggis / Sekop</v>
          </cell>
          <cell r="D2267" t="str">
            <v>=  4  buah</v>
          </cell>
        </row>
        <row r="2268">
          <cell r="C2268" t="str">
            <v>- Kunci Baut</v>
          </cell>
          <cell r="D2268" t="str">
            <v>=  2  buah</v>
          </cell>
        </row>
        <row r="2271">
          <cell r="A2271" t="str">
            <v>3.</v>
          </cell>
          <cell r="C2271" t="str">
            <v>TENAGA</v>
          </cell>
          <cell r="Q2271" t="str">
            <v xml:space="preserve">JUMLAH HARGA PERALATAN   </v>
          </cell>
          <cell r="U2271">
            <v>3894.8691814059989</v>
          </cell>
        </row>
        <row r="2272">
          <cell r="C2272" t="str">
            <v>Produksi pasang pagar pengaman / hari  =  Tk x Q1</v>
          </cell>
          <cell r="G2272" t="str">
            <v>Qt</v>
          </cell>
          <cell r="H2272">
            <v>44.685855078956209</v>
          </cell>
          <cell r="I2272" t="str">
            <v>M'</v>
          </cell>
        </row>
        <row r="2273">
          <cell r="C2273" t="str">
            <v>Kebutuhan tenaga :</v>
          </cell>
          <cell r="D2273" t="str">
            <v>- Mandor</v>
          </cell>
          <cell r="G2273" t="str">
            <v>M</v>
          </cell>
          <cell r="H2273">
            <v>1</v>
          </cell>
          <cell r="I2273" t="str">
            <v>orang</v>
          </cell>
          <cell r="L2273" t="str">
            <v>D.</v>
          </cell>
          <cell r="N2273" t="str">
            <v>JUMLAH HARGA TENAGA, BAHAN DAN PERALATAN  ( A + B + C )</v>
          </cell>
          <cell r="U2273">
            <v>41961.679323655248</v>
          </cell>
        </row>
        <row r="2274">
          <cell r="D2274" t="str">
            <v>- Tukang</v>
          </cell>
          <cell r="G2274" t="str">
            <v>Tb</v>
          </cell>
          <cell r="H2274">
            <v>2</v>
          </cell>
          <cell r="I2274" t="str">
            <v>orang</v>
          </cell>
          <cell r="L2274" t="str">
            <v>E.</v>
          </cell>
          <cell r="N2274" t="str">
            <v>OVERHEAD &amp; PROFIT</v>
          </cell>
          <cell r="P2274">
            <v>10</v>
          </cell>
          <cell r="Q2274" t="str">
            <v>%  x  D</v>
          </cell>
          <cell r="U2274">
            <v>4196.1679323655253</v>
          </cell>
        </row>
        <row r="2275">
          <cell r="D2275" t="str">
            <v>- Pekerja</v>
          </cell>
          <cell r="G2275" t="str">
            <v>P</v>
          </cell>
          <cell r="H2275">
            <v>8</v>
          </cell>
          <cell r="I2275" t="str">
            <v>orang</v>
          </cell>
          <cell r="L2275" t="str">
            <v>F.</v>
          </cell>
          <cell r="N2275" t="str">
            <v>HARGA SATUAN PEKERJAAN  ( D + E )</v>
          </cell>
          <cell r="U2275">
            <v>46157.847256020774</v>
          </cell>
        </row>
        <row r="2276">
          <cell r="C2276" t="str">
            <v>Koefisien Tenaga / M'   :</v>
          </cell>
          <cell r="L2276" t="str">
            <v>Note: 1</v>
          </cell>
          <cell r="N2276" t="str">
            <v>SATUAN dapat berdasarkan atas jam operasi untuk Tenaga Kerja dan Peralatan, volume dan/atau ukuran</v>
          </cell>
        </row>
        <row r="2277">
          <cell r="D2277" t="str">
            <v>-  Mandor</v>
          </cell>
          <cell r="E2277" t="str">
            <v>= (Tk x M) : Qt</v>
          </cell>
          <cell r="G2277" t="str">
            <v>(L03)</v>
          </cell>
          <cell r="H2277">
            <v>0.15664912280701754</v>
          </cell>
          <cell r="I2277" t="str">
            <v>jam</v>
          </cell>
          <cell r="N2277" t="str">
            <v>berat untuk bahan-bahan.</v>
          </cell>
        </row>
        <row r="2278">
          <cell r="D2278" t="str">
            <v>-  Tukang</v>
          </cell>
          <cell r="E2278" t="str">
            <v>= (Tk x Tb) : Qt</v>
          </cell>
          <cell r="G2278" t="str">
            <v>(L02)</v>
          </cell>
          <cell r="H2278">
            <v>0.31329824561403508</v>
          </cell>
          <cell r="I2278" t="str">
            <v>jam</v>
          </cell>
          <cell r="L2278">
            <v>2</v>
          </cell>
          <cell r="N2278" t="str">
            <v>Kuantitas satuan adalah kuantitas setiap komponen untuk menyelesaikan satu satuan pekerjaan dari nomor</v>
          </cell>
        </row>
        <row r="2279">
          <cell r="D2279" t="str">
            <v>-  Pekerja</v>
          </cell>
          <cell r="E2279" t="str">
            <v>= (Tk x P) : Qt</v>
          </cell>
          <cell r="G2279" t="str">
            <v>(L01)</v>
          </cell>
          <cell r="H2279">
            <v>1.2531929824561403</v>
          </cell>
          <cell r="I2279" t="str">
            <v>jam</v>
          </cell>
          <cell r="N2279" t="str">
            <v>mata pembayaran.</v>
          </cell>
        </row>
        <row r="2280">
          <cell r="L2280">
            <v>3</v>
          </cell>
          <cell r="N2280" t="str">
            <v>Biaya satuan untuk peralatan sudah termasuk bahan bakar, bahan habis dipakai dan operator.</v>
          </cell>
        </row>
        <row r="2281">
          <cell r="L2281">
            <v>4</v>
          </cell>
          <cell r="N2281" t="str">
            <v>Biaya satuan sudah termasuk pengeluaran untuk seluruh pajak yang berkaitan (tetapi tidak termasuk PPN</v>
          </cell>
        </row>
        <row r="2282">
          <cell r="J2282" t="str">
            <v>Berlanjut ke hal. berikut.</v>
          </cell>
          <cell r="N2282" t="str">
            <v>yang dibayar dari kontrak) dan biaya-biaya lainnya.</v>
          </cell>
        </row>
        <row r="2283">
          <cell r="A2283" t="str">
            <v>ITEM PEMBAYARAN NO.</v>
          </cell>
          <cell r="D2283" t="str">
            <v>:  8.4 (10)</v>
          </cell>
          <cell r="J2283" t="str">
            <v>Analisa EI-8410</v>
          </cell>
        </row>
        <row r="2284">
          <cell r="A2284" t="str">
            <v>JENIS PEKERJAAN</v>
          </cell>
          <cell r="D2284" t="str">
            <v>:  Rel Pengaman</v>
          </cell>
        </row>
        <row r="2285">
          <cell r="A2285" t="str">
            <v>SATUAN PEMBAYARAN</v>
          </cell>
          <cell r="D2285" t="str">
            <v>:  M'</v>
          </cell>
          <cell r="H2285" t="str">
            <v xml:space="preserve">        URAIAN ANALISA HARGA SATUAN</v>
          </cell>
        </row>
        <row r="2286">
          <cell r="J2286" t="str">
            <v>Lanjutan</v>
          </cell>
        </row>
        <row r="2288">
          <cell r="A2288" t="str">
            <v>No.</v>
          </cell>
          <cell r="C2288" t="str">
            <v>U R A I A N</v>
          </cell>
          <cell r="G2288" t="str">
            <v>KODE</v>
          </cell>
          <cell r="H2288" t="str">
            <v>KOEF.</v>
          </cell>
          <cell r="I2288" t="str">
            <v>SATUAN</v>
          </cell>
          <cell r="J2288" t="str">
            <v>KETERANGAN</v>
          </cell>
        </row>
        <row r="2291">
          <cell r="A2291" t="str">
            <v>4.</v>
          </cell>
          <cell r="C2291" t="str">
            <v>HARGA DASAR SATUAN UPAH, BAHAN DAN ALAT</v>
          </cell>
        </row>
        <row r="2292">
          <cell r="C2292" t="str">
            <v>Lihat lampiran.</v>
          </cell>
        </row>
        <row r="2294">
          <cell r="A2294" t="str">
            <v>5.</v>
          </cell>
          <cell r="C2294" t="str">
            <v>ANALISA HARGA SATUAN PEKERJAAN</v>
          </cell>
        </row>
        <row r="2295">
          <cell r="C2295" t="str">
            <v>Lihat perhitungan dalam FORMULIR STANDAR UNTUK</v>
          </cell>
        </row>
        <row r="2296">
          <cell r="C2296" t="str">
            <v>PEREKEMAN ANALISA MASING-MASING HARGA</v>
          </cell>
        </row>
        <row r="2297">
          <cell r="C2297" t="str">
            <v>SATUAN.</v>
          </cell>
        </row>
        <row r="2298">
          <cell r="C2298" t="str">
            <v>Didapat Harga Satuan Pekerjaan :</v>
          </cell>
        </row>
        <row r="2300">
          <cell r="C2300" t="str">
            <v xml:space="preserve">Rp.  </v>
          </cell>
          <cell r="D2300">
            <v>46157.847256020774</v>
          </cell>
          <cell r="E2300" t="str">
            <v xml:space="preserve"> / M'</v>
          </cell>
        </row>
        <row r="2303">
          <cell r="A2303" t="str">
            <v>6.</v>
          </cell>
          <cell r="C2303" t="str">
            <v>MASA PELAKSANAAN YANG DIPERLUKAN</v>
          </cell>
        </row>
        <row r="2304">
          <cell r="C2304" t="str">
            <v>Masa Pelaksanaan :</v>
          </cell>
          <cell r="D2304" t="str">
            <v>. . . . . . . . . . .</v>
          </cell>
          <cell r="E2304" t="str">
            <v>bulan</v>
          </cell>
        </row>
        <row r="2306">
          <cell r="A2306" t="str">
            <v>7.</v>
          </cell>
          <cell r="C2306" t="str">
            <v>VOLUME PEKERJAAN YANG DIPERLUKAN</v>
          </cell>
        </row>
        <row r="2307">
          <cell r="C2307" t="str">
            <v>Volume pekerjaan  :</v>
          </cell>
          <cell r="D2307">
            <v>84</v>
          </cell>
          <cell r="E2307" t="str">
            <v>M'</v>
          </cell>
        </row>
      </sheetData>
      <sheetData sheetId="18" refreshError="1"/>
      <sheetData sheetId="19" refreshError="1"/>
      <sheetData sheetId="20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Penawar</v>
          </cell>
          <cell r="D4" t="str">
            <v>:</v>
          </cell>
          <cell r="E4" t="str">
            <v>PT. RYAN PERMATA INDAH</v>
          </cell>
        </row>
        <row r="5">
          <cell r="A5" t="str">
            <v>Nama Kegiatan</v>
          </cell>
          <cell r="D5" t="str">
            <v>:</v>
          </cell>
          <cell r="E5" t="str">
            <v>SNVT Pemeliharaan Jalan dan Jembatan Provinsi NAD</v>
          </cell>
        </row>
        <row r="6">
          <cell r="A6" t="str">
            <v>Nama Paket</v>
          </cell>
          <cell r="D6" t="str">
            <v>:</v>
          </cell>
          <cell r="E6" t="str">
            <v>Pemeliharaan Berkala Ruas Jalan Banda Aceh (Jln T Chik Ditiro) - Lambaro</v>
          </cell>
        </row>
        <row r="7">
          <cell r="A7" t="str">
            <v>Nomor Mata Pembayaran</v>
          </cell>
          <cell r="D7" t="str">
            <v>:</v>
          </cell>
          <cell r="E7" t="str">
            <v>1.8 (1)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180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360</v>
          </cell>
          <cell r="I24">
            <v>5714.2857142857147</v>
          </cell>
          <cell r="J24">
            <v>2057142.8571428573</v>
          </cell>
        </row>
        <row r="25">
          <cell r="A25">
            <v>2</v>
          </cell>
          <cell r="C25" t="str">
            <v>Pengendali kecepatan kendaraan</v>
          </cell>
          <cell r="F25">
            <v>2</v>
          </cell>
          <cell r="G25" t="str">
            <v>Org/hari</v>
          </cell>
          <cell r="H25">
            <v>360</v>
          </cell>
          <cell r="I25">
            <v>5714.2857142857147</v>
          </cell>
          <cell r="J25">
            <v>2057142.8571428573</v>
          </cell>
        </row>
        <row r="26">
          <cell r="A26">
            <v>3</v>
          </cell>
          <cell r="C26" t="str">
            <v>Pemimpin Regu (Mandor)</v>
          </cell>
          <cell r="F26">
            <v>1</v>
          </cell>
          <cell r="G26" t="str">
            <v>Org/hari</v>
          </cell>
          <cell r="H26">
            <v>180</v>
          </cell>
          <cell r="I26">
            <v>6428.5714285714284</v>
          </cell>
          <cell r="J26">
            <v>1157142.857142857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100000</v>
          </cell>
          <cell r="J30">
            <v>200000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100000</v>
          </cell>
          <cell r="J31">
            <v>200000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25000</v>
          </cell>
          <cell r="J32">
            <v>50000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150000</v>
          </cell>
          <cell r="J33">
            <v>600000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25000</v>
          </cell>
          <cell r="J34">
            <v>100000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50000</v>
          </cell>
          <cell r="J35">
            <v>100000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5</v>
          </cell>
          <cell r="I36">
            <v>20000</v>
          </cell>
          <cell r="J36">
            <v>100000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30000</v>
          </cell>
          <cell r="J37">
            <v>1800000</v>
          </cell>
        </row>
        <row r="40">
          <cell r="C40" t="str">
            <v>Total Biaya Pemeliharaan &amp; Perlindungan Lalu Lintas</v>
          </cell>
          <cell r="J40">
            <v>8421428.5714285709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>
        <row r="26">
          <cell r="BW26" t="str">
            <v xml:space="preserve"> Alat Baru</v>
          </cell>
        </row>
        <row r="27">
          <cell r="BW27">
            <v>2370000000</v>
          </cell>
        </row>
        <row r="46">
          <cell r="BW46" t="str">
            <v xml:space="preserve"> Alat Baru</v>
          </cell>
        </row>
        <row r="47">
          <cell r="BW47">
            <v>619530437.5</v>
          </cell>
        </row>
        <row r="67">
          <cell r="BW67" t="str">
            <v xml:space="preserve"> Alat Baru</v>
          </cell>
        </row>
        <row r="68">
          <cell r="BW68">
            <v>139656862.5</v>
          </cell>
        </row>
        <row r="87">
          <cell r="BW87" t="str">
            <v xml:space="preserve"> Alat Baru</v>
          </cell>
        </row>
        <row r="88">
          <cell r="BW88">
            <v>1470072225</v>
          </cell>
        </row>
        <row r="107">
          <cell r="BW107" t="str">
            <v xml:space="preserve"> Alat Baru</v>
          </cell>
        </row>
        <row r="108">
          <cell r="BW108">
            <v>136506707.5</v>
          </cell>
        </row>
        <row r="128">
          <cell r="BW128" t="str">
            <v xml:space="preserve"> Alat Baru</v>
          </cell>
        </row>
        <row r="129">
          <cell r="BW129">
            <v>276373578.30000001</v>
          </cell>
        </row>
        <row r="148">
          <cell r="BW148" t="str">
            <v xml:space="preserve"> Alat Baru</v>
          </cell>
        </row>
        <row r="149">
          <cell r="BW149">
            <v>2331114531</v>
          </cell>
        </row>
        <row r="168">
          <cell r="BW168" t="str">
            <v xml:space="preserve"> Alat Baru</v>
          </cell>
        </row>
        <row r="169">
          <cell r="BW169">
            <v>179726830.30000001</v>
          </cell>
        </row>
        <row r="190">
          <cell r="BW190" t="str">
            <v xml:space="preserve"> Alat Baru</v>
          </cell>
        </row>
        <row r="191">
          <cell r="BW191">
            <v>428421048</v>
          </cell>
        </row>
        <row r="210">
          <cell r="BW210" t="str">
            <v xml:space="preserve"> Alat Baru</v>
          </cell>
        </row>
        <row r="211">
          <cell r="BW211">
            <v>1260061907.5</v>
          </cell>
        </row>
        <row r="230">
          <cell r="BW230" t="str">
            <v xml:space="preserve"> Alat Baru</v>
          </cell>
        </row>
        <row r="231">
          <cell r="BW231">
            <v>315015477</v>
          </cell>
        </row>
        <row r="252">
          <cell r="BW252" t="str">
            <v xml:space="preserve"> Alat Baru</v>
          </cell>
        </row>
        <row r="253">
          <cell r="BW253">
            <v>315015477.5</v>
          </cell>
        </row>
        <row r="272">
          <cell r="BW272" t="str">
            <v xml:space="preserve"> Alat Baru</v>
          </cell>
        </row>
        <row r="273">
          <cell r="BW273">
            <v>1060552105</v>
          </cell>
        </row>
        <row r="292">
          <cell r="BW292" t="str">
            <v xml:space="preserve"> Alat Baru</v>
          </cell>
        </row>
        <row r="293">
          <cell r="BW293">
            <v>1512074289</v>
          </cell>
        </row>
        <row r="314">
          <cell r="BW314" t="str">
            <v xml:space="preserve"> Alat Baru</v>
          </cell>
        </row>
        <row r="315">
          <cell r="BW315">
            <v>1197058812</v>
          </cell>
        </row>
        <row r="334">
          <cell r="BW334" t="str">
            <v xml:space="preserve"> Alat Baru</v>
          </cell>
        </row>
        <row r="335">
          <cell r="BW335">
            <v>466222905</v>
          </cell>
        </row>
        <row r="354">
          <cell r="BW354" t="str">
            <v xml:space="preserve"> Alat Baru</v>
          </cell>
        </row>
        <row r="355">
          <cell r="BW355">
            <v>466222905</v>
          </cell>
        </row>
        <row r="376">
          <cell r="BW376" t="str">
            <v xml:space="preserve"> Alat Baru</v>
          </cell>
        </row>
        <row r="377">
          <cell r="BW377">
            <v>529226001</v>
          </cell>
        </row>
        <row r="396">
          <cell r="BW396" t="str">
            <v xml:space="preserve"> Alat Baru</v>
          </cell>
        </row>
        <row r="397">
          <cell r="BW397">
            <v>592229097</v>
          </cell>
        </row>
        <row r="416">
          <cell r="BW416" t="str">
            <v xml:space="preserve"> Alat Baru</v>
          </cell>
        </row>
        <row r="417">
          <cell r="BW417">
            <v>14137894.800000001</v>
          </cell>
        </row>
        <row r="438">
          <cell r="BW438" t="str">
            <v xml:space="preserve"> Alat Baru</v>
          </cell>
        </row>
        <row r="439">
          <cell r="BW439">
            <v>3032969013</v>
          </cell>
        </row>
        <row r="458">
          <cell r="BW458" t="str">
            <v xml:space="preserve"> Alat Baru</v>
          </cell>
        </row>
        <row r="459">
          <cell r="BW459">
            <v>28351392</v>
          </cell>
        </row>
        <row r="478">
          <cell r="BW478" t="str">
            <v xml:space="preserve"> Alat Baru</v>
          </cell>
        </row>
        <row r="479">
          <cell r="BW479">
            <v>315015477</v>
          </cell>
        </row>
        <row r="500">
          <cell r="BW500" t="str">
            <v xml:space="preserve"> Alat Baru</v>
          </cell>
        </row>
        <row r="501">
          <cell r="BW501">
            <v>214210524</v>
          </cell>
        </row>
        <row r="520">
          <cell r="BW520" t="str">
            <v xml:space="preserve"> Alat Baru</v>
          </cell>
        </row>
        <row r="521">
          <cell r="BW521">
            <v>20160990</v>
          </cell>
        </row>
        <row r="540">
          <cell r="BW540" t="str">
            <v xml:space="preserve"> Alat Baru</v>
          </cell>
        </row>
        <row r="541">
          <cell r="BW541">
            <v>83164086</v>
          </cell>
        </row>
        <row r="562">
          <cell r="BW562" t="str">
            <v xml:space="preserve"> Alat Baru</v>
          </cell>
        </row>
        <row r="563">
          <cell r="BW563">
            <v>138000000</v>
          </cell>
        </row>
        <row r="582">
          <cell r="BW582" t="str">
            <v xml:space="preserve"> Alat Baru</v>
          </cell>
        </row>
        <row r="583">
          <cell r="BW583">
            <v>337500000</v>
          </cell>
        </row>
        <row r="602">
          <cell r="BW602" t="str">
            <v xml:space="preserve"> Alat Baru</v>
          </cell>
        </row>
        <row r="603">
          <cell r="BW603">
            <v>498750000</v>
          </cell>
        </row>
        <row r="624">
          <cell r="BW624" t="str">
            <v xml:space="preserve"> Alat Baru</v>
          </cell>
        </row>
        <row r="625">
          <cell r="BW625">
            <v>210000000</v>
          </cell>
        </row>
        <row r="644">
          <cell r="BW644" t="str">
            <v xml:space="preserve"> Alat Baru</v>
          </cell>
        </row>
        <row r="645">
          <cell r="BW645">
            <v>1050000000</v>
          </cell>
        </row>
        <row r="664">
          <cell r="BW664" t="str">
            <v xml:space="preserve"> Alat Baru</v>
          </cell>
        </row>
        <row r="665">
          <cell r="BW665">
            <v>52500000</v>
          </cell>
        </row>
        <row r="686">
          <cell r="BW686" t="str">
            <v xml:space="preserve"> Alat Baru</v>
          </cell>
        </row>
        <row r="687">
          <cell r="BW687">
            <v>6750000000</v>
          </cell>
        </row>
        <row r="717">
          <cell r="BW717" t="str">
            <v xml:space="preserve"> Alat Baru</v>
          </cell>
        </row>
        <row r="718">
          <cell r="BW718">
            <v>45000000</v>
          </cell>
        </row>
      </sheetData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>
        <row r="40">
          <cell r="F40">
            <v>124000</v>
          </cell>
        </row>
        <row r="42">
          <cell r="F42">
            <v>192000</v>
          </cell>
        </row>
        <row r="44">
          <cell r="F44">
            <v>489600</v>
          </cell>
        </row>
        <row r="46">
          <cell r="F46">
            <v>238400</v>
          </cell>
        </row>
        <row r="56">
          <cell r="F56">
            <v>118000</v>
          </cell>
        </row>
        <row r="70">
          <cell r="F70">
            <v>200800</v>
          </cell>
        </row>
        <row r="86">
          <cell r="F86">
            <v>6960</v>
          </cell>
        </row>
        <row r="88">
          <cell r="F88">
            <v>6560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B12">
            <v>131402.10508807484</v>
          </cell>
        </row>
        <row r="13">
          <cell r="BB13">
            <v>50096.294372176475</v>
          </cell>
        </row>
        <row r="15">
          <cell r="BB15">
            <v>178141.34572736183</v>
          </cell>
        </row>
        <row r="16">
          <cell r="BB16">
            <v>211323.93541838627</v>
          </cell>
        </row>
        <row r="17">
          <cell r="BB17">
            <v>226011.35526194895</v>
          </cell>
        </row>
        <row r="18">
          <cell r="BB18">
            <v>169971.08121333076</v>
          </cell>
        </row>
        <row r="20">
          <cell r="BB20">
            <v>260393.40655105826</v>
          </cell>
        </row>
        <row r="22">
          <cell r="BB22">
            <v>246002.38090650359</v>
          </cell>
        </row>
        <row r="23">
          <cell r="BB23">
            <v>124328.79119185187</v>
          </cell>
        </row>
        <row r="24">
          <cell r="BB24">
            <v>133625.48349298019</v>
          </cell>
        </row>
        <row r="27">
          <cell r="BB27">
            <v>45087.898115227021</v>
          </cell>
        </row>
        <row r="30">
          <cell r="BB30">
            <v>157429.40658408997</v>
          </cell>
        </row>
        <row r="35">
          <cell r="BB35">
            <v>157534.33864108412</v>
          </cell>
        </row>
      </sheetData>
      <sheetData sheetId="18"/>
      <sheetData sheetId="19"/>
      <sheetData sheetId="2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>
        <row r="8">
          <cell r="AZ8">
            <v>3089075.668728332</v>
          </cell>
        </row>
        <row r="9">
          <cell r="AZ9">
            <v>125410.71684331796</v>
          </cell>
        </row>
        <row r="10">
          <cell r="AZ10">
            <v>57340.843201154901</v>
          </cell>
        </row>
        <row r="11">
          <cell r="AZ11">
            <v>341645.2293439199</v>
          </cell>
        </row>
        <row r="12">
          <cell r="AZ12">
            <v>120790.29808075068</v>
          </cell>
        </row>
        <row r="13">
          <cell r="AZ13">
            <v>45091.019742388758</v>
          </cell>
        </row>
        <row r="14">
          <cell r="AZ14">
            <v>300378.91170255246</v>
          </cell>
        </row>
        <row r="15">
          <cell r="AZ15">
            <v>159425.08506849527</v>
          </cell>
        </row>
        <row r="16">
          <cell r="AZ16">
            <v>203128.89371717296</v>
          </cell>
        </row>
        <row r="17">
          <cell r="AZ17">
            <v>220957.89538348131</v>
          </cell>
        </row>
        <row r="18">
          <cell r="AZ18">
            <v>153305.51828715793</v>
          </cell>
        </row>
        <row r="19">
          <cell r="AZ19">
            <v>230564.75655742237</v>
          </cell>
        </row>
        <row r="20">
          <cell r="AZ20">
            <v>270898.40280124091</v>
          </cell>
        </row>
        <row r="21">
          <cell r="AZ21">
            <v>206352.00198259976</v>
          </cell>
        </row>
        <row r="22">
          <cell r="AZ22">
            <v>235175.10305387474</v>
          </cell>
        </row>
        <row r="23">
          <cell r="AZ23">
            <v>118699.54354516693</v>
          </cell>
        </row>
        <row r="24">
          <cell r="AZ24">
            <v>127552.53631177626</v>
          </cell>
        </row>
        <row r="25">
          <cell r="AZ25">
            <v>147022.91897518199</v>
          </cell>
        </row>
        <row r="26">
          <cell r="AZ26">
            <v>247409.30381094321</v>
          </cell>
          <cell r="BR26" t="str">
            <v xml:space="preserve"> Alat Baru</v>
          </cell>
        </row>
        <row r="27">
          <cell r="AZ27">
            <v>40123.278201405148</v>
          </cell>
          <cell r="BR27">
            <v>1246050000</v>
          </cell>
        </row>
        <row r="28">
          <cell r="AZ28">
            <v>364311.74823463464</v>
          </cell>
        </row>
        <row r="29">
          <cell r="AZ29">
            <v>33915.187857142853</v>
          </cell>
        </row>
        <row r="30">
          <cell r="AZ30">
            <v>150551.71323555612</v>
          </cell>
        </row>
        <row r="31">
          <cell r="AZ31">
            <v>46560.514578454327</v>
          </cell>
        </row>
        <row r="32">
          <cell r="AZ32">
            <v>37225.767160421543</v>
          </cell>
        </row>
        <row r="33">
          <cell r="AZ33">
            <v>35075.767160421543</v>
          </cell>
        </row>
        <row r="34">
          <cell r="AZ34">
            <v>125665.57243949073</v>
          </cell>
        </row>
        <row r="35">
          <cell r="AZ35">
            <v>153101.8746543779</v>
          </cell>
        </row>
        <row r="36">
          <cell r="AZ36">
            <v>259172.54335253459</v>
          </cell>
        </row>
        <row r="37">
          <cell r="AZ37">
            <v>66713.940675353995</v>
          </cell>
        </row>
        <row r="38">
          <cell r="AZ38">
            <v>286463.57352325099</v>
          </cell>
        </row>
        <row r="39">
          <cell r="AZ39">
            <v>69069.915417344964</v>
          </cell>
        </row>
        <row r="40">
          <cell r="AZ40">
            <v>474877.86185588606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85800000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55770000</v>
          </cell>
        </row>
        <row r="126">
          <cell r="BR126" t="str">
            <v xml:space="preserve"> Alat Baru</v>
          </cell>
        </row>
        <row r="127">
          <cell r="BR127">
            <v>25740000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135850000</v>
          </cell>
        </row>
        <row r="186">
          <cell r="BR186" t="str">
            <v xml:space="preserve"> Alat Baru</v>
          </cell>
        </row>
        <row r="187">
          <cell r="BR187">
            <v>214500000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91520000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464750000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238095000</v>
          </cell>
        </row>
        <row r="366">
          <cell r="BR366" t="str">
            <v xml:space="preserve"> Alat Baru</v>
          </cell>
        </row>
        <row r="367">
          <cell r="BR367">
            <v>250965000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13728000</v>
          </cell>
        </row>
        <row r="426">
          <cell r="BR426" t="str">
            <v xml:space="preserve"> Alat Baru</v>
          </cell>
        </row>
        <row r="427">
          <cell r="BR427">
            <v>450450000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94380000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AYU LESTARI INDAH</v>
          </cell>
        </row>
        <row r="5">
          <cell r="A5" t="str">
            <v>Nama Kegiatan</v>
          </cell>
          <cell r="D5" t="str">
            <v>:</v>
          </cell>
          <cell r="E5">
            <v>0</v>
          </cell>
        </row>
        <row r="6">
          <cell r="A6" t="str">
            <v>Nama Paket</v>
          </cell>
          <cell r="D6" t="str">
            <v>:</v>
          </cell>
          <cell r="E6" t="str">
            <v>Pembangunan Jalan Dalam Kota Banda Aceh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120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90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6</v>
          </cell>
          <cell r="G24" t="str">
            <v>Org/hari</v>
          </cell>
          <cell r="H24">
            <v>540</v>
          </cell>
          <cell r="I24">
            <v>5142</v>
          </cell>
          <cell r="J24">
            <v>2776680</v>
          </cell>
        </row>
        <row r="25">
          <cell r="A25">
            <v>2</v>
          </cell>
          <cell r="C25" t="str">
            <v>Pengendali kecepatan kendaraan</v>
          </cell>
          <cell r="F25">
            <v>6</v>
          </cell>
          <cell r="G25" t="str">
            <v>Org/hari</v>
          </cell>
          <cell r="H25">
            <v>540</v>
          </cell>
          <cell r="I25">
            <v>5142</v>
          </cell>
          <cell r="J25">
            <v>2776680</v>
          </cell>
        </row>
        <row r="26">
          <cell r="A26">
            <v>3</v>
          </cell>
          <cell r="C26" t="str">
            <v>Pemimpin Regu (Mandor)</v>
          </cell>
          <cell r="F26">
            <v>2</v>
          </cell>
          <cell r="G26" t="str">
            <v>Org/hari</v>
          </cell>
          <cell r="H26">
            <v>180</v>
          </cell>
          <cell r="I26">
            <v>6857</v>
          </cell>
          <cell r="J26">
            <v>1234260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195000</v>
          </cell>
          <cell r="J30">
            <v>390000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195000</v>
          </cell>
          <cell r="J31">
            <v>390000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35000</v>
          </cell>
          <cell r="J32">
            <v>70000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265000</v>
          </cell>
          <cell r="J33">
            <v>1060000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28000</v>
          </cell>
          <cell r="J34">
            <v>112000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100000</v>
          </cell>
          <cell r="J35">
            <v>200000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14</v>
          </cell>
          <cell r="I36">
            <v>20000</v>
          </cell>
          <cell r="J36">
            <v>280000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150000</v>
          </cell>
          <cell r="J37">
            <v>9000000</v>
          </cell>
        </row>
        <row r="40">
          <cell r="C40" t="str">
            <v>Total Biaya Pemeliharaan &amp; Perlindungan Lalu Lintas</v>
          </cell>
          <cell r="J40">
            <v>18289620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22">
          <cell r="I22">
            <v>31804.9</v>
          </cell>
        </row>
        <row r="29">
          <cell r="I29">
            <v>10439.900000000001</v>
          </cell>
        </row>
        <row r="39">
          <cell r="I39">
            <v>247078</v>
          </cell>
        </row>
        <row r="110">
          <cell r="I110">
            <v>5507970</v>
          </cell>
        </row>
        <row r="130">
          <cell r="I130">
            <v>27582.5</v>
          </cell>
        </row>
        <row r="138">
          <cell r="I138">
            <v>80153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>
        <row r="10">
          <cell r="G10">
            <v>1000</v>
          </cell>
        </row>
      </sheetData>
      <sheetData sheetId="1">
        <row r="16">
          <cell r="J16">
            <v>45000</v>
          </cell>
        </row>
        <row r="17">
          <cell r="J17">
            <v>71600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8">
          <cell r="AZ8">
            <v>3699039.9544426175</v>
          </cell>
        </row>
        <row r="9">
          <cell r="AZ9">
            <v>132207.14541474654</v>
          </cell>
        </row>
        <row r="10">
          <cell r="AZ10">
            <v>53571.676567251285</v>
          </cell>
        </row>
        <row r="11">
          <cell r="AZ11">
            <v>364716.65791534848</v>
          </cell>
        </row>
        <row r="12">
          <cell r="AZ12">
            <v>133361.72665217926</v>
          </cell>
        </row>
        <row r="13">
          <cell r="AZ13">
            <v>40061.152054502883</v>
          </cell>
        </row>
        <row r="14">
          <cell r="AZ14">
            <v>325200.34027398098</v>
          </cell>
        </row>
        <row r="15">
          <cell r="AZ15">
            <v>175496.51363992383</v>
          </cell>
        </row>
        <row r="16">
          <cell r="AZ16">
            <v>223575.32228860151</v>
          </cell>
        </row>
        <row r="17">
          <cell r="AZ17">
            <v>260648.30911939061</v>
          </cell>
        </row>
        <row r="18">
          <cell r="AZ18">
            <v>169376.94685858648</v>
          </cell>
        </row>
        <row r="19">
          <cell r="AZ19">
            <v>259761.18512885092</v>
          </cell>
        </row>
        <row r="20">
          <cell r="AZ20">
            <v>295719.83137266949</v>
          </cell>
        </row>
        <row r="21">
          <cell r="AZ21">
            <v>220673.43055402831</v>
          </cell>
        </row>
        <row r="22">
          <cell r="AZ22">
            <v>252121.53162530329</v>
          </cell>
        </row>
        <row r="23">
          <cell r="AZ23">
            <v>126895.97211659551</v>
          </cell>
        </row>
        <row r="24">
          <cell r="AZ24">
            <v>134873.96488320484</v>
          </cell>
        </row>
        <row r="25">
          <cell r="AZ25">
            <v>156094.34754661057</v>
          </cell>
        </row>
        <row r="26">
          <cell r="AZ26">
            <v>234816.27634660425</v>
          </cell>
        </row>
        <row r="28">
          <cell r="AZ28">
            <v>399954.60537749174</v>
          </cell>
        </row>
        <row r="29">
          <cell r="AZ29">
            <v>33536.616428571426</v>
          </cell>
        </row>
        <row r="30">
          <cell r="AZ30">
            <v>154123.14180698467</v>
          </cell>
        </row>
        <row r="31">
          <cell r="AZ31">
            <v>47056.943149882907</v>
          </cell>
        </row>
        <row r="32">
          <cell r="AZ32">
            <v>36672.195731850115</v>
          </cell>
        </row>
        <row r="33">
          <cell r="AZ33">
            <v>34172.195731850115</v>
          </cell>
        </row>
        <row r="34">
          <cell r="AZ34">
            <v>137362.00101091931</v>
          </cell>
        </row>
        <row r="35">
          <cell r="AZ35">
            <v>169173.30322580645</v>
          </cell>
        </row>
        <row r="36">
          <cell r="AZ36">
            <v>288368.97192396311</v>
          </cell>
        </row>
        <row r="37">
          <cell r="AZ37">
            <v>69660.369246782575</v>
          </cell>
        </row>
        <row r="38">
          <cell r="AZ38">
            <v>306910.00209467951</v>
          </cell>
        </row>
        <row r="39">
          <cell r="AZ39">
            <v>74641.343988773544</v>
          </cell>
        </row>
        <row r="40">
          <cell r="AZ40">
            <v>499699.29042731458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ANALISA HARGA SATUAN PEMELIHARAAN DAN PENGATURAN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LANGSA PUTRA</v>
          </cell>
        </row>
        <row r="5">
          <cell r="A5" t="str">
            <v>Nama Kegiatan</v>
          </cell>
          <cell r="D5" t="str">
            <v>:</v>
          </cell>
          <cell r="E5" t="str">
            <v>Pemeliharaan. Jalan dan Jembatan Dinas Bina Marga dan Cipta Karya Prov. NAD</v>
          </cell>
        </row>
        <row r="6">
          <cell r="A6" t="str">
            <v>Nama Paket</v>
          </cell>
          <cell r="D6" t="str">
            <v>:</v>
          </cell>
          <cell r="E6" t="str">
            <v>Penanganan Jalan Lingkar Utara Kota Langsa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Pengaturan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135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225</v>
          </cell>
          <cell r="I24">
            <v>36000</v>
          </cell>
          <cell r="J24">
            <v>8100000</v>
          </cell>
        </row>
        <row r="25">
          <cell r="A25">
            <v>2</v>
          </cell>
          <cell r="C25" t="str">
            <v>Pengendali kecepatan kendaraan</v>
          </cell>
          <cell r="G25" t="str">
            <v>Org/hari</v>
          </cell>
        </row>
        <row r="26">
          <cell r="A26">
            <v>3</v>
          </cell>
          <cell r="C26" t="str">
            <v>Pemimpin Regu (Mandor)</v>
          </cell>
          <cell r="G26" t="str">
            <v>Org/hari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250000</v>
          </cell>
          <cell r="J30">
            <v>500000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250000</v>
          </cell>
          <cell r="J31">
            <v>500000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1</v>
          </cell>
          <cell r="I37">
            <v>200000</v>
          </cell>
          <cell r="J37">
            <v>200000</v>
          </cell>
        </row>
        <row r="40">
          <cell r="C40" t="str">
            <v>Total Biaya Pemeliharaan &amp; Perlindungan Lalu Lintas</v>
          </cell>
          <cell r="J40">
            <v>9300000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F8">
            <v>9507.8571428571431</v>
          </cell>
        </row>
        <row r="9">
          <cell r="F9">
            <v>14371.142857142857</v>
          </cell>
        </row>
        <row r="10">
          <cell r="F10">
            <v>12968.571428571429</v>
          </cell>
        </row>
        <row r="54">
          <cell r="F54">
            <v>660960</v>
          </cell>
        </row>
        <row r="62">
          <cell r="F62">
            <v>8798</v>
          </cell>
        </row>
        <row r="77">
          <cell r="F77">
            <v>23460</v>
          </cell>
        </row>
        <row r="78">
          <cell r="F78">
            <v>3825000</v>
          </cell>
        </row>
        <row r="107">
          <cell r="F107">
            <v>114750</v>
          </cell>
        </row>
        <row r="111">
          <cell r="F111">
            <v>11000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>
        <row r="81">
          <cell r="F81" t="str">
            <v>SATUAN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>
        <row r="58">
          <cell r="C58" t="str">
            <v>DUA BELAS JUTA ENAM RATUS EMPAT PULUH TUJUH RIBU DUA RATUS LIMA PULUH RUPIAH</v>
          </cell>
          <cell r="Q58" t="str">
            <v>DUA BELAS JUTA SEMBILAN RATUS DELAPAN PULUH DUA RIBU RUPIAH</v>
          </cell>
          <cell r="AE58" t="str">
            <v>DUA BELAS JUTA SEMBILAN RATUS DELAPAN PULUH DUA RIBU RUPIAH</v>
          </cell>
          <cell r="AS58" t="str">
            <v>DUA BELAS JUTA SEMBILAN RATUS DELAPAN PULUH DUA RIBU RUPIAH</v>
          </cell>
          <cell r="BG58" t="e">
            <v>#REF!</v>
          </cell>
          <cell r="BU58" t="e">
            <v>#REF!</v>
          </cell>
          <cell r="CI58" t="e">
            <v>#REF!</v>
          </cell>
          <cell r="CW58" t="e">
            <v>#REF!</v>
          </cell>
          <cell r="DK58" t="e">
            <v>#REF!</v>
          </cell>
          <cell r="DY58" t="e">
            <v>#REF!</v>
          </cell>
        </row>
        <row r="65">
          <cell r="E65">
            <v>12647250</v>
          </cell>
        </row>
        <row r="66">
          <cell r="E66">
            <v>12982000</v>
          </cell>
        </row>
        <row r="67">
          <cell r="E67">
            <v>12982000</v>
          </cell>
        </row>
        <row r="68">
          <cell r="E68">
            <v>12982000</v>
          </cell>
        </row>
        <row r="69">
          <cell r="E69" t="e">
            <v>#REF!</v>
          </cell>
        </row>
        <row r="70">
          <cell r="E70" t="e">
            <v>#REF!</v>
          </cell>
        </row>
        <row r="71">
          <cell r="E71" t="e">
            <v>#REF!</v>
          </cell>
        </row>
        <row r="72">
          <cell r="E72" t="e">
            <v>#REF!</v>
          </cell>
        </row>
        <row r="73">
          <cell r="E73" t="e">
            <v>#REF!</v>
          </cell>
        </row>
        <row r="74">
          <cell r="E7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M33">
            <v>147508000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50">
          <cell r="H50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>
        <row r="1">
          <cell r="A1">
            <v>1</v>
          </cell>
        </row>
      </sheetData>
      <sheetData sheetId="7">
        <row r="2">
          <cell r="A2" t="str">
            <v>DAFTAR 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 xml:space="preserve">ESTIMASI KEBUTUHAN ITEM PEKERJAAN </v>
          </cell>
          <cell r="AA1" t="str">
            <v>hal 1 dari 3</v>
          </cell>
          <cell r="AB1" t="str">
            <v>hal 1 dari 3</v>
          </cell>
        </row>
        <row r="5">
          <cell r="R5" t="str">
            <v>ESTIMASI KEBUTUHAN DANA</v>
          </cell>
        </row>
        <row r="6">
          <cell r="R6" t="str">
            <v>PENYELESAIAN PAKET AP-A.  JATI BARANG - BY PASS</v>
          </cell>
        </row>
        <row r="11">
          <cell r="R11" t="str">
            <v>NO.</v>
          </cell>
          <cell r="S11" t="str">
            <v>D I S K R I P S I</v>
          </cell>
          <cell r="Y11" t="str">
            <v>WIKA</v>
          </cell>
          <cell r="Z11" t="str">
            <v>HUTAMA</v>
          </cell>
          <cell r="AA11" t="str">
            <v>JUMLAH HARGA</v>
          </cell>
          <cell r="AB11" t="str">
            <v>Jumlah Harga</v>
          </cell>
        </row>
        <row r="12">
          <cell r="AA12" t="str">
            <v>( Rp. )</v>
          </cell>
          <cell r="AB12" t="str">
            <v>( Rp. )</v>
          </cell>
        </row>
        <row r="13">
          <cell r="R13" t="str">
            <v xml:space="preserve">1. </v>
          </cell>
          <cell r="S13" t="str">
            <v xml:space="preserve"> MOBILISASI</v>
          </cell>
          <cell r="Y13">
            <v>165000000</v>
          </cell>
          <cell r="Z13">
            <v>50000000</v>
          </cell>
          <cell r="AA13">
            <v>215000000</v>
          </cell>
          <cell r="AB13">
            <v>215000000</v>
          </cell>
          <cell r="AG13">
            <v>0.38240677369939635</v>
          </cell>
        </row>
        <row r="14">
          <cell r="R14" t="str">
            <v xml:space="preserve">2. </v>
          </cell>
          <cell r="S14" t="str">
            <v xml:space="preserve"> DRAINASE</v>
          </cell>
          <cell r="Y14">
            <v>419916992.38</v>
          </cell>
          <cell r="Z14">
            <v>0</v>
          </cell>
          <cell r="AA14">
            <v>419916992.38</v>
          </cell>
          <cell r="AB14">
            <v>376137500</v>
          </cell>
          <cell r="AG14">
            <v>0</v>
          </cell>
        </row>
        <row r="15">
          <cell r="R15" t="str">
            <v xml:space="preserve">3. </v>
          </cell>
          <cell r="S15" t="str">
            <v xml:space="preserve"> PEKERJAAN  TANAH</v>
          </cell>
          <cell r="Y15">
            <v>1384468073.6700001</v>
          </cell>
          <cell r="Z15">
            <v>166353554.28999999</v>
          </cell>
          <cell r="AA15">
            <v>1550821627.96</v>
          </cell>
          <cell r="AB15">
            <v>1319760000</v>
          </cell>
          <cell r="AG15">
            <v>1.2722945197893254</v>
          </cell>
        </row>
        <row r="16">
          <cell r="R16" t="str">
            <v xml:space="preserve">4. </v>
          </cell>
          <cell r="S16" t="str">
            <v xml:space="preserve"> PERBAIKAN TEPI PERKERASAN DAN BAHU JALAN</v>
          </cell>
          <cell r="Y16">
            <v>187675778.53199998</v>
          </cell>
          <cell r="Z16">
            <v>187675778.53199998</v>
          </cell>
          <cell r="AA16">
            <v>375351557.06399995</v>
          </cell>
          <cell r="AB16">
            <v>307514625</v>
          </cell>
          <cell r="AG16">
            <v>1.4353697793988909</v>
          </cell>
        </row>
        <row r="17">
          <cell r="R17" t="str">
            <v xml:space="preserve">5. </v>
          </cell>
          <cell r="S17" t="str">
            <v xml:space="preserve"> PERKERASAN  BERBUTIR / PONDASI</v>
          </cell>
          <cell r="Y17">
            <v>2455849796.7999997</v>
          </cell>
          <cell r="Z17">
            <v>0</v>
          </cell>
          <cell r="AA17">
            <v>2455849796.7999997</v>
          </cell>
          <cell r="AB17">
            <v>2744406000</v>
          </cell>
          <cell r="AG17">
            <v>0</v>
          </cell>
        </row>
        <row r="18">
          <cell r="R18" t="str">
            <v xml:space="preserve">6. </v>
          </cell>
          <cell r="S18" t="str">
            <v xml:space="preserve"> PERKERASAN  ASPAL</v>
          </cell>
          <cell r="Y18">
            <v>0</v>
          </cell>
          <cell r="Z18">
            <v>3326512514.3400002</v>
          </cell>
          <cell r="AA18">
            <v>3326512514.3400002</v>
          </cell>
          <cell r="AB18">
            <v>3472182505</v>
          </cell>
          <cell r="AG18">
            <v>25.441618365588532</v>
          </cell>
        </row>
        <row r="19">
          <cell r="R19" t="str">
            <v xml:space="preserve">7. </v>
          </cell>
          <cell r="S19" t="str">
            <v xml:space="preserve"> STRUKTUR</v>
          </cell>
          <cell r="Y19">
            <v>1923511496.7899997</v>
          </cell>
          <cell r="Z19">
            <v>577500</v>
          </cell>
          <cell r="AA19">
            <v>1924088996.7899997</v>
          </cell>
          <cell r="AB19">
            <v>1975559000</v>
          </cell>
          <cell r="AG19">
            <v>4.416798236228028E-3</v>
          </cell>
        </row>
        <row r="20">
          <cell r="R20" t="str">
            <v xml:space="preserve">8. </v>
          </cell>
          <cell r="S20" t="str">
            <v xml:space="preserve"> PENGEMBALIAN KONDISI DAN PEKERJAAN MINOR</v>
          </cell>
          <cell r="Y20">
            <v>862282426.84000003</v>
          </cell>
          <cell r="Z20">
            <v>288505244.34000003</v>
          </cell>
          <cell r="AA20">
            <v>1150787671.1800001</v>
          </cell>
          <cell r="AB20">
            <v>1148615150</v>
          </cell>
          <cell r="AG20">
            <v>2.2065271936683089</v>
          </cell>
        </row>
        <row r="21">
          <cell r="R21" t="str">
            <v xml:space="preserve">9. </v>
          </cell>
          <cell r="S21" t="str">
            <v xml:space="preserve"> PEKERJAAN  HARIAN</v>
          </cell>
          <cell r="Y21">
            <v>7830721.7999999998</v>
          </cell>
          <cell r="Z21">
            <v>7830721.7999999998</v>
          </cell>
          <cell r="AA21">
            <v>15661443.6</v>
          </cell>
          <cell r="AB21">
            <v>0</v>
          </cell>
          <cell r="AG21">
            <v>5.9890421185510599E-2</v>
          </cell>
        </row>
        <row r="22">
          <cell r="R22" t="str">
            <v xml:space="preserve">10. </v>
          </cell>
          <cell r="S22" t="str">
            <v xml:space="preserve"> PEKERJAAN  LAIN-LAIN</v>
          </cell>
          <cell r="Y22">
            <v>1641091600</v>
          </cell>
          <cell r="Z22">
            <v>0</v>
          </cell>
          <cell r="AA22">
            <v>1641091600</v>
          </cell>
          <cell r="AB22">
            <v>3883616750</v>
          </cell>
          <cell r="AG22">
            <v>0</v>
          </cell>
        </row>
        <row r="23">
          <cell r="S23" t="str">
            <v>Sub Total</v>
          </cell>
          <cell r="Y23">
            <v>9047626886.8120003</v>
          </cell>
          <cell r="Z23">
            <v>4027455313.3020005</v>
          </cell>
          <cell r="AA23">
            <v>13075082200.114</v>
          </cell>
          <cell r="AB23">
            <v>15442791530</v>
          </cell>
        </row>
        <row r="24">
          <cell r="S24" t="str">
            <v>Pajak Pertambahan Nilai 10 %</v>
          </cell>
          <cell r="Y24">
            <v>904762688.68120003</v>
          </cell>
          <cell r="Z24">
            <v>402745531.33020008</v>
          </cell>
          <cell r="AA24">
            <v>1307508220.0114002</v>
          </cell>
          <cell r="AB24">
            <v>1544279153</v>
          </cell>
        </row>
        <row r="25">
          <cell r="S25" t="str">
            <v>Total</v>
          </cell>
          <cell r="Y25">
            <v>9952389575.4932003</v>
          </cell>
          <cell r="Z25">
            <v>4430200844.6322002</v>
          </cell>
          <cell r="AA25">
            <v>14382590420.125401</v>
          </cell>
          <cell r="AB25">
            <v>16987070683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>
        <row r="6">
          <cell r="B6" t="str">
            <v>Mandor</v>
          </cell>
          <cell r="C6" t="str">
            <v>Orang</v>
          </cell>
          <cell r="D6">
            <v>27140</v>
          </cell>
        </row>
        <row r="7">
          <cell r="B7" t="str">
            <v>Tukang Gali Tanah</v>
          </cell>
          <cell r="C7" t="str">
            <v>Orang</v>
          </cell>
          <cell r="D7">
            <v>24670</v>
          </cell>
        </row>
        <row r="8">
          <cell r="B8" t="str">
            <v>Kepala Tukang</v>
          </cell>
          <cell r="C8" t="str">
            <v>Orang</v>
          </cell>
          <cell r="D8">
            <v>27140</v>
          </cell>
        </row>
        <row r="9">
          <cell r="B9" t="str">
            <v>Tukang Batu</v>
          </cell>
          <cell r="C9" t="str">
            <v>Orang</v>
          </cell>
          <cell r="D9">
            <v>24670</v>
          </cell>
        </row>
        <row r="10">
          <cell r="B10" t="str">
            <v>Tukang Kayu</v>
          </cell>
          <cell r="C10" t="str">
            <v>Orang</v>
          </cell>
          <cell r="D10">
            <v>24670</v>
          </cell>
        </row>
        <row r="11">
          <cell r="B11" t="str">
            <v>Tukang Besi Beton</v>
          </cell>
          <cell r="C11" t="str">
            <v>Orang</v>
          </cell>
          <cell r="D11">
            <v>24670</v>
          </cell>
        </row>
        <row r="12">
          <cell r="B12" t="str">
            <v>Tukang Cat</v>
          </cell>
          <cell r="C12" t="str">
            <v>Orang</v>
          </cell>
          <cell r="D12">
            <v>24670</v>
          </cell>
        </row>
        <row r="13">
          <cell r="B13" t="str">
            <v>Tukang Talang</v>
          </cell>
          <cell r="C13" t="str">
            <v>Orang</v>
          </cell>
          <cell r="D13">
            <v>24670</v>
          </cell>
        </row>
        <row r="14">
          <cell r="B14" t="str">
            <v>Pekerja</v>
          </cell>
          <cell r="C14" t="str">
            <v>Orang</v>
          </cell>
          <cell r="D14">
            <v>19740</v>
          </cell>
        </row>
        <row r="15">
          <cell r="B15" t="str">
            <v>Kepala Tukang Besi Profil</v>
          </cell>
          <cell r="C15" t="str">
            <v>Orang</v>
          </cell>
          <cell r="D15">
            <v>27140</v>
          </cell>
        </row>
        <row r="16">
          <cell r="B16" t="str">
            <v>Tukang Besi Beton Profil</v>
          </cell>
          <cell r="C16" t="str">
            <v>Orang</v>
          </cell>
          <cell r="D16">
            <v>24670</v>
          </cell>
        </row>
        <row r="17">
          <cell r="B17" t="str">
            <v>Penjaga Malam</v>
          </cell>
          <cell r="C17" t="str">
            <v>Orang</v>
          </cell>
          <cell r="D17">
            <v>19740</v>
          </cell>
        </row>
        <row r="18">
          <cell r="B18" t="str">
            <v>Surveyor</v>
          </cell>
          <cell r="C18" t="str">
            <v>Orang</v>
          </cell>
          <cell r="D18">
            <v>24670</v>
          </cell>
        </row>
        <row r="19">
          <cell r="B19" t="str">
            <v>Asisten Surveyor</v>
          </cell>
          <cell r="C19" t="str">
            <v>Orang</v>
          </cell>
          <cell r="D19">
            <v>19740</v>
          </cell>
        </row>
        <row r="20">
          <cell r="B20" t="str">
            <v>Ongkos Pasang</v>
          </cell>
          <cell r="C20" t="str">
            <v>Orang</v>
          </cell>
        </row>
        <row r="21">
          <cell r="B21" t="str">
            <v>Penulisan</v>
          </cell>
          <cell r="C21" t="str">
            <v>Orang</v>
          </cell>
        </row>
        <row r="22">
          <cell r="B22" t="str">
            <v>Cat Minyak</v>
          </cell>
          <cell r="C22" t="str">
            <v>Orang</v>
          </cell>
        </row>
        <row r="23">
          <cell r="B23" t="str">
            <v>Upah Kerja</v>
          </cell>
          <cell r="C23" t="str">
            <v>ls</v>
          </cell>
        </row>
        <row r="24">
          <cell r="B24" t="str">
            <v>Upah Pasang Paving</v>
          </cell>
          <cell r="C24" t="str">
            <v>m2</v>
          </cell>
        </row>
        <row r="25">
          <cell r="B25" t="str">
            <v>Upah Cor K-225</v>
          </cell>
          <cell r="C25" t="str">
            <v>m3</v>
          </cell>
        </row>
        <row r="26">
          <cell r="B26" t="str">
            <v>Upah Cor K-250</v>
          </cell>
          <cell r="C26" t="str">
            <v>m3</v>
          </cell>
        </row>
        <row r="27">
          <cell r="B27" t="str">
            <v>Pasang Besi U-24</v>
          </cell>
          <cell r="C27" t="str">
            <v>kg</v>
          </cell>
        </row>
        <row r="28">
          <cell r="B28" t="str">
            <v>Pasang Besi U-39</v>
          </cell>
          <cell r="C28" t="str">
            <v>kg</v>
          </cell>
        </row>
        <row r="29">
          <cell r="B29" t="str">
            <v>Pasang Bekisting</v>
          </cell>
          <cell r="C29" t="str">
            <v>m2</v>
          </cell>
        </row>
        <row r="30">
          <cell r="B30" t="str">
            <v>Pasang Stoot Werk</v>
          </cell>
          <cell r="C30" t="str">
            <v>m2</v>
          </cell>
        </row>
        <row r="33">
          <cell r="B33" t="str">
            <v>Pasir Urug</v>
          </cell>
          <cell r="C33" t="str">
            <v>m3</v>
          </cell>
          <cell r="D33">
            <v>111860</v>
          </cell>
        </row>
        <row r="34">
          <cell r="B34" t="str">
            <v>Sirtu</v>
          </cell>
          <cell r="C34" t="str">
            <v>m3</v>
          </cell>
          <cell r="D34">
            <v>74690</v>
          </cell>
        </row>
        <row r="35">
          <cell r="B35" t="str">
            <v>Pasir Pasang Kali</v>
          </cell>
          <cell r="C35" t="str">
            <v>m3</v>
          </cell>
          <cell r="D35">
            <v>111860</v>
          </cell>
        </row>
        <row r="36">
          <cell r="B36" t="str">
            <v>Pasir Beton</v>
          </cell>
          <cell r="C36" t="str">
            <v>m3</v>
          </cell>
          <cell r="D36">
            <v>111860</v>
          </cell>
        </row>
        <row r="37">
          <cell r="B37" t="str">
            <v>Split Pecah Mesin 1/2</v>
          </cell>
          <cell r="C37" t="str">
            <v>m3</v>
          </cell>
          <cell r="D37">
            <v>216950</v>
          </cell>
        </row>
        <row r="38">
          <cell r="B38" t="str">
            <v>Split Pecah Mesin 2/3</v>
          </cell>
          <cell r="C38" t="str">
            <v>m3</v>
          </cell>
          <cell r="D38">
            <v>204220</v>
          </cell>
        </row>
        <row r="39">
          <cell r="B39" t="str">
            <v>Split Pecah Mesin 5/7</v>
          </cell>
          <cell r="C39" t="str">
            <v>m3</v>
          </cell>
          <cell r="D39">
            <v>142190</v>
          </cell>
        </row>
        <row r="40">
          <cell r="B40" t="str">
            <v>Batu Belah Pondasi</v>
          </cell>
          <cell r="C40" t="str">
            <v>m3</v>
          </cell>
          <cell r="D40">
            <v>173040</v>
          </cell>
        </row>
        <row r="41">
          <cell r="B41" t="str">
            <v>Tanah Urug</v>
          </cell>
          <cell r="C41" t="str">
            <v>m3</v>
          </cell>
          <cell r="D41">
            <v>77310</v>
          </cell>
        </row>
        <row r="42">
          <cell r="B42" t="str">
            <v>Batu Tempel Hitam</v>
          </cell>
          <cell r="C42" t="str">
            <v>m2</v>
          </cell>
          <cell r="D42">
            <v>13075</v>
          </cell>
        </row>
        <row r="43">
          <cell r="B43" t="str">
            <v>Bata Merah Bakar Kelas I</v>
          </cell>
          <cell r="C43" t="str">
            <v>bh</v>
          </cell>
          <cell r="D43">
            <v>980</v>
          </cell>
        </row>
        <row r="44">
          <cell r="B44" t="str">
            <v>Paving Blok Natural 8 cm</v>
          </cell>
          <cell r="C44" t="str">
            <v>m2</v>
          </cell>
          <cell r="D44">
            <v>37850</v>
          </cell>
        </row>
        <row r="45">
          <cell r="B45" t="str">
            <v>Semen PC Tiga Roda / 50 kg</v>
          </cell>
          <cell r="C45" t="str">
            <v>zak</v>
          </cell>
          <cell r="D45">
            <v>41330</v>
          </cell>
        </row>
        <row r="46">
          <cell r="B46" t="str">
            <v>Readymix Beton K-225</v>
          </cell>
          <cell r="C46" t="str">
            <v>m3</v>
          </cell>
          <cell r="D46">
            <v>318550</v>
          </cell>
        </row>
        <row r="47">
          <cell r="B47" t="str">
            <v>Readymix Beton K-250</v>
          </cell>
          <cell r="C47" t="str">
            <v>m3</v>
          </cell>
          <cell r="D47">
            <v>339250</v>
          </cell>
        </row>
        <row r="48">
          <cell r="B48" t="str">
            <v>Semen Warna</v>
          </cell>
          <cell r="C48" t="str">
            <v>kg</v>
          </cell>
          <cell r="D48">
            <v>6780</v>
          </cell>
        </row>
        <row r="49">
          <cell r="B49" t="str">
            <v>Tile Grout AM 50</v>
          </cell>
          <cell r="C49" t="str">
            <v>kg</v>
          </cell>
          <cell r="D49">
            <v>7800</v>
          </cell>
        </row>
        <row r="50">
          <cell r="B50" t="str">
            <v>Rool Cat Tembok</v>
          </cell>
          <cell r="C50" t="str">
            <v>bh</v>
          </cell>
          <cell r="D50">
            <v>19500</v>
          </cell>
        </row>
        <row r="51">
          <cell r="B51" t="str">
            <v>Kuas 3"</v>
          </cell>
          <cell r="C51" t="str">
            <v>bh</v>
          </cell>
          <cell r="D51">
            <v>7800</v>
          </cell>
        </row>
        <row r="52">
          <cell r="B52" t="str">
            <v>Meni Kayu</v>
          </cell>
          <cell r="C52" t="str">
            <v>kg</v>
          </cell>
          <cell r="D52">
            <v>13570</v>
          </cell>
        </row>
        <row r="53">
          <cell r="B53" t="str">
            <v>Meni Besi</v>
          </cell>
          <cell r="C53" t="str">
            <v>kg</v>
          </cell>
          <cell r="D53">
            <v>13570</v>
          </cell>
        </row>
        <row r="54">
          <cell r="B54" t="str">
            <v>Terpentin</v>
          </cell>
          <cell r="C54" t="str">
            <v>lt</v>
          </cell>
        </row>
        <row r="55">
          <cell r="B55" t="str">
            <v>Tiner A</v>
          </cell>
          <cell r="C55" t="str">
            <v>lt</v>
          </cell>
          <cell r="D55">
            <v>11720</v>
          </cell>
        </row>
        <row r="56">
          <cell r="B56" t="str">
            <v>Melamik</v>
          </cell>
          <cell r="C56" t="str">
            <v>kg</v>
          </cell>
        </row>
        <row r="57">
          <cell r="B57" t="str">
            <v>Ampelas</v>
          </cell>
          <cell r="C57" t="str">
            <v>lbr</v>
          </cell>
          <cell r="D57">
            <v>4930</v>
          </cell>
        </row>
        <row r="58">
          <cell r="B58" t="str">
            <v>Plamir Tembok</v>
          </cell>
          <cell r="C58" t="str">
            <v>kg</v>
          </cell>
          <cell r="D58">
            <v>9250</v>
          </cell>
        </row>
        <row r="59">
          <cell r="B59" t="str">
            <v>Plamir Kayu</v>
          </cell>
          <cell r="C59" t="str">
            <v>kg</v>
          </cell>
          <cell r="D59">
            <v>9250</v>
          </cell>
        </row>
        <row r="60">
          <cell r="B60" t="str">
            <v>Plamir Duco</v>
          </cell>
          <cell r="C60" t="str">
            <v>kg</v>
          </cell>
        </row>
        <row r="61">
          <cell r="B61" t="str">
            <v>Cat Kayu Glotex</v>
          </cell>
          <cell r="C61" t="str">
            <v>kg</v>
          </cell>
          <cell r="D61">
            <v>35160</v>
          </cell>
        </row>
        <row r="62">
          <cell r="B62" t="str">
            <v>Cat Besi Glotex</v>
          </cell>
          <cell r="C62" t="str">
            <v>kg</v>
          </cell>
          <cell r="D62">
            <v>35160</v>
          </cell>
        </row>
        <row r="63">
          <cell r="B63" t="str">
            <v>Cat Tembok ICI Ekterior (Beton)</v>
          </cell>
          <cell r="C63" t="str">
            <v>kg</v>
          </cell>
          <cell r="D63">
            <v>8737.2000000000007</v>
          </cell>
        </row>
        <row r="64">
          <cell r="B64" t="str">
            <v>Cat Tembok VINILEX Interior (Plafond dan Dinding)</v>
          </cell>
          <cell r="C64" t="str">
            <v>kg</v>
          </cell>
          <cell r="D64">
            <v>8737.2000000000007</v>
          </cell>
        </row>
        <row r="65">
          <cell r="B65" t="str">
            <v>Pelapis Alkali (Cat Dasar Beton Ekterior)</v>
          </cell>
          <cell r="C65" t="str">
            <v>kg</v>
          </cell>
          <cell r="D65">
            <v>13570</v>
          </cell>
        </row>
        <row r="66">
          <cell r="B66" t="str">
            <v>Cat Dasar Sebelum Pengecatan</v>
          </cell>
          <cell r="C66" t="str">
            <v>kg</v>
          </cell>
          <cell r="D66">
            <v>13570</v>
          </cell>
        </row>
        <row r="67">
          <cell r="B67" t="str">
            <v>Kayu Terentang / Papan</v>
          </cell>
          <cell r="C67" t="str">
            <v>m3</v>
          </cell>
        </row>
        <row r="68">
          <cell r="B68" t="str">
            <v>Kayu Balok Borneo Super</v>
          </cell>
          <cell r="C68" t="str">
            <v>m3</v>
          </cell>
          <cell r="D68">
            <v>1625925</v>
          </cell>
        </row>
        <row r="69">
          <cell r="B69" t="str">
            <v>Kayu Papan Borneo Super</v>
          </cell>
          <cell r="C69" t="str">
            <v>m3</v>
          </cell>
          <cell r="D69">
            <v>1690975</v>
          </cell>
        </row>
        <row r="70">
          <cell r="B70" t="str">
            <v>Kayu Kaso 5/7 Borneo Super</v>
          </cell>
          <cell r="C70" t="str">
            <v>m3</v>
          </cell>
          <cell r="D70">
            <v>1690975</v>
          </cell>
        </row>
        <row r="71">
          <cell r="B71" t="str">
            <v>Kayu Kaso 5/10 Borneo Super</v>
          </cell>
          <cell r="C71" t="str">
            <v>m3</v>
          </cell>
          <cell r="D71">
            <v>1690975</v>
          </cell>
        </row>
        <row r="72">
          <cell r="B72" t="str">
            <v>Kayu Kamper Samarinda Oven</v>
          </cell>
          <cell r="C72" t="str">
            <v>m3</v>
          </cell>
          <cell r="D72">
            <v>3186825</v>
          </cell>
        </row>
        <row r="73">
          <cell r="B73" t="str">
            <v>Kayu Kamper Banjar</v>
          </cell>
          <cell r="C73" t="str">
            <v>m3</v>
          </cell>
          <cell r="D73">
            <v>2796600</v>
          </cell>
        </row>
        <row r="74">
          <cell r="B74" t="str">
            <v>Papan Kayu Kamper Banjar</v>
          </cell>
          <cell r="C74" t="str">
            <v>m3</v>
          </cell>
          <cell r="D74">
            <v>2926675</v>
          </cell>
        </row>
        <row r="75">
          <cell r="B75" t="str">
            <v>Papan Kayu Kamper Banjar + Panel</v>
          </cell>
          <cell r="C75" t="str">
            <v>m3</v>
          </cell>
          <cell r="D75">
            <v>2926675</v>
          </cell>
        </row>
        <row r="76">
          <cell r="B76" t="str">
            <v>Kayu Kaso 5/7 Kamper Banjar</v>
          </cell>
          <cell r="C76" t="str">
            <v>m3</v>
          </cell>
          <cell r="D76">
            <v>2926675</v>
          </cell>
        </row>
        <row r="77">
          <cell r="B77" t="str">
            <v>Kayu Kaso 5/10 Kamper Banjar</v>
          </cell>
          <cell r="C77" t="str">
            <v>m3</v>
          </cell>
          <cell r="D77">
            <v>2926675</v>
          </cell>
        </row>
        <row r="78">
          <cell r="B78" t="str">
            <v>Kayu Reng 3/4 Kamper Banjar</v>
          </cell>
          <cell r="C78" t="str">
            <v>m1</v>
          </cell>
          <cell r="D78">
            <v>2926675</v>
          </cell>
        </row>
        <row r="79">
          <cell r="B79" t="str">
            <v>Triplek 3 mm 120 x 240</v>
          </cell>
          <cell r="C79" t="str">
            <v>lbr</v>
          </cell>
          <cell r="D79">
            <v>38375</v>
          </cell>
        </row>
        <row r="80">
          <cell r="B80" t="str">
            <v>Triplek 4 mm 120 x 240</v>
          </cell>
          <cell r="C80" t="str">
            <v>lbr</v>
          </cell>
          <cell r="D80">
            <v>46300</v>
          </cell>
        </row>
        <row r="81">
          <cell r="B81" t="str">
            <v>Triplek 4 mm Ukuran Pintu</v>
          </cell>
          <cell r="C81" t="str">
            <v>lbr</v>
          </cell>
          <cell r="D81">
            <v>30950</v>
          </cell>
        </row>
        <row r="82">
          <cell r="B82" t="str">
            <v>Triplek 6 mm 120 x 240</v>
          </cell>
          <cell r="C82" t="str">
            <v>lbr</v>
          </cell>
          <cell r="D82">
            <v>68025</v>
          </cell>
        </row>
        <row r="83">
          <cell r="B83" t="str">
            <v>Teakwood 3 mm 90 x 210 Ukuran Pintu</v>
          </cell>
          <cell r="C83" t="str">
            <v>lbr</v>
          </cell>
          <cell r="D83">
            <v>93780</v>
          </cell>
        </row>
        <row r="84">
          <cell r="B84" t="str">
            <v>Teakwood Ukuran Pintu 4 mm</v>
          </cell>
          <cell r="C84" t="str">
            <v>lbr</v>
          </cell>
          <cell r="D84">
            <v>75270</v>
          </cell>
        </row>
        <row r="85">
          <cell r="B85" t="str">
            <v>Melamin 4 mm 120 x 240</v>
          </cell>
          <cell r="C85" t="str">
            <v>lbr</v>
          </cell>
          <cell r="D85">
            <v>80400</v>
          </cell>
        </row>
        <row r="86">
          <cell r="B86" t="str">
            <v>Formika 120 x 240</v>
          </cell>
          <cell r="C86" t="str">
            <v>lbr</v>
          </cell>
          <cell r="D86">
            <v>17975</v>
          </cell>
        </row>
        <row r="87">
          <cell r="B87" t="str">
            <v>Triplek 9 mm 120 x 240</v>
          </cell>
          <cell r="C87" t="str">
            <v>lbr</v>
          </cell>
          <cell r="D87">
            <v>90275</v>
          </cell>
        </row>
        <row r="88">
          <cell r="B88" t="str">
            <v>Triplek 12 mm 120 x 240</v>
          </cell>
          <cell r="C88" t="str">
            <v>lbr</v>
          </cell>
          <cell r="D88">
            <v>117450</v>
          </cell>
        </row>
        <row r="89">
          <cell r="B89" t="str">
            <v>Formika Ukuran Pintu</v>
          </cell>
          <cell r="C89" t="str">
            <v>lbr</v>
          </cell>
          <cell r="D89">
            <v>74150</v>
          </cell>
        </row>
        <row r="90">
          <cell r="B90" t="str">
            <v>Gypsum 120 x 240 t = 9 mm</v>
          </cell>
          <cell r="C90" t="str">
            <v>lbr</v>
          </cell>
          <cell r="D90">
            <v>52675</v>
          </cell>
        </row>
        <row r="91">
          <cell r="B91" t="str">
            <v>Gypsum 120 x 240 t = 12 mm</v>
          </cell>
          <cell r="C91" t="str">
            <v>lbr</v>
          </cell>
        </row>
        <row r="92">
          <cell r="B92" t="str">
            <v>List Profil Gypsum 8 cm</v>
          </cell>
          <cell r="C92" t="str">
            <v>m1</v>
          </cell>
          <cell r="D92">
            <v>25000</v>
          </cell>
        </row>
        <row r="93">
          <cell r="B93" t="str">
            <v>Compond</v>
          </cell>
          <cell r="C93" t="str">
            <v>kg</v>
          </cell>
        </row>
        <row r="94">
          <cell r="B94" t="str">
            <v>Granito ESSENZA 40 x 40 Polis</v>
          </cell>
          <cell r="C94" t="str">
            <v>m2</v>
          </cell>
          <cell r="D94">
            <v>160650</v>
          </cell>
        </row>
        <row r="95">
          <cell r="B95" t="str">
            <v>Stair Nozing Keramik 10 x 20</v>
          </cell>
          <cell r="C95" t="str">
            <v>bh</v>
          </cell>
          <cell r="D95">
            <v>4675</v>
          </cell>
        </row>
        <row r="96">
          <cell r="B96" t="str">
            <v>Keramik 20 x 20 (KM) KW I DN Corak / Warna / Anti Slip</v>
          </cell>
          <cell r="C96" t="str">
            <v>duz</v>
          </cell>
          <cell r="D96">
            <v>37075</v>
          </cell>
        </row>
        <row r="97">
          <cell r="B97" t="str">
            <v>Keramik 20 x 20 (KM) KW I DN</v>
          </cell>
          <cell r="C97" t="str">
            <v>duz</v>
          </cell>
          <cell r="D97">
            <v>33950</v>
          </cell>
        </row>
        <row r="98">
          <cell r="B98" t="str">
            <v>Keramik 20 x 25 Dinding KM KW I DN Corak</v>
          </cell>
          <cell r="C98" t="str">
            <v>duz</v>
          </cell>
          <cell r="D98">
            <v>45125</v>
          </cell>
        </row>
        <row r="99">
          <cell r="B99" t="str">
            <v>Keramik 40 x 40 KW I DN</v>
          </cell>
          <cell r="C99" t="str">
            <v>duz</v>
          </cell>
          <cell r="D99">
            <v>33950</v>
          </cell>
        </row>
        <row r="100">
          <cell r="B100" t="str">
            <v>Keramik 30 x 30 KW I DN Warna Corak (ANTI SLIP)</v>
          </cell>
          <cell r="C100" t="str">
            <v>duz</v>
          </cell>
          <cell r="D100">
            <v>46300</v>
          </cell>
        </row>
        <row r="101">
          <cell r="B101" t="str">
            <v>Granito Tile 40 x 40 Flamboyan</v>
          </cell>
          <cell r="C101" t="str">
            <v>m2</v>
          </cell>
          <cell r="D101">
            <v>160650</v>
          </cell>
        </row>
        <row r="102">
          <cell r="B102" t="str">
            <v>Granito Tile 40 x 40 Hibiscus</v>
          </cell>
          <cell r="C102" t="str">
            <v>m2</v>
          </cell>
          <cell r="D102">
            <v>160650</v>
          </cell>
        </row>
        <row r="103">
          <cell r="B103" t="str">
            <v>Stair Nozing Granite 10 x 20</v>
          </cell>
          <cell r="C103" t="str">
            <v>bh</v>
          </cell>
          <cell r="D103">
            <v>12350</v>
          </cell>
        </row>
        <row r="104">
          <cell r="B104" t="str">
            <v>List Profil Kayu 4 cm</v>
          </cell>
          <cell r="C104" t="str">
            <v>m1</v>
          </cell>
          <cell r="D104">
            <v>5200</v>
          </cell>
        </row>
        <row r="105">
          <cell r="B105" t="str">
            <v>List Profil Kayu 1,5 cm</v>
          </cell>
          <cell r="C105" t="str">
            <v>m1</v>
          </cell>
          <cell r="D105">
            <v>2275</v>
          </cell>
        </row>
        <row r="106">
          <cell r="B106" t="str">
            <v>Lem FOX (Lem Putih)</v>
          </cell>
          <cell r="C106" t="str">
            <v>kg</v>
          </cell>
          <cell r="D106">
            <v>9225</v>
          </cell>
        </row>
        <row r="107">
          <cell r="B107" t="str">
            <v>Lem Aica Aibon (Lem Kuning)</v>
          </cell>
          <cell r="C107" t="str">
            <v>kg</v>
          </cell>
          <cell r="D107">
            <v>12350</v>
          </cell>
        </row>
        <row r="108">
          <cell r="B108" t="str">
            <v>Gravel U 20 cm'</v>
          </cell>
          <cell r="C108" t="str">
            <v>m'</v>
          </cell>
        </row>
        <row r="109">
          <cell r="B109" t="str">
            <v>Gravel ½ dia. 30 cm (1m')</v>
          </cell>
          <cell r="C109" t="str">
            <v>bh</v>
          </cell>
        </row>
        <row r="110">
          <cell r="B110" t="str">
            <v>Buis Beton dia. 20 cm (1m')</v>
          </cell>
          <cell r="C110" t="str">
            <v>bh</v>
          </cell>
          <cell r="D110">
            <v>28600</v>
          </cell>
        </row>
        <row r="111">
          <cell r="B111" t="str">
            <v>Kanstein 20 x 50 cm</v>
          </cell>
          <cell r="C111" t="str">
            <v>bh</v>
          </cell>
          <cell r="D111">
            <v>37880</v>
          </cell>
        </row>
        <row r="112">
          <cell r="B112" t="str">
            <v>Besi Beton U-24 Rata-rata</v>
          </cell>
          <cell r="C112" t="str">
            <v>kg</v>
          </cell>
          <cell r="D112">
            <v>6500</v>
          </cell>
        </row>
        <row r="113">
          <cell r="B113" t="str">
            <v>Besi Beton U-39 / U-32 Rata-rata</v>
          </cell>
          <cell r="C113" t="str">
            <v>kg</v>
          </cell>
          <cell r="D113">
            <v>7250</v>
          </cell>
        </row>
        <row r="114">
          <cell r="B114" t="str">
            <v>Bendrat</v>
          </cell>
          <cell r="C114" t="str">
            <v>kg</v>
          </cell>
          <cell r="D114">
            <v>13570</v>
          </cell>
        </row>
        <row r="115">
          <cell r="B115" t="str">
            <v>Besi Profil Macam-macam Ukuran</v>
          </cell>
          <cell r="C115" t="str">
            <v>kg</v>
          </cell>
        </row>
        <row r="116">
          <cell r="B116" t="str">
            <v>Besi Gording Macam-macam Ukuran</v>
          </cell>
          <cell r="C116" t="str">
            <v>kg</v>
          </cell>
        </row>
        <row r="117">
          <cell r="B117" t="str">
            <v>IWF Ex. DN SII</v>
          </cell>
          <cell r="C117" t="str">
            <v>kg</v>
          </cell>
          <cell r="D117">
            <v>5400</v>
          </cell>
        </row>
        <row r="118">
          <cell r="B118" t="str">
            <v>Besi C</v>
          </cell>
          <cell r="C118" t="str">
            <v>kg</v>
          </cell>
          <cell r="D118">
            <v>4500</v>
          </cell>
        </row>
        <row r="119">
          <cell r="B119" t="str">
            <v>Plat Besi 10 mm</v>
          </cell>
          <cell r="C119" t="str">
            <v>kg</v>
          </cell>
          <cell r="D119">
            <v>6750</v>
          </cell>
        </row>
        <row r="120">
          <cell r="B120" t="str">
            <v>Kaca Rayban 10 mm (ASAHI)</v>
          </cell>
          <cell r="C120" t="str">
            <v>m2</v>
          </cell>
          <cell r="D120">
            <v>270000</v>
          </cell>
        </row>
        <row r="121">
          <cell r="B121" t="str">
            <v>Kaca Rayban 8 mm (ASAHI)</v>
          </cell>
          <cell r="C121" t="str">
            <v>m2</v>
          </cell>
          <cell r="D121">
            <v>195000</v>
          </cell>
        </row>
        <row r="122">
          <cell r="B122" t="str">
            <v>Kaca Rayban 5 mm (ASAHI)</v>
          </cell>
          <cell r="C122" t="str">
            <v>m2</v>
          </cell>
          <cell r="D122">
            <v>75000</v>
          </cell>
        </row>
        <row r="123">
          <cell r="B123" t="str">
            <v>Paku Triplek</v>
          </cell>
          <cell r="C123" t="str">
            <v>kg</v>
          </cell>
          <cell r="D123">
            <v>13570</v>
          </cell>
        </row>
        <row r="124">
          <cell r="B124" t="str">
            <v>Paku 5 cm s.d. 7 cm</v>
          </cell>
          <cell r="C124" t="str">
            <v>kg</v>
          </cell>
          <cell r="D124">
            <v>10480</v>
          </cell>
        </row>
        <row r="125">
          <cell r="B125" t="str">
            <v>Paku 8 cm s.d. 12 cm</v>
          </cell>
          <cell r="C125" t="str">
            <v>kg</v>
          </cell>
          <cell r="D125">
            <v>10480</v>
          </cell>
        </row>
        <row r="126">
          <cell r="B126" t="str">
            <v>Ripblok</v>
          </cell>
          <cell r="C126" t="str">
            <v>bh</v>
          </cell>
        </row>
        <row r="127">
          <cell r="B127" t="str">
            <v>Glass Blok</v>
          </cell>
          <cell r="C127" t="str">
            <v>bh</v>
          </cell>
          <cell r="D127">
            <v>52675</v>
          </cell>
        </row>
        <row r="128">
          <cell r="B128" t="str">
            <v>Grass Blok</v>
          </cell>
          <cell r="C128" t="str">
            <v>bh</v>
          </cell>
          <cell r="D128">
            <v>3425</v>
          </cell>
        </row>
        <row r="129">
          <cell r="B129" t="str">
            <v>Celcon Blok</v>
          </cell>
          <cell r="C129" t="str">
            <v>bh</v>
          </cell>
          <cell r="D129">
            <v>3200</v>
          </cell>
        </row>
        <row r="130">
          <cell r="B130" t="str">
            <v>Seng Gelombang BJLS 50</v>
          </cell>
          <cell r="C130" t="str">
            <v>lbr</v>
          </cell>
          <cell r="D130">
            <v>44420</v>
          </cell>
        </row>
        <row r="131">
          <cell r="B131" t="str">
            <v>Timah Patri</v>
          </cell>
          <cell r="C131" t="str">
            <v>bh</v>
          </cell>
        </row>
        <row r="132">
          <cell r="B132" t="str">
            <v>Air Keras</v>
          </cell>
          <cell r="C132" t="str">
            <v>botol</v>
          </cell>
        </row>
        <row r="133">
          <cell r="B133" t="str">
            <v>Genteng Bubung Keramik / Beton</v>
          </cell>
          <cell r="C133" t="str">
            <v>lbr</v>
          </cell>
          <cell r="D133">
            <v>4550</v>
          </cell>
        </row>
        <row r="134">
          <cell r="B134" t="str">
            <v>Koral Jagung</v>
          </cell>
          <cell r="C134" t="str">
            <v>m3</v>
          </cell>
        </row>
        <row r="135">
          <cell r="B135" t="str">
            <v>Ankur Muur Baut dia. 19 / Panjang 60 cm</v>
          </cell>
          <cell r="C135" t="str">
            <v>bh</v>
          </cell>
        </row>
        <row r="136">
          <cell r="B136" t="str">
            <v>Muur Baut HTB dia. 16 Panjang 5 cm</v>
          </cell>
          <cell r="C136" t="str">
            <v>bh</v>
          </cell>
        </row>
        <row r="137">
          <cell r="B137" t="str">
            <v>Canstein</v>
          </cell>
          <cell r="C137" t="str">
            <v>bh</v>
          </cell>
        </row>
        <row r="138">
          <cell r="B138" t="str">
            <v>Paving Blok</v>
          </cell>
          <cell r="C138" t="str">
            <v>m2</v>
          </cell>
        </row>
        <row r="139">
          <cell r="B139" t="str">
            <v>Patok Beton</v>
          </cell>
          <cell r="C139" t="str">
            <v>bh</v>
          </cell>
        </row>
        <row r="140">
          <cell r="B140" t="str">
            <v>Patok Kayu</v>
          </cell>
          <cell r="C140" t="str">
            <v>bh</v>
          </cell>
        </row>
        <row r="141">
          <cell r="B141" t="str">
            <v>Asbes Gelombang</v>
          </cell>
          <cell r="C141" t="str">
            <v>lbr</v>
          </cell>
          <cell r="D141">
            <v>56760</v>
          </cell>
        </row>
        <row r="142">
          <cell r="B142" t="str">
            <v>Sand Bedding</v>
          </cell>
          <cell r="C142" t="str">
            <v>m2</v>
          </cell>
        </row>
        <row r="143">
          <cell r="B143" t="str">
            <v>Kayu Meranti 5/7 (2x pakai)</v>
          </cell>
          <cell r="C143" t="str">
            <v>m3</v>
          </cell>
        </row>
        <row r="144">
          <cell r="B144" t="str">
            <v>Kayu Papan Meranti 2 x 20 cm</v>
          </cell>
          <cell r="C144" t="str">
            <v>m3</v>
          </cell>
        </row>
        <row r="145">
          <cell r="B145" t="str">
            <v>Kayu Dolken / Stoot</v>
          </cell>
          <cell r="C145" t="str">
            <v>bh</v>
          </cell>
          <cell r="D145">
            <v>15600</v>
          </cell>
        </row>
        <row r="146">
          <cell r="B146" t="str">
            <v>Kayu Papan Albasiah 3 cm (2x pakai) 75%</v>
          </cell>
          <cell r="C146" t="str">
            <v>m3</v>
          </cell>
          <cell r="D146">
            <v>845500</v>
          </cell>
        </row>
        <row r="147">
          <cell r="B147" t="str">
            <v>Main Frame (MF-1219/h=190 cm)</v>
          </cell>
          <cell r="C147" t="str">
            <v>bh</v>
          </cell>
          <cell r="D147">
            <v>3979</v>
          </cell>
        </row>
        <row r="148">
          <cell r="B148" t="str">
            <v>Ladder Frame (LF-120/h=90 cm)</v>
          </cell>
          <cell r="C148" t="str">
            <v>bh</v>
          </cell>
          <cell r="D148">
            <v>3070</v>
          </cell>
        </row>
        <row r="149">
          <cell r="B149" t="str">
            <v>Joint Pin (JP-42)</v>
          </cell>
          <cell r="C149" t="str">
            <v>bh</v>
          </cell>
          <cell r="D149">
            <v>644</v>
          </cell>
        </row>
        <row r="150">
          <cell r="B150" t="str">
            <v>Cross Brase (CB-1218/I=220)-MF</v>
          </cell>
          <cell r="C150" t="str">
            <v>bh</v>
          </cell>
          <cell r="D150">
            <v>1552.5</v>
          </cell>
        </row>
        <row r="151">
          <cell r="B151" t="str">
            <v>Cross Brase (CB-0618/I=193)-LF</v>
          </cell>
          <cell r="C151" t="str">
            <v>bh</v>
          </cell>
          <cell r="D151">
            <v>1552.5</v>
          </cell>
        </row>
        <row r="152">
          <cell r="B152" t="str">
            <v>Head Jack (HJ-60)</v>
          </cell>
          <cell r="C152" t="str">
            <v>bh</v>
          </cell>
          <cell r="D152">
            <v>2806</v>
          </cell>
        </row>
        <row r="153">
          <cell r="B153" t="str">
            <v>Base Jack (BJ-60)</v>
          </cell>
          <cell r="C153" t="str">
            <v>bh</v>
          </cell>
          <cell r="D153">
            <v>2518.5</v>
          </cell>
        </row>
        <row r="154">
          <cell r="B154" t="str">
            <v>Balok 8/12 (10x Pakai)</v>
          </cell>
          <cell r="C154" t="str">
            <v>bh</v>
          </cell>
        </row>
        <row r="155">
          <cell r="B155" t="str">
            <v>Papan Alas (3x Pakai)</v>
          </cell>
          <cell r="C155" t="str">
            <v>bh</v>
          </cell>
        </row>
        <row r="156">
          <cell r="B156" t="str">
            <v>Kawat Pengikat</v>
          </cell>
          <cell r="C156" t="str">
            <v>kg</v>
          </cell>
        </row>
        <row r="157">
          <cell r="B157" t="str">
            <v>Bahan Bekisting</v>
          </cell>
          <cell r="C157" t="str">
            <v>m2</v>
          </cell>
        </row>
        <row r="158">
          <cell r="B158" t="str">
            <v>Bahan Stoot Werk</v>
          </cell>
          <cell r="C158" t="str">
            <v>m2</v>
          </cell>
        </row>
        <row r="159">
          <cell r="B159" t="str">
            <v>Tiang Pancang MF=32 cm, Panjang = 12 cm</v>
          </cell>
          <cell r="C159" t="str">
            <v>btg</v>
          </cell>
        </row>
        <row r="160">
          <cell r="B160" t="str">
            <v>Besi Tulangan</v>
          </cell>
          <cell r="C160" t="str">
            <v>kg</v>
          </cell>
        </row>
      </sheetData>
      <sheetData sheetId="1" refreshError="1"/>
      <sheetData sheetId="2"/>
      <sheetData sheetId="3">
        <row r="6">
          <cell r="B6" t="str">
            <v>Mandor</v>
          </cell>
        </row>
      </sheetData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>
        <row r="2">
          <cell r="B2" t="str">
            <v>Nama Pekerjaan</v>
          </cell>
          <cell r="C2" t="str">
            <v>: Rehabilitasi Jaringan Irigasi Jurang Sate (Jurang Batu)</v>
          </cell>
        </row>
        <row r="4">
          <cell r="C4" t="str">
            <v>: NTB - 4.1</v>
          </cell>
        </row>
        <row r="5">
          <cell r="B5" t="str">
            <v>Tahun Anggaran</v>
          </cell>
          <cell r="C5" t="str">
            <v>: 2005 sampai dengan  2007</v>
          </cell>
        </row>
        <row r="6">
          <cell r="B6" t="str">
            <v>Mataram, 24 Maret 2005</v>
          </cell>
        </row>
        <row r="8">
          <cell r="B8" t="str">
            <v>Ir. WIBAWA LUIH</v>
          </cell>
        </row>
        <row r="9">
          <cell r="B9" t="str">
            <v>Direktur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01">
          <cell r="I1101">
            <v>10143</v>
          </cell>
        </row>
        <row r="1149">
          <cell r="I1149">
            <v>2063.25</v>
          </cell>
        </row>
        <row r="1197">
          <cell r="I1197">
            <v>6455.55</v>
          </cell>
        </row>
        <row r="1245">
          <cell r="I1245">
            <v>9027.42</v>
          </cell>
        </row>
        <row r="1293">
          <cell r="I1293">
            <v>15361.32</v>
          </cell>
        </row>
        <row r="1341">
          <cell r="I1341">
            <v>21661.32</v>
          </cell>
        </row>
      </sheetData>
      <sheetData sheetId="9" refreshError="1">
        <row r="294">
          <cell r="I294">
            <v>521335034.54999995</v>
          </cell>
        </row>
        <row r="320">
          <cell r="I320">
            <v>47550000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 t="str">
            <v/>
          </cell>
        </row>
        <row r="34">
          <cell r="H34" t="str">
            <v xml:space="preserve">      Et  =</v>
          </cell>
          <cell r="I34">
            <v>0.83</v>
          </cell>
          <cell r="J34" t="str">
            <v/>
          </cell>
        </row>
        <row r="35">
          <cell r="H35" t="str">
            <v xml:space="preserve">      Em  =</v>
          </cell>
          <cell r="I35">
            <v>0.8</v>
          </cell>
          <cell r="J35" t="str">
            <v/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205513400.97</v>
          </cell>
        </row>
        <row r="26">
          <cell r="F26">
            <v>170022468</v>
          </cell>
        </row>
        <row r="30">
          <cell r="F30">
            <v>1025683822.1</v>
          </cell>
        </row>
        <row r="35">
          <cell r="F35">
            <v>1040291109.2</v>
          </cell>
        </row>
        <row r="39">
          <cell r="F39">
            <v>77799543.75</v>
          </cell>
        </row>
        <row r="56">
          <cell r="F56">
            <v>1361659741.323</v>
          </cell>
        </row>
        <row r="64">
          <cell r="F64">
            <v>3000000</v>
          </cell>
        </row>
        <row r="73">
          <cell r="F73">
            <v>254657936.89999998</v>
          </cell>
        </row>
        <row r="79">
          <cell r="F79">
            <v>12665653</v>
          </cell>
        </row>
        <row r="85">
          <cell r="F85">
            <v>6770446</v>
          </cell>
        </row>
        <row r="87">
          <cell r="F87">
            <v>60000000</v>
          </cell>
        </row>
        <row r="90">
          <cell r="F90">
            <v>200000</v>
          </cell>
        </row>
        <row r="133">
          <cell r="F133">
            <v>196595853.16</v>
          </cell>
        </row>
        <row r="151">
          <cell r="F151">
            <v>162462988.56</v>
          </cell>
        </row>
        <row r="162">
          <cell r="F162">
            <v>124584112.23</v>
          </cell>
        </row>
        <row r="165">
          <cell r="F165">
            <v>70000000</v>
          </cell>
        </row>
      </sheetData>
      <sheetData sheetId="2" refreshError="1"/>
      <sheetData sheetId="3" refreshError="1">
        <row r="17">
          <cell r="F17">
            <v>81600000</v>
          </cell>
        </row>
        <row r="23">
          <cell r="F23">
            <v>254377815.34999999</v>
          </cell>
        </row>
        <row r="26">
          <cell r="F26">
            <v>266079268</v>
          </cell>
        </row>
        <row r="30">
          <cell r="F30">
            <v>1559198856.1625001</v>
          </cell>
        </row>
        <row r="35">
          <cell r="F35">
            <v>1458410793.2625</v>
          </cell>
        </row>
        <row r="39">
          <cell r="F39">
            <v>106331527.2</v>
          </cell>
        </row>
        <row r="56">
          <cell r="F56">
            <v>1971835616.1903002</v>
          </cell>
        </row>
        <row r="64">
          <cell r="F64">
            <v>3000000</v>
          </cell>
        </row>
        <row r="73">
          <cell r="F73">
            <v>200903300</v>
          </cell>
        </row>
        <row r="79">
          <cell r="F79">
            <v>9861261</v>
          </cell>
        </row>
        <row r="85">
          <cell r="F85">
            <v>5225517</v>
          </cell>
        </row>
        <row r="87">
          <cell r="F87">
            <v>37500000</v>
          </cell>
        </row>
        <row r="90">
          <cell r="F90">
            <v>200000</v>
          </cell>
        </row>
        <row r="133">
          <cell r="F133">
            <v>129585492.9985</v>
          </cell>
        </row>
        <row r="151">
          <cell r="F151">
            <v>119704957.7876</v>
          </cell>
        </row>
        <row r="162">
          <cell r="F162">
            <v>99789909.400000006</v>
          </cell>
        </row>
        <row r="165">
          <cell r="F165">
            <v>58500000</v>
          </cell>
        </row>
      </sheetData>
      <sheetData sheetId="4" refreshError="1"/>
      <sheetData sheetId="5" refreshError="1">
        <row r="17">
          <cell r="F17">
            <v>80550000</v>
          </cell>
        </row>
        <row r="23">
          <cell r="F23">
            <v>417377689.45999998</v>
          </cell>
        </row>
        <row r="26">
          <cell r="F26">
            <v>289058311.20000005</v>
          </cell>
        </row>
        <row r="30">
          <cell r="F30">
            <v>1745917378.8000002</v>
          </cell>
        </row>
        <row r="35">
          <cell r="F35">
            <v>1680124637.8</v>
          </cell>
        </row>
        <row r="39">
          <cell r="F39">
            <v>239000167.36000001</v>
          </cell>
        </row>
        <row r="55">
          <cell r="F55">
            <v>2608820018.7850599</v>
          </cell>
        </row>
        <row r="63">
          <cell r="F63">
            <v>3000000</v>
          </cell>
        </row>
        <row r="72">
          <cell r="F72">
            <v>491331604.95999998</v>
          </cell>
        </row>
        <row r="78">
          <cell r="F78">
            <v>21240845.079999998</v>
          </cell>
        </row>
        <row r="84">
          <cell r="F84">
            <v>13265839.199999999</v>
          </cell>
        </row>
        <row r="86">
          <cell r="F86">
            <v>60500000</v>
          </cell>
        </row>
        <row r="89">
          <cell r="F89">
            <v>200000</v>
          </cell>
        </row>
        <row r="132">
          <cell r="F132">
            <v>394546446.10000002</v>
          </cell>
        </row>
        <row r="150">
          <cell r="F150">
            <v>283208847.31999999</v>
          </cell>
        </row>
        <row r="161">
          <cell r="F161">
            <v>232535496.96000001</v>
          </cell>
        </row>
        <row r="164">
          <cell r="F164">
            <v>140000000</v>
          </cell>
        </row>
      </sheetData>
      <sheetData sheetId="6" refreshError="1"/>
      <sheetData sheetId="7" refreshError="1">
        <row r="17">
          <cell r="F17">
            <v>80550000</v>
          </cell>
        </row>
        <row r="23">
          <cell r="F23">
            <v>454450950.75</v>
          </cell>
        </row>
        <row r="26">
          <cell r="F26">
            <v>344500819</v>
          </cell>
        </row>
        <row r="30">
          <cell r="F30">
            <v>1986884197.375</v>
          </cell>
        </row>
        <row r="35">
          <cell r="F35">
            <v>2048299269.45</v>
          </cell>
        </row>
        <row r="39">
          <cell r="F39">
            <v>239951068.68000001</v>
          </cell>
        </row>
        <row r="56">
          <cell r="F56">
            <v>2862375894.2888002</v>
          </cell>
        </row>
        <row r="64">
          <cell r="F64">
            <v>3000000</v>
          </cell>
        </row>
        <row r="73">
          <cell r="F73">
            <v>575725270.5</v>
          </cell>
        </row>
        <row r="79">
          <cell r="F79">
            <v>28805403</v>
          </cell>
        </row>
        <row r="85">
          <cell r="F85">
            <v>15479178</v>
          </cell>
        </row>
        <row r="87">
          <cell r="F87">
            <v>105000000</v>
          </cell>
        </row>
        <row r="90">
          <cell r="F90">
            <v>200000</v>
          </cell>
        </row>
        <row r="133">
          <cell r="F133">
            <v>378419640.22899997</v>
          </cell>
        </row>
        <row r="151">
          <cell r="F151">
            <v>289562546</v>
          </cell>
        </row>
        <row r="163">
          <cell r="F163">
            <v>368586242.88</v>
          </cell>
        </row>
        <row r="166">
          <cell r="F166">
            <v>105000000</v>
          </cell>
        </row>
      </sheetData>
      <sheetData sheetId="8" refreshError="1"/>
      <sheetData sheetId="9" refreshError="1">
        <row r="17">
          <cell r="F17">
            <v>83550000</v>
          </cell>
        </row>
        <row r="23">
          <cell r="F23">
            <v>221831840.19999999</v>
          </cell>
        </row>
        <row r="26">
          <cell r="F26">
            <v>229014450</v>
          </cell>
        </row>
        <row r="30">
          <cell r="F30">
            <v>1143325019.2</v>
          </cell>
        </row>
        <row r="35">
          <cell r="F35">
            <v>1289960058.8</v>
          </cell>
        </row>
        <row r="39">
          <cell r="F39">
            <v>157078889</v>
          </cell>
        </row>
        <row r="56">
          <cell r="F56">
            <v>1818627445.3911998</v>
          </cell>
        </row>
        <row r="64">
          <cell r="F64">
            <v>3000000</v>
          </cell>
        </row>
        <row r="73">
          <cell r="F73">
            <v>321503800</v>
          </cell>
        </row>
        <row r="79">
          <cell r="F79">
            <v>12220563.6</v>
          </cell>
        </row>
        <row r="85">
          <cell r="F85">
            <v>8067133.4800000004</v>
          </cell>
        </row>
        <row r="87">
          <cell r="F87">
            <v>81000000</v>
          </cell>
        </row>
        <row r="90">
          <cell r="F90">
            <v>200000</v>
          </cell>
        </row>
        <row r="133">
          <cell r="F133">
            <v>275723207.53999996</v>
          </cell>
        </row>
        <row r="151">
          <cell r="F151">
            <v>217495916.69999999</v>
          </cell>
        </row>
        <row r="162">
          <cell r="F162">
            <v>162978064.41</v>
          </cell>
        </row>
        <row r="165">
          <cell r="F165">
            <v>87500000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G17">
            <v>80550000</v>
          </cell>
        </row>
        <row r="20">
          <cell r="G20">
            <v>41439900.450000003</v>
          </cell>
        </row>
        <row r="21">
          <cell r="G21">
            <v>120948985.00999999</v>
          </cell>
        </row>
        <row r="22">
          <cell r="G22">
            <v>202335000</v>
          </cell>
        </row>
        <row r="23">
          <cell r="G23">
            <v>52653804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156548417.10000002</v>
          </cell>
        </row>
        <row r="26">
          <cell r="F26">
            <v>55012122</v>
          </cell>
        </row>
        <row r="30">
          <cell r="F30">
            <v>277641480.19999999</v>
          </cell>
        </row>
        <row r="35">
          <cell r="F35">
            <v>312811007.04000002</v>
          </cell>
        </row>
        <row r="39">
          <cell r="F39">
            <v>63083909.299999997</v>
          </cell>
        </row>
        <row r="56">
          <cell r="F56">
            <v>954737991.24000001</v>
          </cell>
        </row>
        <row r="64">
          <cell r="F64">
            <v>3000000</v>
          </cell>
        </row>
        <row r="73">
          <cell r="F73">
            <v>177337468.10999998</v>
          </cell>
        </row>
        <row r="79">
          <cell r="F79">
            <v>9192061.3999999985</v>
          </cell>
        </row>
        <row r="85">
          <cell r="F85">
            <v>4945869</v>
          </cell>
        </row>
        <row r="87">
          <cell r="F87">
            <v>59440000</v>
          </cell>
        </row>
        <row r="90">
          <cell r="F90">
            <v>195000</v>
          </cell>
        </row>
        <row r="133">
          <cell r="F133">
            <v>181919667.43799999</v>
          </cell>
        </row>
        <row r="151">
          <cell r="F151">
            <v>123024157.5</v>
          </cell>
        </row>
        <row r="162">
          <cell r="F162">
            <v>100677707.99999999</v>
          </cell>
        </row>
        <row r="165">
          <cell r="F165">
            <v>69000000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2"/>
  <sheetViews>
    <sheetView view="pageBreakPreview" topLeftCell="A22" zoomScale="130" zoomScaleSheetLayoutView="130" workbookViewId="0">
      <selection activeCell="D33" sqref="D33"/>
    </sheetView>
  </sheetViews>
  <sheetFormatPr defaultRowHeight="14.25"/>
  <cols>
    <col min="1" max="1" width="8.42578125" style="9" customWidth="1"/>
    <col min="2" max="2" width="8" style="9" customWidth="1"/>
    <col min="3" max="3" width="3" style="9" customWidth="1"/>
    <col min="4" max="4" width="25.28515625" style="9" customWidth="1"/>
    <col min="5" max="5" width="10.5703125" style="9" customWidth="1"/>
    <col min="6" max="6" width="6.42578125" style="9" customWidth="1"/>
    <col min="7" max="7" width="7.140625" style="9" customWidth="1"/>
    <col min="8" max="8" width="6.42578125" style="9" customWidth="1"/>
    <col min="9" max="9" width="6.5703125" style="9" customWidth="1"/>
    <col min="10" max="10" width="20.140625" style="9" customWidth="1"/>
    <col min="11" max="11" width="2.7109375" style="9" customWidth="1"/>
    <col min="12" max="12" width="3" style="9" customWidth="1"/>
    <col min="13" max="13" width="10.7109375" style="9" customWidth="1"/>
    <col min="14" max="14" width="27.28515625" style="9" customWidth="1"/>
    <col min="15" max="15" width="20.140625" style="9" bestFit="1" customWidth="1"/>
    <col min="16" max="16384" width="9.140625" style="9"/>
  </cols>
  <sheetData>
    <row r="1" spans="1:13" ht="8.1" customHeight="1" thickTop="1">
      <c r="A1" s="5"/>
      <c r="B1" s="6"/>
      <c r="C1" s="6"/>
      <c r="D1" s="6"/>
      <c r="E1" s="6"/>
      <c r="F1" s="6"/>
      <c r="G1" s="6"/>
      <c r="H1" s="6"/>
      <c r="I1" s="6"/>
      <c r="J1" s="6"/>
      <c r="K1" s="7"/>
      <c r="L1" s="8"/>
    </row>
    <row r="2" spans="1:13" ht="18" customHeight="1">
      <c r="A2" s="546" t="str">
        <f>'RAB Type'!A2:H2</f>
        <v>PT. .............................</v>
      </c>
      <c r="B2" s="547"/>
      <c r="C2" s="547"/>
      <c r="D2" s="547"/>
      <c r="E2" s="547"/>
      <c r="F2" s="547"/>
      <c r="G2" s="548"/>
      <c r="H2" s="537" t="s">
        <v>22</v>
      </c>
      <c r="I2" s="538"/>
      <c r="J2" s="538"/>
      <c r="K2" s="539"/>
      <c r="L2" s="8"/>
      <c r="M2" s="10"/>
    </row>
    <row r="3" spans="1:13" ht="12.95" customHeight="1">
      <c r="A3" s="549" t="str">
        <f>'RAB Type'!A3:H3</f>
        <v>Komplek Ruko................................</v>
      </c>
      <c r="B3" s="550"/>
      <c r="C3" s="550"/>
      <c r="D3" s="550"/>
      <c r="E3" s="550"/>
      <c r="F3" s="550"/>
      <c r="G3" s="551"/>
      <c r="H3" s="540"/>
      <c r="I3" s="541"/>
      <c r="J3" s="541"/>
      <c r="K3" s="542"/>
      <c r="L3" s="8"/>
      <c r="M3" s="10"/>
    </row>
    <row r="4" spans="1:13" ht="12.95" customHeight="1">
      <c r="A4" s="552" t="str">
        <f>'RAB Type'!A4:H4</f>
        <v>Jl. ..........................................</v>
      </c>
      <c r="B4" s="553"/>
      <c r="C4" s="553"/>
      <c r="D4" s="553"/>
      <c r="E4" s="553"/>
      <c r="F4" s="553"/>
      <c r="G4" s="554"/>
      <c r="H4" s="543" t="s">
        <v>11</v>
      </c>
      <c r="I4" s="544"/>
      <c r="J4" s="544"/>
      <c r="K4" s="545"/>
      <c r="L4" s="8"/>
      <c r="M4" s="10"/>
    </row>
    <row r="5" spans="1:13" ht="12.95" customHeight="1">
      <c r="A5" s="549" t="str">
        <f>'RAB Type'!A5:H5</f>
        <v>Email : .........................</v>
      </c>
      <c r="B5" s="550"/>
      <c r="C5" s="550"/>
      <c r="D5" s="550"/>
      <c r="E5" s="550"/>
      <c r="F5" s="550"/>
      <c r="G5" s="551"/>
      <c r="H5" s="557" t="s">
        <v>36</v>
      </c>
      <c r="I5" s="558"/>
      <c r="J5" s="558"/>
      <c r="K5" s="559"/>
      <c r="L5" s="8"/>
      <c r="M5" s="10"/>
    </row>
    <row r="6" spans="1:13" ht="12.95" customHeight="1">
      <c r="A6" s="549" t="str">
        <f>'RAB Type'!A6:H6</f>
        <v>Call Center (021) ...........................................</v>
      </c>
      <c r="B6" s="550"/>
      <c r="C6" s="550"/>
      <c r="D6" s="550"/>
      <c r="E6" s="550"/>
      <c r="F6" s="550"/>
      <c r="G6" s="550"/>
      <c r="H6" s="560"/>
      <c r="I6" s="561"/>
      <c r="J6" s="561"/>
      <c r="K6" s="562"/>
      <c r="L6" s="8"/>
      <c r="M6" s="10"/>
    </row>
    <row r="7" spans="1:13" ht="8.1" customHeight="1" thickBot="1">
      <c r="A7" s="555"/>
      <c r="B7" s="556"/>
      <c r="C7" s="556"/>
      <c r="D7" s="556"/>
      <c r="E7" s="556"/>
      <c r="F7" s="556"/>
      <c r="G7" s="556"/>
      <c r="H7" s="556"/>
      <c r="I7" s="556"/>
      <c r="J7" s="556"/>
      <c r="K7" s="11"/>
      <c r="L7" s="8"/>
      <c r="M7" s="8"/>
    </row>
    <row r="8" spans="1:13" ht="5.0999999999999996" customHeight="1" thickTop="1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8"/>
      <c r="M8" s="8"/>
    </row>
    <row r="9" spans="1:13" ht="15" customHeight="1">
      <c r="A9" s="376" t="str">
        <f>'RAB Type'!A9</f>
        <v>KEGIATAN</v>
      </c>
      <c r="B9" s="377"/>
      <c r="C9" s="378" t="s">
        <v>0</v>
      </c>
      <c r="D9" s="379">
        <f>'RAB Type'!E9</f>
        <v>0</v>
      </c>
      <c r="E9" s="15"/>
      <c r="F9" s="13"/>
      <c r="G9" s="13"/>
      <c r="H9" s="13"/>
      <c r="I9" s="13"/>
      <c r="J9" s="13"/>
      <c r="K9" s="14"/>
      <c r="L9" s="8"/>
    </row>
    <row r="10" spans="1:13" ht="15" customHeight="1">
      <c r="A10" s="376" t="str">
        <f>'RAB Type'!A10</f>
        <v>PEKERJAAN</v>
      </c>
      <c r="B10" s="377"/>
      <c r="C10" s="378" t="s">
        <v>0</v>
      </c>
      <c r="D10" s="379" t="str">
        <f>'RAB Type'!E10</f>
        <v>Pembangunan Rumah Type 72</v>
      </c>
      <c r="E10" s="3"/>
      <c r="F10" s="13"/>
      <c r="G10" s="13"/>
      <c r="H10" s="13"/>
      <c r="I10" s="13"/>
      <c r="J10" s="13"/>
      <c r="K10" s="14"/>
      <c r="L10" s="8"/>
    </row>
    <row r="11" spans="1:13" ht="15" customHeight="1">
      <c r="A11" s="376" t="str">
        <f>'RAB Type'!A11</f>
        <v>LOKASI</v>
      </c>
      <c r="B11" s="377"/>
      <c r="C11" s="378" t="s">
        <v>0</v>
      </c>
      <c r="D11" s="379" t="str">
        <f>'RAB Type'!E11</f>
        <v>Cikarang</v>
      </c>
      <c r="E11" s="15"/>
      <c r="F11" s="13"/>
      <c r="G11" s="13"/>
      <c r="H11" s="13"/>
      <c r="I11" s="13"/>
      <c r="J11" s="13"/>
      <c r="K11" s="14"/>
      <c r="L11" s="8"/>
    </row>
    <row r="12" spans="1:13" ht="15" customHeight="1">
      <c r="A12" s="376" t="str">
        <f>'RAB Type'!A12</f>
        <v>TAHUN</v>
      </c>
      <c r="B12" s="378"/>
      <c r="C12" s="378" t="s">
        <v>0</v>
      </c>
      <c r="D12" s="492">
        <f>'RAB Type'!E12</f>
        <v>2016</v>
      </c>
      <c r="E12" s="16"/>
      <c r="F12" s="17"/>
      <c r="G12" s="17"/>
      <c r="H12" s="17"/>
      <c r="I12" s="17"/>
      <c r="J12" s="17"/>
      <c r="K12" s="14"/>
      <c r="L12" s="8"/>
    </row>
    <row r="13" spans="1:13" ht="4.5" customHeight="1" thickBot="1">
      <c r="A13" s="18"/>
      <c r="B13" s="8"/>
      <c r="C13" s="8"/>
      <c r="D13" s="8"/>
      <c r="E13" s="8"/>
      <c r="F13" s="8"/>
      <c r="G13" s="8"/>
      <c r="H13" s="8"/>
      <c r="I13" s="8"/>
      <c r="J13" s="8"/>
      <c r="K13" s="14"/>
      <c r="L13" s="8"/>
    </row>
    <row r="14" spans="1:13" ht="21.95" customHeight="1">
      <c r="A14" s="523" t="s">
        <v>27</v>
      </c>
      <c r="B14" s="525" t="s">
        <v>15</v>
      </c>
      <c r="C14" s="526"/>
      <c r="D14" s="526"/>
      <c r="E14" s="526"/>
      <c r="F14" s="526"/>
      <c r="G14" s="526"/>
      <c r="H14" s="527"/>
      <c r="I14" s="531" t="s">
        <v>38</v>
      </c>
      <c r="J14" s="532"/>
      <c r="K14" s="533"/>
      <c r="L14" s="8"/>
    </row>
    <row r="15" spans="1:13" ht="21.95" customHeight="1" thickBot="1">
      <c r="A15" s="524"/>
      <c r="B15" s="528"/>
      <c r="C15" s="529"/>
      <c r="D15" s="529"/>
      <c r="E15" s="529"/>
      <c r="F15" s="529"/>
      <c r="G15" s="529"/>
      <c r="H15" s="530"/>
      <c r="I15" s="534"/>
      <c r="J15" s="535"/>
      <c r="K15" s="536"/>
      <c r="L15" s="8"/>
    </row>
    <row r="16" spans="1:13" ht="15" customHeight="1" thickBot="1">
      <c r="A16" s="387" t="s">
        <v>80</v>
      </c>
      <c r="B16" s="503" t="s">
        <v>30</v>
      </c>
      <c r="C16" s="504"/>
      <c r="D16" s="504"/>
      <c r="E16" s="504"/>
      <c r="F16" s="504"/>
      <c r="G16" s="504"/>
      <c r="H16" s="505"/>
      <c r="I16" s="506" t="s">
        <v>81</v>
      </c>
      <c r="J16" s="507"/>
      <c r="K16" s="508"/>
      <c r="L16" s="8"/>
    </row>
    <row r="17" spans="1:15" ht="18" customHeight="1">
      <c r="A17" s="19" t="s">
        <v>40</v>
      </c>
      <c r="B17" s="20" t="str">
        <f>'RAB Type'!B17</f>
        <v>PEKERJAAN PENDAHULUAN</v>
      </c>
      <c r="C17" s="21"/>
      <c r="D17" s="21"/>
      <c r="E17" s="21"/>
      <c r="F17" s="21"/>
      <c r="G17" s="21"/>
      <c r="H17" s="22"/>
      <c r="I17" s="23" t="s">
        <v>41</v>
      </c>
      <c r="J17" s="24">
        <f>'RAB Type'!K20</f>
        <v>3686004</v>
      </c>
      <c r="K17" s="25"/>
      <c r="L17" s="8"/>
      <c r="M17" s="26"/>
    </row>
    <row r="18" spans="1:15" ht="18" customHeight="1">
      <c r="A18" s="27" t="s">
        <v>42</v>
      </c>
      <c r="B18" s="28" t="str">
        <f>'RAB Type'!B21</f>
        <v>PEKERJAAN TANAH &amp; PONDASI</v>
      </c>
      <c r="C18" s="29"/>
      <c r="D18" s="29"/>
      <c r="E18" s="29"/>
      <c r="F18" s="29"/>
      <c r="G18" s="29"/>
      <c r="H18" s="30"/>
      <c r="I18" s="31" t="s">
        <v>41</v>
      </c>
      <c r="J18" s="32">
        <f>'RAB Type'!K32</f>
        <v>18505955.499833222</v>
      </c>
      <c r="K18" s="33"/>
      <c r="L18" s="8"/>
      <c r="M18" s="26"/>
    </row>
    <row r="19" spans="1:15" ht="18" customHeight="1">
      <c r="A19" s="27" t="s">
        <v>43</v>
      </c>
      <c r="B19" s="28" t="str">
        <f>'RAB Type'!B33</f>
        <v>PEKERJAAN PASANGAN</v>
      </c>
      <c r="C19" s="29"/>
      <c r="D19" s="29"/>
      <c r="E19" s="29"/>
      <c r="F19" s="29"/>
      <c r="G19" s="29"/>
      <c r="H19" s="30"/>
      <c r="I19" s="31" t="s">
        <v>41</v>
      </c>
      <c r="J19" s="29">
        <f>'RAB Type'!K38</f>
        <v>94117336.684919998</v>
      </c>
      <c r="K19" s="33"/>
      <c r="L19" s="8"/>
      <c r="M19" s="26"/>
    </row>
    <row r="20" spans="1:15" ht="18" customHeight="1">
      <c r="A20" s="27" t="s">
        <v>44</v>
      </c>
      <c r="B20" s="28" t="str">
        <f>'RAB Type'!B39</f>
        <v>PEKERJAAN BETON</v>
      </c>
      <c r="C20" s="29"/>
      <c r="D20" s="29"/>
      <c r="E20" s="29"/>
      <c r="F20" s="29"/>
      <c r="G20" s="29"/>
      <c r="H20" s="30"/>
      <c r="I20" s="31" t="s">
        <v>41</v>
      </c>
      <c r="J20" s="29">
        <f>'RAB Type'!K46</f>
        <v>61727006.099834993</v>
      </c>
      <c r="K20" s="33"/>
      <c r="L20" s="8"/>
      <c r="M20" s="26"/>
    </row>
    <row r="21" spans="1:15" ht="18" customHeight="1">
      <c r="A21" s="27" t="s">
        <v>45</v>
      </c>
      <c r="B21" s="28" t="str">
        <f>'RAB Type'!B47</f>
        <v>PEKERJAAN LANTAI</v>
      </c>
      <c r="C21" s="29"/>
      <c r="D21" s="29"/>
      <c r="E21" s="29"/>
      <c r="F21" s="29"/>
      <c r="G21" s="29"/>
      <c r="H21" s="30"/>
      <c r="I21" s="31" t="s">
        <v>41</v>
      </c>
      <c r="J21" s="29">
        <f>'RAB Type'!K51</f>
        <v>16978036.644000001</v>
      </c>
      <c r="K21" s="33"/>
      <c r="L21" s="8"/>
      <c r="M21" s="26"/>
    </row>
    <row r="22" spans="1:15" ht="18" customHeight="1">
      <c r="A22" s="27" t="s">
        <v>46</v>
      </c>
      <c r="B22" s="28" t="s">
        <v>139</v>
      </c>
      <c r="C22" s="34"/>
      <c r="D22" s="34"/>
      <c r="E22" s="34"/>
      <c r="F22" s="34"/>
      <c r="G22" s="34"/>
      <c r="H22" s="30"/>
      <c r="I22" s="31" t="s">
        <v>41</v>
      </c>
      <c r="J22" s="29">
        <f>'RAB Type'!K82</f>
        <v>27429607.145600002</v>
      </c>
      <c r="K22" s="33"/>
      <c r="L22" s="8"/>
      <c r="M22" s="26"/>
    </row>
    <row r="23" spans="1:15" ht="18" customHeight="1">
      <c r="A23" s="27" t="s">
        <v>47</v>
      </c>
      <c r="B23" s="28" t="s">
        <v>147</v>
      </c>
      <c r="C23" s="29"/>
      <c r="D23" s="29"/>
      <c r="E23" s="29"/>
      <c r="F23" s="29"/>
      <c r="G23" s="29"/>
      <c r="H23" s="30"/>
      <c r="I23" s="31" t="s">
        <v>41</v>
      </c>
      <c r="J23" s="29">
        <f>'RAB Type'!K90</f>
        <v>38226904.249999993</v>
      </c>
      <c r="K23" s="33"/>
      <c r="L23" s="8"/>
      <c r="M23" s="26"/>
    </row>
    <row r="24" spans="1:15" ht="18" customHeight="1">
      <c r="A24" s="27" t="s">
        <v>48</v>
      </c>
      <c r="B24" s="28" t="s">
        <v>152</v>
      </c>
      <c r="C24" s="29"/>
      <c r="D24" s="29"/>
      <c r="E24" s="29"/>
      <c r="F24" s="29"/>
      <c r="G24" s="29"/>
      <c r="H24" s="30"/>
      <c r="I24" s="31" t="s">
        <v>41</v>
      </c>
      <c r="J24" s="29">
        <f>'RAB Type'!K96</f>
        <v>3036805.875</v>
      </c>
      <c r="K24" s="33"/>
      <c r="L24" s="8"/>
      <c r="M24" s="26"/>
    </row>
    <row r="25" spans="1:15" ht="18" customHeight="1">
      <c r="A25" s="27" t="s">
        <v>49</v>
      </c>
      <c r="B25" s="28" t="s">
        <v>157</v>
      </c>
      <c r="C25" s="34"/>
      <c r="D25" s="34"/>
      <c r="E25" s="34"/>
      <c r="F25" s="34"/>
      <c r="G25" s="34"/>
      <c r="H25" s="30"/>
      <c r="I25" s="31" t="s">
        <v>41</v>
      </c>
      <c r="J25" s="29">
        <f>'RAB Type'!K103</f>
        <v>14083225.200000001</v>
      </c>
      <c r="K25" s="33"/>
      <c r="L25" s="8"/>
      <c r="M25" s="26"/>
    </row>
    <row r="26" spans="1:15" ht="18" customHeight="1">
      <c r="A26" s="403" t="s">
        <v>50</v>
      </c>
      <c r="B26" s="404" t="str">
        <f>'RAB Type'!B104</f>
        <v>PEKERJAAN SANITASI</v>
      </c>
      <c r="C26" s="405"/>
      <c r="D26" s="405"/>
      <c r="E26" s="405"/>
      <c r="F26" s="405"/>
      <c r="G26" s="405"/>
      <c r="H26" s="406"/>
      <c r="I26" s="31" t="s">
        <v>41</v>
      </c>
      <c r="J26" s="29">
        <f>'RAB Type'!K117</f>
        <v>14540642.09</v>
      </c>
      <c r="K26" s="407"/>
      <c r="L26" s="8"/>
      <c r="M26" s="26"/>
    </row>
    <row r="27" spans="1:15" ht="18" customHeight="1">
      <c r="A27" s="403" t="s">
        <v>107</v>
      </c>
      <c r="B27" s="404" t="str">
        <f>'RAB Type'!B118</f>
        <v>PEKERJAAN FINISHING</v>
      </c>
      <c r="C27" s="405"/>
      <c r="D27" s="405"/>
      <c r="E27" s="405"/>
      <c r="F27" s="405"/>
      <c r="G27" s="405"/>
      <c r="H27" s="406"/>
      <c r="I27" s="442" t="s">
        <v>41</v>
      </c>
      <c r="J27" s="443">
        <f>'RAB Type'!K125</f>
        <v>19876466.188200004</v>
      </c>
      <c r="K27" s="39"/>
      <c r="L27" s="8"/>
      <c r="M27" s="26"/>
    </row>
    <row r="28" spans="1:15" ht="18" customHeight="1" thickBot="1">
      <c r="A28" s="35" t="s">
        <v>108</v>
      </c>
      <c r="B28" s="36" t="s">
        <v>179</v>
      </c>
      <c r="C28" s="444"/>
      <c r="D28" s="444"/>
      <c r="E28" s="444"/>
      <c r="F28" s="444"/>
      <c r="G28" s="444"/>
      <c r="H28" s="37"/>
      <c r="I28" s="38" t="s">
        <v>41</v>
      </c>
      <c r="J28" s="445">
        <f>'RAB Type'!K128</f>
        <v>554940</v>
      </c>
      <c r="K28" s="39"/>
      <c r="L28" s="8"/>
      <c r="M28" s="26"/>
    </row>
    <row r="29" spans="1:15" ht="21.95" customHeight="1" thickBot="1">
      <c r="A29" s="40"/>
      <c r="B29" s="511" t="s">
        <v>84</v>
      </c>
      <c r="C29" s="511"/>
      <c r="D29" s="511"/>
      <c r="E29" s="511"/>
      <c r="F29" s="511"/>
      <c r="G29" s="511"/>
      <c r="H29" s="511"/>
      <c r="I29" s="41" t="s">
        <v>41</v>
      </c>
      <c r="J29" s="42">
        <f>SUM(J17:J28)</f>
        <v>312762929.67738819</v>
      </c>
      <c r="K29" s="43"/>
      <c r="L29" s="8"/>
      <c r="M29" s="44"/>
      <c r="N29" s="44"/>
      <c r="O29" s="44"/>
    </row>
    <row r="30" spans="1:15" ht="21.95" customHeight="1" thickBot="1">
      <c r="A30" s="18"/>
      <c r="B30" s="512" t="s">
        <v>21</v>
      </c>
      <c r="C30" s="512"/>
      <c r="D30" s="512"/>
      <c r="E30" s="512"/>
      <c r="F30" s="512"/>
      <c r="G30" s="512"/>
      <c r="H30" s="512"/>
      <c r="I30" s="45" t="s">
        <v>41</v>
      </c>
      <c r="J30" s="46">
        <f>ROUNDDOWN(J29,-3)</f>
        <v>312762000</v>
      </c>
      <c r="K30" s="47"/>
      <c r="L30" s="8"/>
      <c r="N30" s="388"/>
      <c r="O30" s="389"/>
    </row>
    <row r="31" spans="1:15">
      <c r="A31" s="513" t="s">
        <v>35</v>
      </c>
      <c r="B31" s="514"/>
      <c r="C31" s="517" t="s">
        <v>0</v>
      </c>
      <c r="D31" s="519" t="s">
        <v>436</v>
      </c>
      <c r="E31" s="519"/>
      <c r="F31" s="519"/>
      <c r="G31" s="519"/>
      <c r="H31" s="519"/>
      <c r="I31" s="519"/>
      <c r="J31" s="519"/>
      <c r="K31" s="520"/>
      <c r="L31" s="8"/>
      <c r="N31" s="390"/>
      <c r="O31" s="391"/>
    </row>
    <row r="32" spans="1:15" ht="21.95" customHeight="1" thickBot="1">
      <c r="A32" s="515"/>
      <c r="B32" s="516"/>
      <c r="C32" s="518"/>
      <c r="D32" s="521"/>
      <c r="E32" s="521"/>
      <c r="F32" s="521"/>
      <c r="G32" s="521"/>
      <c r="H32" s="521"/>
      <c r="I32" s="521"/>
      <c r="J32" s="521"/>
      <c r="K32" s="522"/>
      <c r="L32" s="8"/>
      <c r="N32" s="392"/>
      <c r="O32" s="391"/>
    </row>
    <row r="33" spans="1:15" ht="9" customHeight="1">
      <c r="A33" s="48"/>
      <c r="B33" s="49"/>
      <c r="C33" s="49"/>
      <c r="D33" s="49"/>
      <c r="E33" s="49"/>
      <c r="F33" s="49"/>
      <c r="G33" s="49"/>
      <c r="H33" s="49"/>
      <c r="I33" s="49"/>
      <c r="J33" s="50"/>
      <c r="K33" s="51"/>
      <c r="L33" s="8"/>
      <c r="N33" s="392"/>
      <c r="O33" s="391"/>
    </row>
    <row r="34" spans="1:15">
      <c r="A34" s="18"/>
      <c r="B34" s="8"/>
      <c r="C34" s="8"/>
      <c r="D34" s="8"/>
      <c r="E34" s="8"/>
      <c r="F34" s="8"/>
      <c r="G34" s="8"/>
      <c r="H34" s="8"/>
      <c r="I34" s="8"/>
      <c r="J34" s="52"/>
      <c r="K34" s="14"/>
      <c r="L34" s="8"/>
      <c r="N34" s="392"/>
      <c r="O34" s="391"/>
    </row>
    <row r="35" spans="1:15" ht="15" thickBot="1">
      <c r="A35" s="18"/>
      <c r="B35" s="8"/>
      <c r="C35" s="8"/>
      <c r="D35" s="8"/>
      <c r="E35" s="8"/>
      <c r="F35" s="8"/>
      <c r="G35" s="8"/>
      <c r="H35" s="8"/>
      <c r="I35" s="8"/>
      <c r="J35" s="52"/>
      <c r="K35" s="14"/>
      <c r="L35" s="8"/>
      <c r="N35" s="393"/>
      <c r="O35" s="394"/>
    </row>
    <row r="36" spans="1:15">
      <c r="A36" s="18"/>
      <c r="B36" s="8"/>
      <c r="C36" s="8"/>
      <c r="D36" s="8"/>
      <c r="E36" s="8"/>
      <c r="F36" s="8"/>
      <c r="G36" s="8"/>
      <c r="H36" s="8"/>
      <c r="I36" s="8"/>
      <c r="J36" s="52"/>
      <c r="K36" s="14"/>
      <c r="L36" s="8"/>
    </row>
    <row r="37" spans="1:15">
      <c r="A37" s="18"/>
      <c r="B37" s="8"/>
      <c r="C37" s="8"/>
      <c r="D37" s="8"/>
      <c r="E37" s="8"/>
      <c r="F37" s="8"/>
      <c r="G37" s="8"/>
      <c r="H37" s="102"/>
      <c r="I37" s="102"/>
      <c r="J37" s="52"/>
      <c r="K37" s="14"/>
      <c r="L37" s="8"/>
    </row>
    <row r="38" spans="1:15">
      <c r="A38" s="57"/>
      <c r="B38" s="52"/>
      <c r="C38" s="52"/>
      <c r="D38" s="102"/>
      <c r="E38" s="52"/>
      <c r="F38" s="52"/>
      <c r="G38" s="52"/>
      <c r="H38" s="102"/>
      <c r="I38" s="102"/>
      <c r="J38" s="52"/>
      <c r="K38" s="56"/>
      <c r="L38" s="8"/>
    </row>
    <row r="39" spans="1:15">
      <c r="A39" s="57"/>
      <c r="B39" s="52"/>
      <c r="C39" s="52"/>
      <c r="D39" s="101"/>
      <c r="E39" s="53"/>
      <c r="F39" s="53"/>
      <c r="G39" s="53"/>
      <c r="H39" s="54"/>
      <c r="I39" s="101"/>
      <c r="J39" s="380"/>
      <c r="K39" s="56"/>
      <c r="L39" s="8"/>
    </row>
    <row r="40" spans="1:15">
      <c r="A40" s="57"/>
      <c r="B40" s="52"/>
      <c r="C40" s="52"/>
      <c r="D40" s="101"/>
      <c r="E40" s="53"/>
      <c r="F40" s="53"/>
      <c r="G40" s="53"/>
      <c r="H40" s="58"/>
      <c r="I40" s="101"/>
      <c r="J40" s="52"/>
      <c r="K40" s="56"/>
      <c r="L40" s="8"/>
    </row>
    <row r="41" spans="1:15">
      <c r="A41" s="57"/>
      <c r="B41" s="52"/>
      <c r="C41" s="52"/>
      <c r="D41" s="101"/>
      <c r="E41" s="53"/>
      <c r="F41" s="53"/>
      <c r="G41" s="53"/>
      <c r="H41" s="58"/>
      <c r="I41" s="101"/>
      <c r="J41" s="52"/>
      <c r="K41" s="56"/>
      <c r="L41" s="8"/>
    </row>
    <row r="42" spans="1:15">
      <c r="A42" s="57"/>
      <c r="B42" s="52"/>
      <c r="C42" s="52"/>
      <c r="D42" s="59"/>
      <c r="E42" s="53"/>
      <c r="F42" s="53"/>
      <c r="G42" s="53"/>
      <c r="H42" s="58"/>
      <c r="I42" s="58"/>
      <c r="J42" s="52"/>
      <c r="K42" s="56"/>
      <c r="L42" s="8"/>
    </row>
    <row r="43" spans="1:15">
      <c r="A43" s="57"/>
      <c r="B43" s="52"/>
      <c r="C43" s="52"/>
      <c r="D43" s="59"/>
      <c r="E43" s="53"/>
      <c r="F43" s="53"/>
      <c r="G43" s="53"/>
      <c r="H43" s="58"/>
      <c r="I43" s="58"/>
      <c r="J43" s="52"/>
      <c r="K43" s="56"/>
      <c r="L43" s="8"/>
    </row>
    <row r="44" spans="1:15">
      <c r="A44" s="57"/>
      <c r="B44" s="52"/>
      <c r="C44" s="52"/>
      <c r="D44" s="59"/>
      <c r="E44" s="53"/>
      <c r="F44" s="53"/>
      <c r="G44" s="53"/>
      <c r="H44" s="58"/>
      <c r="I44" s="60"/>
      <c r="J44" s="52"/>
      <c r="K44" s="56"/>
      <c r="L44" s="8"/>
    </row>
    <row r="45" spans="1:15">
      <c r="A45" s="57"/>
      <c r="B45" s="52"/>
      <c r="C45" s="52"/>
      <c r="D45" s="59"/>
      <c r="E45" s="53"/>
      <c r="F45" s="53"/>
      <c r="G45" s="53"/>
      <c r="H45" s="58"/>
      <c r="I45" s="55"/>
      <c r="J45" s="52"/>
      <c r="K45" s="56"/>
      <c r="L45" s="8"/>
    </row>
    <row r="46" spans="1:15">
      <c r="A46" s="57"/>
      <c r="B46" s="52"/>
      <c r="C46" s="52"/>
      <c r="D46" s="53"/>
      <c r="E46" s="53"/>
      <c r="F46" s="53"/>
      <c r="G46" s="53"/>
      <c r="H46" s="58"/>
      <c r="J46" s="52"/>
      <c r="K46" s="56"/>
      <c r="L46" s="8"/>
    </row>
    <row r="47" spans="1:15" ht="15.75">
      <c r="A47" s="57"/>
      <c r="B47" s="52"/>
      <c r="C47" s="52"/>
      <c r="D47" s="336"/>
      <c r="E47" s="53"/>
      <c r="F47" s="53"/>
      <c r="G47" s="53"/>
      <c r="H47" s="60"/>
      <c r="J47" s="52"/>
      <c r="K47" s="56"/>
      <c r="L47" s="8"/>
    </row>
    <row r="48" spans="1:15">
      <c r="A48" s="61"/>
      <c r="B48" s="62"/>
      <c r="C48" s="62"/>
      <c r="D48" s="102"/>
      <c r="E48" s="62"/>
      <c r="F48" s="62"/>
      <c r="G48" s="52"/>
      <c r="H48" s="55"/>
      <c r="J48" s="62"/>
      <c r="K48" s="56"/>
      <c r="L48" s="8"/>
    </row>
    <row r="49" spans="1:12">
      <c r="A49" s="63"/>
      <c r="B49" s="55"/>
      <c r="C49" s="55"/>
      <c r="D49" s="55"/>
      <c r="E49" s="55"/>
      <c r="F49" s="55"/>
      <c r="G49" s="52"/>
      <c r="H49" s="55"/>
      <c r="I49" s="55"/>
      <c r="J49" s="55"/>
      <c r="K49" s="56"/>
      <c r="L49" s="8"/>
    </row>
    <row r="50" spans="1:12" ht="15" customHeight="1">
      <c r="A50" s="57"/>
      <c r="B50" s="52"/>
      <c r="C50" s="52"/>
      <c r="D50" s="52"/>
      <c r="E50" s="52"/>
      <c r="F50" s="52"/>
      <c r="G50" s="52"/>
      <c r="H50" s="52"/>
      <c r="I50" s="102"/>
      <c r="J50" s="52"/>
      <c r="K50" s="56"/>
      <c r="L50" s="8"/>
    </row>
    <row r="51" spans="1:12">
      <c r="A51" s="333"/>
      <c r="B51" s="59"/>
      <c r="C51" s="59"/>
      <c r="D51" s="101"/>
      <c r="E51" s="59"/>
      <c r="F51" s="59"/>
      <c r="G51" s="59"/>
      <c r="H51" s="59"/>
      <c r="I51" s="101"/>
      <c r="J51" s="59"/>
      <c r="K51" s="334"/>
      <c r="L51" s="8"/>
    </row>
    <row r="52" spans="1:12">
      <c r="A52" s="333"/>
      <c r="B52" s="59"/>
      <c r="C52" s="59"/>
      <c r="D52" s="101"/>
      <c r="E52" s="59"/>
      <c r="F52" s="59"/>
      <c r="G52" s="59"/>
      <c r="H52" s="59"/>
      <c r="I52" s="101"/>
      <c r="J52" s="59"/>
      <c r="K52" s="334"/>
      <c r="L52" s="8"/>
    </row>
    <row r="53" spans="1:12">
      <c r="A53" s="57"/>
      <c r="B53" s="52"/>
      <c r="C53" s="52"/>
      <c r="D53" s="101"/>
      <c r="E53" s="52"/>
      <c r="F53" s="52"/>
      <c r="G53" s="52"/>
      <c r="H53" s="52"/>
      <c r="I53" s="101"/>
      <c r="J53" s="52"/>
      <c r="K53" s="56"/>
      <c r="L53" s="8"/>
    </row>
    <row r="54" spans="1:12">
      <c r="A54" s="57"/>
      <c r="B54" s="52"/>
      <c r="C54" s="52"/>
      <c r="D54" s="102"/>
      <c r="E54" s="52"/>
      <c r="F54" s="52"/>
      <c r="G54" s="52"/>
      <c r="H54" s="52"/>
      <c r="I54" s="102"/>
      <c r="J54" s="52"/>
      <c r="K54" s="56"/>
      <c r="L54" s="8"/>
    </row>
    <row r="55" spans="1:12">
      <c r="A55" s="57"/>
      <c r="B55" s="52"/>
      <c r="C55" s="52"/>
      <c r="D55" s="102"/>
      <c r="E55" s="52"/>
      <c r="F55" s="52"/>
      <c r="G55" s="52"/>
      <c r="H55" s="52"/>
      <c r="I55" s="102"/>
      <c r="J55" s="52"/>
      <c r="K55" s="56"/>
      <c r="L55" s="8"/>
    </row>
    <row r="56" spans="1:12" ht="15" thickBot="1">
      <c r="A56" s="57"/>
      <c r="B56" s="52"/>
      <c r="C56" s="52"/>
      <c r="D56" s="102"/>
      <c r="E56" s="52"/>
      <c r="F56" s="52"/>
      <c r="G56" s="52"/>
      <c r="H56" s="52"/>
      <c r="I56" s="102"/>
      <c r="J56" s="52"/>
      <c r="K56" s="56"/>
      <c r="L56" s="8"/>
    </row>
    <row r="57" spans="1:12" ht="5.0999999999999996" customHeight="1" thickTop="1">
      <c r="A57" s="381"/>
      <c r="B57" s="381"/>
      <c r="C57" s="381"/>
      <c r="D57" s="382"/>
      <c r="E57" s="381"/>
      <c r="F57" s="381"/>
      <c r="G57" s="381"/>
      <c r="H57" s="381"/>
      <c r="I57" s="382"/>
      <c r="J57" s="381"/>
      <c r="K57" s="381"/>
      <c r="L57" s="8"/>
    </row>
    <row r="58" spans="1:12" ht="15.75">
      <c r="A58" s="62"/>
      <c r="B58" s="62"/>
      <c r="C58" s="62"/>
      <c r="D58" s="336"/>
      <c r="E58" s="62"/>
      <c r="F58" s="62"/>
      <c r="G58" s="62"/>
      <c r="H58" s="62"/>
      <c r="I58" s="336"/>
      <c r="J58" s="62"/>
      <c r="K58" s="62"/>
      <c r="L58" s="8"/>
    </row>
    <row r="59" spans="1:12">
      <c r="A59" s="52"/>
      <c r="B59" s="52"/>
      <c r="C59" s="52"/>
      <c r="D59" s="102"/>
      <c r="E59" s="52"/>
      <c r="F59" s="52"/>
      <c r="G59" s="52"/>
      <c r="H59" s="52"/>
      <c r="I59" s="102"/>
      <c r="J59" s="52"/>
      <c r="K59" s="52"/>
      <c r="L59" s="8"/>
    </row>
    <row r="60" spans="1:12">
      <c r="A60" s="52"/>
      <c r="B60" s="64"/>
      <c r="C60" s="64"/>
      <c r="D60" s="64"/>
      <c r="E60" s="64"/>
      <c r="F60" s="64"/>
      <c r="G60" s="64"/>
      <c r="H60" s="65"/>
      <c r="I60" s="65"/>
      <c r="J60" s="65"/>
      <c r="K60" s="52"/>
      <c r="L60" s="8"/>
    </row>
    <row r="61" spans="1:12" ht="1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8"/>
    </row>
    <row r="141" spans="1:13" ht="15" thickBot="1"/>
    <row r="142" spans="1:13">
      <c r="A142" s="66"/>
      <c r="B142" s="67"/>
      <c r="C142" s="67"/>
      <c r="D142" s="67"/>
      <c r="E142" s="67"/>
      <c r="F142" s="67"/>
      <c r="G142" s="67"/>
      <c r="H142" s="67"/>
      <c r="I142" s="67"/>
      <c r="J142" s="68"/>
      <c r="K142" s="68"/>
      <c r="L142" s="68"/>
      <c r="M142" s="69"/>
    </row>
    <row r="143" spans="1:13" ht="15" thickBot="1">
      <c r="A143" s="70"/>
      <c r="B143" s="71"/>
      <c r="C143" s="71"/>
      <c r="D143" s="71"/>
      <c r="E143" s="71"/>
      <c r="F143" s="71"/>
      <c r="G143" s="71"/>
      <c r="H143" s="71"/>
      <c r="I143" s="71"/>
      <c r="J143" s="72"/>
      <c r="K143" s="72"/>
      <c r="L143" s="72"/>
      <c r="M143" s="73"/>
    </row>
    <row r="144" spans="1:13" ht="15.75" thickTop="1" thickBot="1">
      <c r="A144" s="70"/>
      <c r="B144" s="509"/>
      <c r="C144" s="510"/>
      <c r="D144" s="74"/>
      <c r="E144" s="74"/>
      <c r="F144" s="71"/>
      <c r="G144" s="71"/>
      <c r="H144" s="71"/>
      <c r="I144" s="71"/>
      <c r="J144" s="72"/>
      <c r="K144" s="72"/>
      <c r="L144" s="72"/>
      <c r="M144" s="73"/>
    </row>
    <row r="145" spans="1:13" ht="15.75" thickTop="1" thickBot="1">
      <c r="A145" s="70"/>
      <c r="B145" s="75"/>
      <c r="C145" s="75"/>
      <c r="D145" s="71"/>
      <c r="E145" s="71"/>
      <c r="F145" s="71"/>
      <c r="G145" s="71"/>
      <c r="H145" s="71"/>
      <c r="I145" s="71"/>
      <c r="J145" s="72"/>
      <c r="K145" s="72"/>
      <c r="L145" s="72"/>
      <c r="M145" s="73"/>
    </row>
    <row r="146" spans="1:13" ht="15.75" thickTop="1" thickBot="1">
      <c r="A146" s="76"/>
      <c r="B146" s="77"/>
      <c r="C146" s="78"/>
      <c r="D146" s="79"/>
      <c r="E146" s="79"/>
      <c r="F146" s="79"/>
      <c r="G146" s="79"/>
      <c r="H146" s="79"/>
      <c r="I146" s="71"/>
      <c r="J146" s="72"/>
      <c r="K146" s="72"/>
      <c r="L146" s="72"/>
      <c r="M146" s="73"/>
    </row>
    <row r="147" spans="1:13" ht="15.75" thickTop="1" thickBot="1">
      <c r="A147" s="70"/>
      <c r="B147" s="71"/>
      <c r="C147" s="71"/>
      <c r="D147" s="71"/>
      <c r="E147" s="71"/>
      <c r="F147" s="71"/>
      <c r="G147" s="71"/>
      <c r="H147" s="71"/>
      <c r="I147" s="71"/>
      <c r="J147" s="72"/>
      <c r="K147" s="72"/>
      <c r="L147" s="72"/>
      <c r="M147" s="73"/>
    </row>
    <row r="148" spans="1:13">
      <c r="A148" s="76"/>
      <c r="B148" s="80"/>
      <c r="C148" s="81"/>
      <c r="D148" s="81"/>
      <c r="E148" s="81"/>
      <c r="F148" s="82"/>
      <c r="G148" s="83"/>
      <c r="H148" s="71"/>
      <c r="I148" s="71"/>
      <c r="J148" s="72"/>
      <c r="K148" s="72"/>
      <c r="L148" s="72"/>
      <c r="M148" s="73"/>
    </row>
    <row r="149" spans="1:13" ht="15" thickBot="1">
      <c r="A149" s="70"/>
      <c r="B149" s="84"/>
      <c r="C149" s="85"/>
      <c r="D149" s="85"/>
      <c r="E149" s="85"/>
      <c r="F149" s="86"/>
      <c r="G149" s="87"/>
      <c r="H149" s="71"/>
      <c r="I149" s="71"/>
      <c r="J149" s="72"/>
      <c r="K149" s="72"/>
      <c r="L149" s="72"/>
      <c r="M149" s="73"/>
    </row>
    <row r="150" spans="1:13">
      <c r="A150" s="70"/>
      <c r="B150" s="71"/>
      <c r="C150" s="71"/>
      <c r="D150" s="71"/>
      <c r="E150" s="71"/>
      <c r="F150" s="71"/>
      <c r="G150" s="87"/>
      <c r="H150" s="71"/>
      <c r="I150" s="71"/>
      <c r="J150" s="72"/>
      <c r="K150" s="72"/>
      <c r="L150" s="72"/>
      <c r="M150" s="73"/>
    </row>
    <row r="151" spans="1:13">
      <c r="A151" s="88"/>
      <c r="B151" s="83"/>
      <c r="C151" s="83"/>
      <c r="D151" s="83"/>
      <c r="E151" s="83"/>
      <c r="F151" s="83"/>
      <c r="G151" s="87"/>
      <c r="H151" s="83"/>
      <c r="I151" s="83"/>
      <c r="J151" s="72"/>
      <c r="K151" s="72"/>
      <c r="L151" s="72"/>
      <c r="M151" s="73"/>
    </row>
    <row r="152" spans="1:13">
      <c r="A152" s="88"/>
      <c r="B152" s="89"/>
      <c r="C152" s="90"/>
      <c r="D152" s="71"/>
      <c r="E152" s="71"/>
      <c r="F152" s="71"/>
      <c r="G152" s="87"/>
      <c r="H152" s="71"/>
      <c r="I152" s="71"/>
      <c r="J152" s="72"/>
      <c r="K152" s="72"/>
      <c r="L152" s="72"/>
      <c r="M152" s="73"/>
    </row>
    <row r="153" spans="1:13">
      <c r="A153" s="88"/>
      <c r="B153" s="91"/>
      <c r="C153" s="92"/>
      <c r="D153" s="71"/>
      <c r="E153" s="71"/>
      <c r="F153" s="71"/>
      <c r="G153" s="87"/>
      <c r="H153" s="71"/>
      <c r="I153" s="71"/>
      <c r="J153" s="72"/>
      <c r="K153" s="72"/>
      <c r="L153" s="72"/>
      <c r="M153" s="73"/>
    </row>
    <row r="154" spans="1:13">
      <c r="A154" s="88"/>
      <c r="B154" s="91"/>
      <c r="C154" s="92"/>
      <c r="D154" s="71"/>
      <c r="E154" s="71"/>
      <c r="F154" s="71"/>
      <c r="G154" s="87"/>
      <c r="H154" s="71"/>
      <c r="I154" s="71"/>
      <c r="J154" s="72"/>
      <c r="K154" s="72"/>
      <c r="L154" s="72"/>
      <c r="M154" s="73"/>
    </row>
    <row r="155" spans="1:13">
      <c r="A155" s="88"/>
      <c r="B155" s="91"/>
      <c r="C155" s="92"/>
      <c r="D155" s="71"/>
      <c r="E155" s="71"/>
      <c r="F155" s="71"/>
      <c r="G155" s="87"/>
      <c r="H155" s="71"/>
      <c r="I155" s="71"/>
      <c r="J155" s="72"/>
      <c r="K155" s="72"/>
      <c r="L155" s="72"/>
      <c r="M155" s="73"/>
    </row>
    <row r="156" spans="1:13">
      <c r="A156" s="88"/>
      <c r="B156" s="91"/>
      <c r="C156" s="92"/>
      <c r="D156" s="71"/>
      <c r="E156" s="71"/>
      <c r="F156" s="71"/>
      <c r="G156" s="87"/>
      <c r="H156" s="71"/>
      <c r="I156" s="71"/>
      <c r="J156" s="72"/>
      <c r="K156" s="72"/>
      <c r="L156" s="72"/>
      <c r="M156" s="73"/>
    </row>
    <row r="157" spans="1:13">
      <c r="A157" s="88"/>
      <c r="B157" s="91"/>
      <c r="C157" s="92"/>
      <c r="D157" s="71"/>
      <c r="E157" s="71"/>
      <c r="F157" s="71"/>
      <c r="G157" s="87"/>
      <c r="H157" s="71"/>
      <c r="I157" s="71"/>
      <c r="J157" s="72"/>
      <c r="K157" s="72"/>
      <c r="L157" s="72"/>
      <c r="M157" s="73"/>
    </row>
    <row r="158" spans="1:13">
      <c r="A158" s="88"/>
      <c r="B158" s="91"/>
      <c r="C158" s="92"/>
      <c r="D158" s="71"/>
      <c r="E158" s="71"/>
      <c r="F158" s="71"/>
      <c r="G158" s="87"/>
      <c r="H158" s="71"/>
      <c r="I158" s="71"/>
      <c r="J158" s="72"/>
      <c r="K158" s="72"/>
      <c r="L158" s="72"/>
      <c r="M158" s="73"/>
    </row>
    <row r="159" spans="1:13">
      <c r="A159" s="88"/>
      <c r="B159" s="93"/>
      <c r="C159" s="94"/>
      <c r="D159" s="71"/>
      <c r="E159" s="71"/>
      <c r="F159" s="71"/>
      <c r="G159" s="87"/>
      <c r="H159" s="71"/>
      <c r="I159" s="71"/>
      <c r="J159" s="72"/>
      <c r="K159" s="72"/>
      <c r="L159" s="72"/>
      <c r="M159" s="73"/>
    </row>
    <row r="160" spans="1:13">
      <c r="A160" s="88"/>
      <c r="B160" s="71"/>
      <c r="C160" s="71"/>
      <c r="D160" s="71"/>
      <c r="E160" s="71"/>
      <c r="F160" s="71"/>
      <c r="G160" s="87"/>
      <c r="H160" s="71"/>
      <c r="I160" s="71"/>
      <c r="J160" s="72"/>
      <c r="K160" s="72"/>
      <c r="L160" s="72"/>
      <c r="M160" s="73"/>
    </row>
    <row r="161" spans="1:13">
      <c r="A161" s="88"/>
      <c r="B161" s="89"/>
      <c r="C161" s="90"/>
      <c r="D161" s="71"/>
      <c r="E161" s="71"/>
      <c r="F161" s="71"/>
      <c r="G161" s="87"/>
      <c r="H161" s="71"/>
      <c r="I161" s="71"/>
      <c r="J161" s="72"/>
      <c r="K161" s="72"/>
      <c r="L161" s="72"/>
      <c r="M161" s="73"/>
    </row>
    <row r="162" spans="1:13">
      <c r="A162" s="88"/>
      <c r="B162" s="91"/>
      <c r="C162" s="92"/>
      <c r="D162" s="71"/>
      <c r="E162" s="71"/>
      <c r="F162" s="71"/>
      <c r="G162" s="87"/>
      <c r="H162" s="71"/>
      <c r="I162" s="71"/>
      <c r="J162" s="72"/>
      <c r="K162" s="72"/>
      <c r="L162" s="72"/>
      <c r="M162" s="73"/>
    </row>
    <row r="163" spans="1:13">
      <c r="A163" s="88"/>
      <c r="B163" s="91"/>
      <c r="C163" s="92"/>
      <c r="D163" s="71"/>
      <c r="E163" s="71"/>
      <c r="F163" s="71"/>
      <c r="G163" s="87"/>
      <c r="H163" s="71"/>
      <c r="I163" s="71"/>
      <c r="J163" s="72"/>
      <c r="K163" s="72"/>
      <c r="L163" s="72"/>
      <c r="M163" s="73"/>
    </row>
    <row r="164" spans="1:13">
      <c r="A164" s="88"/>
      <c r="B164" s="91"/>
      <c r="C164" s="92"/>
      <c r="D164" s="71"/>
      <c r="E164" s="71"/>
      <c r="F164" s="71"/>
      <c r="G164" s="87"/>
      <c r="H164" s="71"/>
      <c r="I164" s="71"/>
      <c r="J164" s="72"/>
      <c r="K164" s="52"/>
      <c r="L164" s="52"/>
      <c r="M164" s="73"/>
    </row>
    <row r="165" spans="1:13">
      <c r="A165" s="88"/>
      <c r="B165" s="91"/>
      <c r="C165" s="92"/>
      <c r="D165" s="71"/>
      <c r="E165" s="71"/>
      <c r="F165" s="71"/>
      <c r="G165" s="87"/>
      <c r="H165" s="71"/>
      <c r="I165" s="71"/>
      <c r="J165" s="72"/>
      <c r="K165" s="72"/>
      <c r="L165" s="72"/>
      <c r="M165" s="73"/>
    </row>
    <row r="166" spans="1:13">
      <c r="A166" s="88"/>
      <c r="B166" s="91"/>
      <c r="C166" s="92"/>
      <c r="D166" s="71"/>
      <c r="E166" s="71"/>
      <c r="F166" s="71"/>
      <c r="G166" s="87"/>
      <c r="H166" s="71"/>
      <c r="I166" s="71"/>
      <c r="J166" s="72"/>
      <c r="K166" s="72"/>
      <c r="L166" s="72"/>
      <c r="M166" s="73"/>
    </row>
    <row r="167" spans="1:13">
      <c r="A167" s="88"/>
      <c r="B167" s="91"/>
      <c r="C167" s="92"/>
      <c r="D167" s="71"/>
      <c r="E167" s="71"/>
      <c r="F167" s="71"/>
      <c r="G167" s="87"/>
      <c r="H167" s="71"/>
      <c r="I167" s="71"/>
      <c r="J167" s="72"/>
      <c r="K167" s="72"/>
      <c r="L167" s="72"/>
      <c r="M167" s="73"/>
    </row>
    <row r="168" spans="1:13">
      <c r="A168" s="88"/>
      <c r="B168" s="93"/>
      <c r="C168" s="94"/>
      <c r="D168" s="71"/>
      <c r="E168" s="71"/>
      <c r="F168" s="71"/>
      <c r="G168" s="87"/>
      <c r="H168" s="71"/>
      <c r="I168" s="71"/>
      <c r="J168" s="72"/>
      <c r="K168" s="72"/>
      <c r="L168" s="72"/>
      <c r="M168" s="73"/>
    </row>
    <row r="169" spans="1:13">
      <c r="A169" s="88"/>
      <c r="B169" s="71"/>
      <c r="C169" s="71"/>
      <c r="D169" s="71"/>
      <c r="E169" s="71"/>
      <c r="F169" s="71"/>
      <c r="G169" s="87"/>
      <c r="H169" s="71"/>
      <c r="I169" s="71"/>
      <c r="J169" s="72"/>
      <c r="K169" s="72"/>
      <c r="L169" s="72"/>
      <c r="M169" s="73"/>
    </row>
    <row r="170" spans="1:13">
      <c r="A170" s="88"/>
      <c r="B170" s="89"/>
      <c r="C170" s="90"/>
      <c r="D170" s="71"/>
      <c r="E170" s="71"/>
      <c r="F170" s="71"/>
      <c r="G170" s="87"/>
      <c r="H170" s="71"/>
      <c r="I170" s="71"/>
      <c r="J170" s="72"/>
      <c r="K170" s="72"/>
      <c r="L170" s="72"/>
      <c r="M170" s="73"/>
    </row>
    <row r="171" spans="1:13">
      <c r="A171" s="88"/>
      <c r="B171" s="91"/>
      <c r="C171" s="92"/>
      <c r="D171" s="71"/>
      <c r="E171" s="71"/>
      <c r="F171" s="71"/>
      <c r="G171" s="87"/>
      <c r="H171" s="71"/>
      <c r="I171" s="71"/>
      <c r="J171" s="72"/>
      <c r="K171" s="72"/>
      <c r="L171" s="72"/>
      <c r="M171" s="73"/>
    </row>
    <row r="172" spans="1:13">
      <c r="A172" s="88"/>
      <c r="B172" s="91"/>
      <c r="C172" s="92"/>
      <c r="D172" s="71"/>
      <c r="E172" s="71"/>
      <c r="F172" s="71"/>
      <c r="G172" s="87"/>
      <c r="H172" s="71"/>
      <c r="I172" s="71"/>
      <c r="J172" s="72"/>
      <c r="K172" s="72"/>
      <c r="L172" s="72"/>
      <c r="M172" s="73"/>
    </row>
    <row r="173" spans="1:13">
      <c r="A173" s="88"/>
      <c r="B173" s="91"/>
      <c r="C173" s="92"/>
      <c r="D173" s="71"/>
      <c r="E173" s="71"/>
      <c r="F173" s="71"/>
      <c r="G173" s="87"/>
      <c r="H173" s="71"/>
      <c r="I173" s="71"/>
      <c r="J173" s="72"/>
      <c r="K173" s="72"/>
      <c r="L173" s="72"/>
      <c r="M173" s="73"/>
    </row>
    <row r="174" spans="1:13">
      <c r="A174" s="88"/>
      <c r="B174" s="91"/>
      <c r="C174" s="92"/>
      <c r="D174" s="71"/>
      <c r="E174" s="71"/>
      <c r="F174" s="71"/>
      <c r="G174" s="87"/>
      <c r="H174" s="71"/>
      <c r="I174" s="71"/>
      <c r="J174" s="72"/>
      <c r="K174" s="72"/>
      <c r="L174" s="72"/>
      <c r="M174" s="73"/>
    </row>
    <row r="175" spans="1:13">
      <c r="A175" s="88"/>
      <c r="B175" s="91"/>
      <c r="C175" s="92"/>
      <c r="D175" s="71"/>
      <c r="E175" s="71"/>
      <c r="F175" s="71"/>
      <c r="G175" s="87"/>
      <c r="H175" s="71"/>
      <c r="I175" s="71"/>
      <c r="J175" s="72"/>
      <c r="K175" s="72"/>
      <c r="L175" s="72"/>
      <c r="M175" s="73"/>
    </row>
    <row r="176" spans="1:13">
      <c r="A176" s="88"/>
      <c r="B176" s="91"/>
      <c r="C176" s="92"/>
      <c r="D176" s="71"/>
      <c r="E176" s="71"/>
      <c r="F176" s="71"/>
      <c r="G176" s="87"/>
      <c r="H176" s="71"/>
      <c r="I176" s="71"/>
      <c r="J176" s="72"/>
      <c r="K176" s="72"/>
      <c r="L176" s="72"/>
      <c r="M176" s="73"/>
    </row>
    <row r="177" spans="1:13">
      <c r="A177" s="88"/>
      <c r="B177" s="93"/>
      <c r="C177" s="94"/>
      <c r="D177" s="71"/>
      <c r="E177" s="71"/>
      <c r="F177" s="71"/>
      <c r="G177" s="87"/>
      <c r="H177" s="71"/>
      <c r="I177" s="71"/>
      <c r="J177" s="72"/>
      <c r="K177" s="72"/>
      <c r="L177" s="72"/>
      <c r="M177" s="73"/>
    </row>
    <row r="178" spans="1:13">
      <c r="A178" s="88"/>
      <c r="B178" s="71"/>
      <c r="C178" s="71"/>
      <c r="D178" s="71"/>
      <c r="E178" s="71"/>
      <c r="F178" s="71"/>
      <c r="G178" s="87"/>
      <c r="H178" s="71"/>
      <c r="I178" s="71"/>
      <c r="J178" s="72"/>
      <c r="K178" s="72"/>
      <c r="L178" s="72"/>
      <c r="M178" s="73"/>
    </row>
    <row r="179" spans="1:13">
      <c r="A179" s="88"/>
      <c r="B179" s="89"/>
      <c r="C179" s="90"/>
      <c r="D179" s="71"/>
      <c r="E179" s="71"/>
      <c r="F179" s="71"/>
      <c r="G179" s="87"/>
      <c r="H179" s="71"/>
      <c r="I179" s="71"/>
      <c r="J179" s="72"/>
      <c r="K179" s="72"/>
      <c r="L179" s="72"/>
      <c r="M179" s="73"/>
    </row>
    <row r="180" spans="1:13">
      <c r="A180" s="88"/>
      <c r="B180" s="91"/>
      <c r="C180" s="92"/>
      <c r="D180" s="71"/>
      <c r="E180" s="71"/>
      <c r="F180" s="71"/>
      <c r="G180" s="87"/>
      <c r="H180" s="71"/>
      <c r="I180" s="71"/>
      <c r="J180" s="72"/>
      <c r="K180" s="72"/>
      <c r="L180" s="72"/>
      <c r="M180" s="73"/>
    </row>
    <row r="181" spans="1:13">
      <c r="A181" s="88"/>
      <c r="B181" s="91"/>
      <c r="C181" s="92"/>
      <c r="D181" s="71"/>
      <c r="E181" s="71"/>
      <c r="F181" s="71"/>
      <c r="G181" s="87"/>
      <c r="H181" s="71"/>
      <c r="I181" s="71"/>
      <c r="J181" s="72"/>
      <c r="K181" s="72"/>
      <c r="L181" s="72"/>
      <c r="M181" s="73"/>
    </row>
    <row r="182" spans="1:13">
      <c r="A182" s="88"/>
      <c r="B182" s="91"/>
      <c r="C182" s="92"/>
      <c r="D182" s="71"/>
      <c r="E182" s="71"/>
      <c r="F182" s="71"/>
      <c r="G182" s="87"/>
      <c r="H182" s="71"/>
      <c r="I182" s="71"/>
      <c r="J182" s="72"/>
      <c r="K182" s="72"/>
      <c r="L182" s="72"/>
      <c r="M182" s="73"/>
    </row>
    <row r="183" spans="1:13">
      <c r="A183" s="88"/>
      <c r="B183" s="91"/>
      <c r="C183" s="92"/>
      <c r="D183" s="71"/>
      <c r="E183" s="71"/>
      <c r="F183" s="71"/>
      <c r="G183" s="87"/>
      <c r="H183" s="71"/>
      <c r="I183" s="71"/>
      <c r="J183" s="72"/>
      <c r="K183" s="72"/>
      <c r="L183" s="72"/>
      <c r="M183" s="73"/>
    </row>
    <row r="184" spans="1:13">
      <c r="A184" s="88"/>
      <c r="B184" s="91"/>
      <c r="C184" s="92"/>
      <c r="D184" s="71"/>
      <c r="E184" s="71"/>
      <c r="F184" s="71"/>
      <c r="G184" s="87"/>
      <c r="H184" s="71"/>
      <c r="I184" s="71"/>
      <c r="J184" s="72"/>
      <c r="K184" s="72"/>
      <c r="L184" s="72"/>
      <c r="M184" s="73"/>
    </row>
    <row r="185" spans="1:13">
      <c r="A185" s="88"/>
      <c r="B185" s="93"/>
      <c r="C185" s="94"/>
      <c r="D185" s="71"/>
      <c r="E185" s="71"/>
      <c r="F185" s="71"/>
      <c r="G185" s="87"/>
      <c r="H185" s="71"/>
      <c r="I185" s="71"/>
      <c r="J185" s="72"/>
      <c r="K185" s="72"/>
      <c r="L185" s="72"/>
      <c r="M185" s="73"/>
    </row>
    <row r="186" spans="1:13">
      <c r="A186" s="88"/>
      <c r="B186" s="71"/>
      <c r="C186" s="71"/>
      <c r="D186" s="71"/>
      <c r="E186" s="71"/>
      <c r="F186" s="71"/>
      <c r="G186" s="87"/>
      <c r="H186" s="71"/>
      <c r="I186" s="71"/>
      <c r="J186" s="72"/>
      <c r="K186" s="72"/>
      <c r="L186" s="72"/>
      <c r="M186" s="73"/>
    </row>
    <row r="187" spans="1:13">
      <c r="A187" s="88"/>
      <c r="B187" s="89"/>
      <c r="C187" s="90"/>
      <c r="D187" s="71"/>
      <c r="E187" s="71"/>
      <c r="F187" s="71"/>
      <c r="G187" s="87"/>
      <c r="H187" s="71"/>
      <c r="I187" s="71"/>
      <c r="J187" s="72"/>
      <c r="K187" s="72"/>
      <c r="L187" s="72"/>
      <c r="M187" s="73"/>
    </row>
    <row r="188" spans="1:13">
      <c r="A188" s="88"/>
      <c r="B188" s="91"/>
      <c r="C188" s="92"/>
      <c r="D188" s="71"/>
      <c r="E188" s="71"/>
      <c r="F188" s="71"/>
      <c r="G188" s="87"/>
      <c r="H188" s="71"/>
      <c r="I188" s="71"/>
      <c r="J188" s="72"/>
      <c r="K188" s="72"/>
      <c r="L188" s="72"/>
      <c r="M188" s="73"/>
    </row>
    <row r="189" spans="1:13">
      <c r="A189" s="88"/>
      <c r="B189" s="91"/>
      <c r="C189" s="92"/>
      <c r="D189" s="71"/>
      <c r="E189" s="71"/>
      <c r="F189" s="71"/>
      <c r="G189" s="87"/>
      <c r="H189" s="71"/>
      <c r="I189" s="71"/>
      <c r="J189" s="72"/>
      <c r="K189" s="72"/>
      <c r="L189" s="72"/>
      <c r="M189" s="73"/>
    </row>
    <row r="190" spans="1:13">
      <c r="A190" s="88"/>
      <c r="B190" s="91"/>
      <c r="C190" s="92"/>
      <c r="D190" s="71"/>
      <c r="E190" s="71"/>
      <c r="F190" s="71"/>
      <c r="G190" s="87"/>
      <c r="H190" s="87"/>
      <c r="I190" s="87"/>
      <c r="J190" s="72"/>
      <c r="K190" s="72"/>
      <c r="L190" s="72"/>
      <c r="M190" s="73"/>
    </row>
    <row r="191" spans="1:13">
      <c r="A191" s="88"/>
      <c r="B191" s="91"/>
      <c r="C191" s="92"/>
      <c r="D191" s="71"/>
      <c r="E191" s="71"/>
      <c r="F191" s="71"/>
      <c r="G191" s="87"/>
      <c r="H191" s="87"/>
      <c r="I191" s="87"/>
      <c r="J191" s="72"/>
      <c r="K191" s="72"/>
      <c r="L191" s="72"/>
      <c r="M191" s="73"/>
    </row>
    <row r="192" spans="1:13">
      <c r="A192" s="88"/>
      <c r="B192" s="91"/>
      <c r="C192" s="92"/>
      <c r="D192" s="71"/>
      <c r="E192" s="71"/>
      <c r="F192" s="71"/>
      <c r="G192" s="87"/>
      <c r="H192" s="87"/>
      <c r="I192" s="87"/>
      <c r="J192" s="72"/>
      <c r="K192" s="72"/>
      <c r="L192" s="72"/>
      <c r="M192" s="73"/>
    </row>
    <row r="193" spans="1:13">
      <c r="A193" s="88"/>
      <c r="B193" s="91"/>
      <c r="C193" s="92"/>
      <c r="D193" s="71"/>
      <c r="E193" s="71"/>
      <c r="F193" s="71"/>
      <c r="G193" s="87"/>
      <c r="H193" s="71"/>
      <c r="I193" s="71"/>
      <c r="J193" s="72"/>
      <c r="K193" s="72"/>
      <c r="L193" s="72"/>
      <c r="M193" s="73"/>
    </row>
    <row r="194" spans="1:13">
      <c r="A194" s="88"/>
      <c r="B194" s="91"/>
      <c r="C194" s="92"/>
      <c r="D194" s="71"/>
      <c r="E194" s="71"/>
      <c r="F194" s="71"/>
      <c r="G194" s="87"/>
      <c r="H194" s="71"/>
      <c r="I194" s="71"/>
      <c r="J194" s="72"/>
      <c r="K194" s="72"/>
      <c r="L194" s="72"/>
      <c r="M194" s="73"/>
    </row>
    <row r="195" spans="1:13">
      <c r="A195" s="88"/>
      <c r="B195" s="91"/>
      <c r="C195" s="92"/>
      <c r="D195" s="71"/>
      <c r="E195" s="71"/>
      <c r="F195" s="71"/>
      <c r="G195" s="87"/>
      <c r="H195" s="71"/>
      <c r="I195" s="71"/>
      <c r="J195" s="72"/>
      <c r="K195" s="72"/>
      <c r="L195" s="72"/>
      <c r="M195" s="73"/>
    </row>
    <row r="196" spans="1:13">
      <c r="A196" s="88"/>
      <c r="B196" s="93"/>
      <c r="C196" s="94"/>
      <c r="D196" s="71"/>
      <c r="E196" s="71"/>
      <c r="F196" s="71"/>
      <c r="G196" s="95"/>
      <c r="H196" s="71"/>
      <c r="I196" s="71"/>
      <c r="J196" s="72"/>
      <c r="K196" s="72"/>
      <c r="L196" s="72"/>
      <c r="M196" s="73"/>
    </row>
    <row r="197" spans="1:13">
      <c r="A197" s="88"/>
      <c r="B197" s="71"/>
      <c r="C197" s="71"/>
      <c r="D197" s="71"/>
      <c r="E197" s="71"/>
      <c r="F197" s="71"/>
      <c r="G197" s="71"/>
      <c r="H197" s="71"/>
      <c r="I197" s="71"/>
      <c r="J197" s="72"/>
      <c r="K197" s="72"/>
      <c r="L197" s="72"/>
      <c r="M197" s="73"/>
    </row>
    <row r="198" spans="1:13">
      <c r="A198" s="88"/>
      <c r="B198" s="89"/>
      <c r="C198" s="96"/>
      <c r="D198" s="96"/>
      <c r="E198" s="96"/>
      <c r="F198" s="96"/>
      <c r="G198" s="96"/>
      <c r="H198" s="96"/>
      <c r="I198" s="71"/>
      <c r="J198" s="72"/>
      <c r="K198" s="72"/>
      <c r="L198" s="72"/>
      <c r="M198" s="73"/>
    </row>
    <row r="199" spans="1:13">
      <c r="A199" s="88"/>
      <c r="B199" s="91"/>
      <c r="C199" s="71"/>
      <c r="D199" s="71"/>
      <c r="E199" s="71"/>
      <c r="F199" s="71"/>
      <c r="G199" s="71"/>
      <c r="H199" s="71"/>
      <c r="I199" s="71"/>
      <c r="J199" s="72"/>
      <c r="K199" s="72"/>
      <c r="L199" s="72"/>
      <c r="M199" s="73"/>
    </row>
    <row r="200" spans="1:13">
      <c r="A200" s="88"/>
      <c r="B200" s="91"/>
      <c r="C200" s="71"/>
      <c r="D200" s="71"/>
      <c r="E200" s="71"/>
      <c r="F200" s="71"/>
      <c r="G200" s="71"/>
      <c r="H200" s="71"/>
      <c r="I200" s="71"/>
      <c r="J200" s="72"/>
      <c r="K200" s="72"/>
      <c r="L200" s="72"/>
      <c r="M200" s="73"/>
    </row>
    <row r="201" spans="1:13">
      <c r="A201" s="88"/>
      <c r="B201" s="93"/>
      <c r="C201" s="97"/>
      <c r="D201" s="97"/>
      <c r="E201" s="97"/>
      <c r="F201" s="97"/>
      <c r="G201" s="97"/>
      <c r="H201" s="97"/>
      <c r="I201" s="71"/>
      <c r="J201" s="72"/>
      <c r="K201" s="72"/>
      <c r="L201" s="72"/>
      <c r="M201" s="73"/>
    </row>
    <row r="202" spans="1:13" ht="15" thickBot="1">
      <c r="A202" s="98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100"/>
    </row>
  </sheetData>
  <mergeCells count="20">
    <mergeCell ref="A14:A15"/>
    <mergeCell ref="B14:H15"/>
    <mergeCell ref="I14:K15"/>
    <mergeCell ref="H2:K3"/>
    <mergeCell ref="H4:K4"/>
    <mergeCell ref="A2:G2"/>
    <mergeCell ref="A3:G3"/>
    <mergeCell ref="A4:G4"/>
    <mergeCell ref="A7:J7"/>
    <mergeCell ref="A5:G5"/>
    <mergeCell ref="A6:G6"/>
    <mergeCell ref="H5:K6"/>
    <mergeCell ref="B16:H16"/>
    <mergeCell ref="I16:K16"/>
    <mergeCell ref="B144:C144"/>
    <mergeCell ref="B29:H29"/>
    <mergeCell ref="B30:H30"/>
    <mergeCell ref="A31:B32"/>
    <mergeCell ref="C31:C32"/>
    <mergeCell ref="D31:K32"/>
  </mergeCells>
  <pageMargins left="0.98425196850393704" right="0" top="0.59055118110236227" bottom="0.59055118110236227" header="0" footer="0"/>
  <pageSetup paperSize="256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34"/>
  <sheetViews>
    <sheetView tabSelected="1" zoomScaleNormal="100" zoomScaleSheetLayoutView="100" workbookViewId="0">
      <pane ySplit="16" topLeftCell="A17" activePane="bottomLeft" state="frozen"/>
      <selection pane="bottomLeft" activeCell="K47" sqref="K47"/>
    </sheetView>
  </sheetViews>
  <sheetFormatPr defaultRowHeight="1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7" width="9.140625" style="386" customWidth="1"/>
    <col min="8" max="8" width="9.140625" customWidth="1"/>
    <col min="9" max="9" width="20.42578125" customWidth="1"/>
    <col min="10" max="10" width="15" bestFit="1" customWidth="1"/>
    <col min="11" max="11" width="16.85546875" customWidth="1"/>
    <col min="12" max="12" width="11.5703125" bestFit="1" customWidth="1"/>
    <col min="13" max="13" width="17" customWidth="1"/>
    <col min="14" max="14" width="11.5703125" bestFit="1" customWidth="1"/>
  </cols>
  <sheetData>
    <row r="1" spans="1:11" ht="5.0999999999999996" customHeight="1" thickTop="1">
      <c r="A1" s="153"/>
      <c r="B1" s="103"/>
      <c r="C1" s="103"/>
      <c r="D1" s="103"/>
      <c r="E1" s="103"/>
      <c r="F1" s="103"/>
      <c r="G1" s="103"/>
      <c r="H1" s="103"/>
      <c r="I1" s="103"/>
      <c r="J1" s="103"/>
      <c r="K1" s="373"/>
    </row>
    <row r="2" spans="1:11" ht="14.1" customHeight="1">
      <c r="A2" s="586" t="s">
        <v>373</v>
      </c>
      <c r="B2" s="587"/>
      <c r="C2" s="587"/>
      <c r="D2" s="587"/>
      <c r="E2" s="587"/>
      <c r="F2" s="587"/>
      <c r="G2" s="587"/>
      <c r="H2" s="588"/>
      <c r="I2" s="563" t="s">
        <v>11</v>
      </c>
      <c r="J2" s="564"/>
      <c r="K2" s="565"/>
    </row>
    <row r="3" spans="1:11" ht="12.95" customHeight="1">
      <c r="A3" s="589" t="s">
        <v>374</v>
      </c>
      <c r="B3" s="590"/>
      <c r="C3" s="590"/>
      <c r="D3" s="590"/>
      <c r="E3" s="590"/>
      <c r="F3" s="590"/>
      <c r="G3" s="590"/>
      <c r="H3" s="591"/>
      <c r="I3" s="566"/>
      <c r="J3" s="567"/>
      <c r="K3" s="568"/>
    </row>
    <row r="4" spans="1:11" ht="12.95" customHeight="1">
      <c r="A4" s="592" t="s">
        <v>375</v>
      </c>
      <c r="B4" s="593"/>
      <c r="C4" s="593"/>
      <c r="D4" s="593"/>
      <c r="E4" s="593"/>
      <c r="F4" s="593"/>
      <c r="G4" s="593"/>
      <c r="H4" s="594"/>
      <c r="I4" s="569" t="s">
        <v>36</v>
      </c>
      <c r="J4" s="570"/>
      <c r="K4" s="571"/>
    </row>
    <row r="5" spans="1:11" ht="12.95" customHeight="1">
      <c r="A5" s="592" t="s">
        <v>376</v>
      </c>
      <c r="B5" s="593"/>
      <c r="C5" s="593"/>
      <c r="D5" s="593"/>
      <c r="E5" s="593"/>
      <c r="F5" s="593"/>
      <c r="G5" s="593"/>
      <c r="H5" s="594"/>
      <c r="I5" s="569"/>
      <c r="J5" s="570"/>
      <c r="K5" s="571"/>
    </row>
    <row r="6" spans="1:11" ht="12.95" customHeight="1">
      <c r="A6" s="595" t="s">
        <v>377</v>
      </c>
      <c r="B6" s="596"/>
      <c r="C6" s="596"/>
      <c r="D6" s="596"/>
      <c r="E6" s="596"/>
      <c r="F6" s="596"/>
      <c r="G6" s="596"/>
      <c r="H6" s="597"/>
      <c r="I6" s="572"/>
      <c r="J6" s="573"/>
      <c r="K6" s="574"/>
    </row>
    <row r="7" spans="1:11" ht="5.0999999999999996" customHeight="1" thickBot="1">
      <c r="A7" s="108"/>
      <c r="B7" s="109"/>
      <c r="C7" s="109"/>
      <c r="D7" s="109"/>
      <c r="E7" s="109"/>
      <c r="F7" s="109"/>
      <c r="G7" s="109"/>
      <c r="H7" s="110"/>
      <c r="I7" s="374"/>
      <c r="J7" s="374"/>
      <c r="K7" s="375"/>
    </row>
    <row r="8" spans="1:11" ht="5.0999999999999996" customHeight="1" thickTop="1">
      <c r="A8" s="105"/>
      <c r="B8" s="106"/>
      <c r="C8" s="106"/>
      <c r="D8" s="106"/>
      <c r="E8" s="106"/>
      <c r="F8" s="106"/>
      <c r="G8" s="106"/>
      <c r="H8" s="107"/>
      <c r="I8" s="107"/>
      <c r="J8" s="106"/>
      <c r="K8" s="112"/>
    </row>
    <row r="9" spans="1:11" ht="12.95" customHeight="1">
      <c r="A9" s="113" t="s">
        <v>37</v>
      </c>
      <c r="B9" s="114"/>
      <c r="D9" s="115" t="s">
        <v>0</v>
      </c>
      <c r="E9" s="346"/>
      <c r="F9" s="117"/>
      <c r="G9" s="118"/>
      <c r="H9" s="119"/>
      <c r="I9" s="120"/>
      <c r="J9" s="53"/>
      <c r="K9" s="121"/>
    </row>
    <row r="10" spans="1:11" ht="12.95" customHeight="1">
      <c r="A10" s="113" t="s">
        <v>23</v>
      </c>
      <c r="B10" s="114"/>
      <c r="D10" s="115" t="s">
        <v>0</v>
      </c>
      <c r="E10" s="346" t="s">
        <v>429</v>
      </c>
      <c r="F10" s="117"/>
      <c r="G10" s="118"/>
      <c r="H10" s="119"/>
      <c r="I10" s="120"/>
      <c r="J10" s="53"/>
      <c r="K10" s="121"/>
    </row>
    <row r="11" spans="1:11" ht="12.95" customHeight="1">
      <c r="A11" s="113" t="s">
        <v>12</v>
      </c>
      <c r="B11" s="114"/>
      <c r="D11" s="115" t="s">
        <v>0</v>
      </c>
      <c r="E11" s="346" t="s">
        <v>208</v>
      </c>
      <c r="F11" s="117"/>
      <c r="G11" s="118"/>
      <c r="H11" s="119"/>
      <c r="I11" s="120"/>
      <c r="J11" s="53"/>
      <c r="K11" s="121"/>
    </row>
    <row r="12" spans="1:11" ht="12.95" customHeight="1">
      <c r="A12" s="113" t="s">
        <v>100</v>
      </c>
      <c r="B12" s="114"/>
      <c r="D12" s="115" t="s">
        <v>0</v>
      </c>
      <c r="E12" s="485">
        <v>2016</v>
      </c>
      <c r="F12" s="117"/>
      <c r="G12" s="118"/>
      <c r="H12" s="119"/>
      <c r="I12" s="120"/>
      <c r="J12" s="53"/>
      <c r="K12" s="121"/>
    </row>
    <row r="13" spans="1:11" ht="5.0999999999999996" customHeight="1" thickBot="1">
      <c r="A13" s="123"/>
      <c r="B13" s="122"/>
      <c r="C13" s="122"/>
      <c r="D13" s="124"/>
      <c r="E13" s="115"/>
      <c r="F13" s="125"/>
      <c r="G13" s="118"/>
      <c r="H13" s="119"/>
      <c r="I13" s="120"/>
      <c r="J13" s="53"/>
      <c r="K13" s="121"/>
    </row>
    <row r="14" spans="1:11" ht="15.75" thickTop="1">
      <c r="A14" s="575" t="s">
        <v>13</v>
      </c>
      <c r="B14" s="577" t="s">
        <v>15</v>
      </c>
      <c r="C14" s="577"/>
      <c r="D14" s="577"/>
      <c r="E14" s="577"/>
      <c r="F14" s="577"/>
      <c r="G14" s="582" t="s">
        <v>51</v>
      </c>
      <c r="H14" s="584" t="s">
        <v>17</v>
      </c>
      <c r="I14" s="580" t="s">
        <v>14</v>
      </c>
      <c r="J14" s="126" t="s">
        <v>52</v>
      </c>
      <c r="K14" s="127" t="s">
        <v>38</v>
      </c>
    </row>
    <row r="15" spans="1:11" ht="15.75" thickBot="1">
      <c r="A15" s="576"/>
      <c r="B15" s="578"/>
      <c r="C15" s="579"/>
      <c r="D15" s="578"/>
      <c r="E15" s="578"/>
      <c r="F15" s="578"/>
      <c r="G15" s="583"/>
      <c r="H15" s="585"/>
      <c r="I15" s="581"/>
      <c r="J15" s="155" t="s">
        <v>39</v>
      </c>
      <c r="K15" s="156" t="s">
        <v>39</v>
      </c>
    </row>
    <row r="16" spans="1:11" s="161" customFormat="1" ht="12" customHeight="1" thickBot="1">
      <c r="A16" s="157" t="s">
        <v>80</v>
      </c>
      <c r="B16" s="602" t="s">
        <v>30</v>
      </c>
      <c r="C16" s="603"/>
      <c r="D16" s="603"/>
      <c r="E16" s="603"/>
      <c r="F16" s="604"/>
      <c r="G16" s="251" t="s">
        <v>81</v>
      </c>
      <c r="H16" s="337" t="s">
        <v>82</v>
      </c>
      <c r="I16" s="158" t="s">
        <v>83</v>
      </c>
      <c r="J16" s="159" t="s">
        <v>101</v>
      </c>
      <c r="K16" s="160" t="s">
        <v>102</v>
      </c>
    </row>
    <row r="17" spans="1:13" s="1" customFormat="1">
      <c r="A17" s="128" t="s">
        <v>40</v>
      </c>
      <c r="B17" s="148" t="s">
        <v>76</v>
      </c>
      <c r="C17" s="184"/>
      <c r="D17" s="149"/>
      <c r="E17" s="149"/>
      <c r="F17" s="150"/>
      <c r="G17" s="151"/>
      <c r="H17" s="339"/>
      <c r="I17" s="129"/>
      <c r="J17" s="130"/>
      <c r="K17" s="131"/>
    </row>
    <row r="18" spans="1:13" s="1" customFormat="1" ht="12.95" customHeight="1">
      <c r="A18" s="132">
        <v>1</v>
      </c>
      <c r="B18" s="133" t="s">
        <v>77</v>
      </c>
      <c r="C18" s="185"/>
      <c r="D18" s="134"/>
      <c r="E18" s="135"/>
      <c r="F18" s="408"/>
      <c r="G18" s="136">
        <f>'BACKUP PERHITUNGAN'!N18</f>
        <v>72</v>
      </c>
      <c r="H18" s="345" t="s">
        <v>55</v>
      </c>
      <c r="I18" s="476" t="str">
        <f>'HSPK 2014'!D7</f>
        <v>HSPK 24.01.01.03</v>
      </c>
      <c r="J18" s="410">
        <f>'HSPK 2014'!H16</f>
        <v>7707.5</v>
      </c>
      <c r="K18" s="138">
        <f>J18*G18</f>
        <v>554940</v>
      </c>
    </row>
    <row r="19" spans="1:13" s="1" customFormat="1" ht="12.95" customHeight="1">
      <c r="A19" s="132">
        <f>A18+1</f>
        <v>2</v>
      </c>
      <c r="B19" s="133" t="s">
        <v>78</v>
      </c>
      <c r="C19" s="185"/>
      <c r="D19" s="134"/>
      <c r="E19" s="134"/>
      <c r="F19" s="408"/>
      <c r="G19" s="136">
        <f>'BACKUP PERHITUNGAN'!N20</f>
        <v>36</v>
      </c>
      <c r="H19" s="341" t="s">
        <v>109</v>
      </c>
      <c r="I19" s="476" t="str">
        <f>'HSPK 2014'!D22</f>
        <v>HSPK 24.01.01.02</v>
      </c>
      <c r="J19" s="410">
        <f>'HSPK 2014'!H38</f>
        <v>86974</v>
      </c>
      <c r="K19" s="138">
        <f>J19*G19</f>
        <v>3131064</v>
      </c>
    </row>
    <row r="20" spans="1:13" s="1" customFormat="1">
      <c r="A20" s="142"/>
      <c r="B20" s="143"/>
      <c r="C20" s="186"/>
      <c r="D20" s="144"/>
      <c r="E20" s="144"/>
      <c r="F20" s="145"/>
      <c r="G20" s="600" t="s">
        <v>53</v>
      </c>
      <c r="H20" s="601"/>
      <c r="I20" s="601"/>
      <c r="J20" s="146" t="str">
        <f>A17</f>
        <v>A</v>
      </c>
      <c r="K20" s="147">
        <f>SUM(K18:K19)</f>
        <v>3686004</v>
      </c>
      <c r="M20" s="424"/>
    </row>
    <row r="21" spans="1:13" s="1" customFormat="1">
      <c r="A21" s="128" t="s">
        <v>42</v>
      </c>
      <c r="B21" s="148" t="s">
        <v>104</v>
      </c>
      <c r="C21" s="184"/>
      <c r="D21" s="149"/>
      <c r="E21" s="149"/>
      <c r="F21" s="150"/>
      <c r="G21" s="151"/>
      <c r="H21" s="338"/>
      <c r="I21" s="129"/>
      <c r="J21" s="130"/>
      <c r="K21" s="131"/>
    </row>
    <row r="22" spans="1:13" s="1" customFormat="1" ht="12.95" customHeight="1">
      <c r="A22" s="154">
        <v>1</v>
      </c>
      <c r="B22" s="162" t="s">
        <v>181</v>
      </c>
      <c r="C22" s="187"/>
      <c r="D22" s="149"/>
      <c r="E22" s="149"/>
      <c r="F22" s="150"/>
      <c r="G22" s="151">
        <f>'BACKUP PERHITUNGAN'!N26</f>
        <v>17.144999999999996</v>
      </c>
      <c r="H22" s="340" t="s">
        <v>54</v>
      </c>
      <c r="I22" s="129" t="str">
        <f>'HSPK 2014'!D44</f>
        <v>HSPK 24.01.02.07</v>
      </c>
      <c r="J22" s="130">
        <f>'HSPK 2014'!H53</f>
        <v>98224</v>
      </c>
      <c r="K22" s="138">
        <f t="shared" ref="K22:K31" si="0">J22*G22</f>
        <v>1684050.4799999995</v>
      </c>
    </row>
    <row r="23" spans="1:13" s="1" customFormat="1" ht="12.95" customHeight="1">
      <c r="A23" s="132">
        <f t="shared" ref="A23:A25" si="1">A22+1</f>
        <v>2</v>
      </c>
      <c r="B23" s="162" t="s">
        <v>115</v>
      </c>
      <c r="C23" s="187"/>
      <c r="D23" s="149"/>
      <c r="E23" s="149"/>
      <c r="F23" s="150"/>
      <c r="G23" s="151">
        <f>'BACKUP PERHITUNGAN'!N28</f>
        <v>4.8499999999999996</v>
      </c>
      <c r="H23" s="340" t="s">
        <v>106</v>
      </c>
      <c r="I23" s="129" t="str">
        <f>'HSPK 2014'!D59</f>
        <v>HSPK 24.04.01.07</v>
      </c>
      <c r="J23" s="130">
        <f>'HSPK 2014'!H75</f>
        <v>109904.36</v>
      </c>
      <c r="K23" s="138">
        <f t="shared" si="0"/>
        <v>533036.14599999995</v>
      </c>
    </row>
    <row r="24" spans="1:13" s="1" customFormat="1" ht="12.95" customHeight="1">
      <c r="A24" s="132">
        <f t="shared" si="1"/>
        <v>3</v>
      </c>
      <c r="B24" s="162" t="s">
        <v>390</v>
      </c>
      <c r="C24" s="187"/>
      <c r="D24" s="149"/>
      <c r="E24" s="149"/>
      <c r="F24" s="150"/>
      <c r="G24" s="151">
        <f>'BACKUP PERHITUNGAN'!N30</f>
        <v>15.689999999999998</v>
      </c>
      <c r="H24" s="340" t="s">
        <v>54</v>
      </c>
      <c r="I24" s="129" t="s">
        <v>397</v>
      </c>
      <c r="J24" s="130">
        <f>'HSPK 2014'!H97</f>
        <v>706656</v>
      </c>
      <c r="K24" s="138">
        <f t="shared" si="0"/>
        <v>11087432.639999999</v>
      </c>
    </row>
    <row r="25" spans="1:13" s="1" customFormat="1" ht="12.95" customHeight="1">
      <c r="A25" s="132">
        <f t="shared" si="1"/>
        <v>4</v>
      </c>
      <c r="B25" s="162" t="s">
        <v>117</v>
      </c>
      <c r="C25" s="187"/>
      <c r="D25" s="149"/>
      <c r="E25" s="149"/>
      <c r="F25" s="150"/>
      <c r="G25" s="151">
        <f>'BACKUP PERHITUNGAN'!N32</f>
        <v>1.4549999999999983</v>
      </c>
      <c r="H25" s="340" t="s">
        <v>54</v>
      </c>
      <c r="I25" s="129" t="str">
        <f>'HSPK 2014'!D122</f>
        <v>HSPK 24.01.02.13</v>
      </c>
      <c r="J25" s="130">
        <f>'HSPK 2014'!H131</f>
        <v>11899.3</v>
      </c>
      <c r="K25" s="138">
        <f t="shared" si="0"/>
        <v>17313.48149999998</v>
      </c>
    </row>
    <row r="26" spans="1:13" s="1" customFormat="1" ht="12.95" customHeight="1">
      <c r="A26" s="132">
        <v>5</v>
      </c>
      <c r="B26" s="162" t="s">
        <v>396</v>
      </c>
      <c r="C26" s="187"/>
      <c r="D26" s="149"/>
      <c r="E26" s="149"/>
      <c r="F26" s="150"/>
      <c r="G26" s="151">
        <f>'BACKUP PERHITUNGAN'!N34</f>
        <v>3.6609999999999996</v>
      </c>
      <c r="H26" s="340" t="s">
        <v>54</v>
      </c>
      <c r="I26" s="129" t="s">
        <v>399</v>
      </c>
      <c r="J26" s="130">
        <f>'HSPK 2014'!H117</f>
        <v>334178.09999999998</v>
      </c>
      <c r="K26" s="138">
        <f t="shared" si="0"/>
        <v>1223426.0240999998</v>
      </c>
    </row>
    <row r="27" spans="1:13" s="1" customFormat="1" ht="12.95" customHeight="1">
      <c r="A27" s="132">
        <v>6</v>
      </c>
      <c r="B27" s="162" t="s">
        <v>119</v>
      </c>
      <c r="C27" s="187"/>
      <c r="D27" s="149"/>
      <c r="E27" s="149"/>
      <c r="F27" s="150"/>
      <c r="G27" s="151">
        <f>'BACKUP PERHITUNGAN'!N36</f>
        <v>1.8304999999999998</v>
      </c>
      <c r="H27" s="340" t="s">
        <v>54</v>
      </c>
      <c r="I27" s="129" t="str">
        <f>'HSPK 2014'!D137</f>
        <v>HSPK 24.03.01.01</v>
      </c>
      <c r="J27" s="130">
        <f>'HSPK 2014'!H152</f>
        <v>745974.92697368423</v>
      </c>
      <c r="K27" s="138">
        <f t="shared" si="0"/>
        <v>1365507.1038253289</v>
      </c>
    </row>
    <row r="28" spans="1:13" s="1" customFormat="1" ht="12.95" customHeight="1">
      <c r="A28" s="132">
        <v>7</v>
      </c>
      <c r="B28" s="162" t="s">
        <v>118</v>
      </c>
      <c r="C28" s="187"/>
      <c r="D28" s="149"/>
      <c r="E28" s="149"/>
      <c r="F28" s="150"/>
      <c r="G28" s="151">
        <f>'BACKUP PERHITUNGAN'!N38</f>
        <v>3.6609999999999996</v>
      </c>
      <c r="H28" s="340" t="s">
        <v>54</v>
      </c>
      <c r="I28" s="129" t="str">
        <f>'HSPK 2014'!D158</f>
        <v>HSPK 24.01.02.15</v>
      </c>
      <c r="J28" s="130">
        <f>'HSPK 2014'!H170</f>
        <v>181315</v>
      </c>
      <c r="K28" s="138">
        <f t="shared" si="0"/>
        <v>663794.21499999997</v>
      </c>
    </row>
    <row r="29" spans="1:13" s="1" customFormat="1" ht="12.95" customHeight="1">
      <c r="A29" s="132">
        <v>8</v>
      </c>
      <c r="B29" s="162" t="s">
        <v>120</v>
      </c>
      <c r="C29" s="187"/>
      <c r="D29" s="149"/>
      <c r="E29" s="149"/>
      <c r="F29" s="150"/>
      <c r="G29" s="151">
        <f>'BACKUP PERHITUNGAN'!N40</f>
        <v>1.9800000000000002</v>
      </c>
      <c r="H29" s="345" t="s">
        <v>54</v>
      </c>
      <c r="I29" s="129" t="str">
        <f>'HSPK 2014'!D137</f>
        <v>HSPK 24.03.01.01</v>
      </c>
      <c r="J29" s="130">
        <f>'HSPK 2014'!H152</f>
        <v>745974.92697368423</v>
      </c>
      <c r="K29" s="138">
        <f t="shared" si="0"/>
        <v>1477030.3554078948</v>
      </c>
    </row>
    <row r="30" spans="1:13" s="1" customFormat="1" ht="12.95" customHeight="1">
      <c r="A30" s="132">
        <v>9</v>
      </c>
      <c r="B30" s="162" t="s">
        <v>379</v>
      </c>
      <c r="C30" s="187"/>
      <c r="D30" s="149"/>
      <c r="E30" s="149"/>
      <c r="F30" s="150"/>
      <c r="G30" s="151">
        <f>'BACKUP PERHITUNGAN'!N42</f>
        <v>2.3759999999999999</v>
      </c>
      <c r="H30" s="340" t="s">
        <v>54</v>
      </c>
      <c r="I30" s="487" t="str">
        <f>'HSPK 2014'!D158</f>
        <v>HSPK 24.01.02.15</v>
      </c>
      <c r="J30" s="130">
        <f>'HSPK 2014'!H170</f>
        <v>181315</v>
      </c>
      <c r="K30" s="138">
        <f t="shared" si="0"/>
        <v>430804.44</v>
      </c>
    </row>
    <row r="31" spans="1:13" s="1" customFormat="1" ht="12.95" customHeight="1">
      <c r="A31" s="132">
        <f t="shared" ref="A31" si="2">A30+1</f>
        <v>10</v>
      </c>
      <c r="B31" s="162" t="s">
        <v>380</v>
      </c>
      <c r="C31" s="187"/>
      <c r="D31" s="149"/>
      <c r="E31" s="149"/>
      <c r="F31" s="150"/>
      <c r="G31" s="151">
        <f>'BACKUP PERHITUNGAN'!N44</f>
        <v>1.9800000000000002</v>
      </c>
      <c r="H31" s="340" t="s">
        <v>54</v>
      </c>
      <c r="I31" s="129" t="str">
        <f>'HSPK 2014'!D122</f>
        <v>HSPK 24.01.02.13</v>
      </c>
      <c r="J31" s="130">
        <f>'HSPK 2014'!H131</f>
        <v>11899.3</v>
      </c>
      <c r="K31" s="138">
        <f t="shared" si="0"/>
        <v>23560.614000000001</v>
      </c>
    </row>
    <row r="32" spans="1:13" s="1" customFormat="1">
      <c r="A32" s="142"/>
      <c r="B32" s="143"/>
      <c r="C32" s="186"/>
      <c r="D32" s="144"/>
      <c r="E32" s="144"/>
      <c r="F32" s="145"/>
      <c r="G32" s="605" t="s">
        <v>53</v>
      </c>
      <c r="H32" s="606"/>
      <c r="I32" s="606"/>
      <c r="J32" s="146" t="str">
        <f>A21</f>
        <v>B</v>
      </c>
      <c r="K32" s="147">
        <f>SUM(K22:K31)</f>
        <v>18505955.499833222</v>
      </c>
    </row>
    <row r="33" spans="1:11" s="425" customFormat="1">
      <c r="A33" s="128" t="s">
        <v>43</v>
      </c>
      <c r="B33" s="148" t="s">
        <v>124</v>
      </c>
      <c r="C33" s="184"/>
      <c r="D33" s="149"/>
      <c r="E33" s="149"/>
      <c r="F33" s="163"/>
      <c r="G33" s="342"/>
      <c r="H33" s="165"/>
      <c r="I33" s="166"/>
      <c r="J33" s="167"/>
      <c r="K33" s="168"/>
    </row>
    <row r="34" spans="1:11" s="425" customFormat="1">
      <c r="A34" s="132">
        <v>1</v>
      </c>
      <c r="B34" s="162" t="s">
        <v>125</v>
      </c>
      <c r="C34" s="187"/>
      <c r="D34" s="149"/>
      <c r="E34" s="149"/>
      <c r="F34" s="150"/>
      <c r="G34" s="151">
        <f>'BACKUP PERHITUNGAN'!N49</f>
        <v>67.599999999999994</v>
      </c>
      <c r="H34" s="340" t="s">
        <v>106</v>
      </c>
      <c r="I34" s="129" t="str">
        <f>'HSPK 2014'!D176</f>
        <v>HSPK 24.04.01.01</v>
      </c>
      <c r="J34" s="130">
        <f>'HSPK 2014'!H192</f>
        <v>237196</v>
      </c>
      <c r="K34" s="138">
        <f>J34*G34</f>
        <v>16034449.599999998</v>
      </c>
    </row>
    <row r="35" spans="1:11" s="1" customFormat="1" ht="12.95" customHeight="1">
      <c r="A35" s="132">
        <v>2</v>
      </c>
      <c r="B35" s="162" t="s">
        <v>126</v>
      </c>
      <c r="C35" s="187"/>
      <c r="D35" s="149"/>
      <c r="E35" s="149"/>
      <c r="F35" s="150"/>
      <c r="G35" s="343">
        <f>'BACKUP PERHITUNGAN'!N55</f>
        <v>290.74</v>
      </c>
      <c r="H35" s="340" t="s">
        <v>106</v>
      </c>
      <c r="I35" s="129" t="str">
        <f>'HSPK 2014'!D198</f>
        <v>HSPK 24.04.01.03</v>
      </c>
      <c r="J35" s="130">
        <f>'HSPK 2014'!H214</f>
        <v>219302.39999999999</v>
      </c>
      <c r="K35" s="138">
        <f>J35*G35</f>
        <v>63759979.776000001</v>
      </c>
    </row>
    <row r="36" spans="1:11" s="1" customFormat="1" ht="12.95" customHeight="1">
      <c r="A36" s="132">
        <v>3</v>
      </c>
      <c r="B36" s="162" t="s">
        <v>127</v>
      </c>
      <c r="C36" s="187"/>
      <c r="D36" s="149"/>
      <c r="E36" s="149"/>
      <c r="F36" s="150"/>
      <c r="G36" s="383">
        <f>'BACKUP PERHITUNGAN'!N57</f>
        <v>237.14000000000001</v>
      </c>
      <c r="H36" s="340" t="s">
        <v>106</v>
      </c>
      <c r="I36" s="129" t="str">
        <f>'HSPK 2014'!D220</f>
        <v>HSPK 24.04.01.15</v>
      </c>
      <c r="J36" s="130">
        <f>'HSPK 2014'!H235</f>
        <v>59417.127999999997</v>
      </c>
      <c r="K36" s="138">
        <f>J36*G36</f>
        <v>14090177.73392</v>
      </c>
    </row>
    <row r="37" spans="1:11" s="1" customFormat="1" ht="12.95" customHeight="1">
      <c r="A37" s="132">
        <v>4</v>
      </c>
      <c r="B37" s="162" t="s">
        <v>128</v>
      </c>
      <c r="C37" s="187"/>
      <c r="D37" s="149"/>
      <c r="E37" s="149"/>
      <c r="F37" s="150"/>
      <c r="G37" s="343">
        <f>'BACKUP PERHITUNGAN'!N59</f>
        <v>12.35</v>
      </c>
      <c r="H37" s="345" t="s">
        <v>109</v>
      </c>
      <c r="I37" s="409" t="str">
        <f>'HSPK 2014'!D241</f>
        <v>HSPK 24.04.01.18</v>
      </c>
      <c r="J37" s="130">
        <f>'HSPK 2014'!H256</f>
        <v>18844.5</v>
      </c>
      <c r="K37" s="138">
        <f>J37*G37</f>
        <v>232729.57499999998</v>
      </c>
    </row>
    <row r="38" spans="1:11" s="1" customFormat="1">
      <c r="A38" s="142"/>
      <c r="B38" s="143"/>
      <c r="C38" s="186"/>
      <c r="D38" s="144"/>
      <c r="E38" s="144"/>
      <c r="F38" s="145"/>
      <c r="G38" s="600" t="s">
        <v>53</v>
      </c>
      <c r="H38" s="601"/>
      <c r="I38" s="601"/>
      <c r="J38" s="146" t="str">
        <f>A33</f>
        <v>C</v>
      </c>
      <c r="K38" s="147">
        <f>SUM(K34:K37)</f>
        <v>94117336.684919998</v>
      </c>
    </row>
    <row r="39" spans="1:11" s="1" customFormat="1">
      <c r="A39" s="128" t="s">
        <v>44</v>
      </c>
      <c r="B39" s="148" t="s">
        <v>130</v>
      </c>
      <c r="C39" s="184"/>
      <c r="D39" s="149"/>
      <c r="E39" s="149"/>
      <c r="F39" s="163"/>
      <c r="G39" s="164"/>
      <c r="H39" s="344"/>
      <c r="I39" s="166"/>
      <c r="J39" s="167"/>
      <c r="K39" s="168"/>
    </row>
    <row r="40" spans="1:11" s="1" customFormat="1">
      <c r="A40" s="154">
        <v>1</v>
      </c>
      <c r="B40" s="162" t="s">
        <v>435</v>
      </c>
      <c r="C40" s="184"/>
      <c r="D40" s="149"/>
      <c r="E40" s="149"/>
      <c r="F40" s="163"/>
      <c r="G40" s="151">
        <f>'BACKUP PERHITUNGAN'!N62</f>
        <v>1.1879999999999997</v>
      </c>
      <c r="H40" s="345" t="s">
        <v>54</v>
      </c>
      <c r="I40" s="129" t="str">
        <f>'HSPK 2014'!D348</f>
        <v>HSPK 24.03.01.26</v>
      </c>
      <c r="J40" s="130">
        <f>'HSPK 2014'!H372</f>
        <v>4961448.5</v>
      </c>
      <c r="K40" s="138">
        <f t="shared" ref="K40:K44" si="3">J40*G40</f>
        <v>5894200.817999999</v>
      </c>
    </row>
    <row r="41" spans="1:11" s="1" customFormat="1">
      <c r="A41" s="154">
        <v>2</v>
      </c>
      <c r="B41" s="162" t="s">
        <v>131</v>
      </c>
      <c r="C41" s="187"/>
      <c r="D41" s="149"/>
      <c r="E41" s="149"/>
      <c r="F41" s="150"/>
      <c r="G41" s="151">
        <f>'BACKUP PERHITUNGAN'!N64</f>
        <v>2.3534999999999999</v>
      </c>
      <c r="H41" s="345" t="s">
        <v>54</v>
      </c>
      <c r="I41" s="129" t="str">
        <f>'HSPK 2014'!D262</f>
        <v>HSPK 24.03.01.24</v>
      </c>
      <c r="J41" s="130">
        <f>'HSPK 2014'!H285</f>
        <v>4674603.7</v>
      </c>
      <c r="K41" s="138">
        <f t="shared" si="3"/>
        <v>11001679.807949999</v>
      </c>
    </row>
    <row r="42" spans="1:11" s="1" customFormat="1">
      <c r="A42" s="132">
        <v>3</v>
      </c>
      <c r="B42" s="162" t="s">
        <v>361</v>
      </c>
      <c r="C42" s="187"/>
      <c r="D42" s="149"/>
      <c r="E42" s="149"/>
      <c r="F42" s="150"/>
      <c r="G42" s="151">
        <f>'BACKUP PERHITUNGAN'!N68</f>
        <v>1.4759999999999998</v>
      </c>
      <c r="H42" s="345" t="s">
        <v>54</v>
      </c>
      <c r="I42" s="129" t="str">
        <f>'HSPK 2014'!D320</f>
        <v>HSPK 24.03.01.31</v>
      </c>
      <c r="J42" s="130">
        <f>'HSPK 2014'!H314</f>
        <v>5751281.2000000002</v>
      </c>
      <c r="K42" s="138">
        <f t="shared" si="3"/>
        <v>8488891.0511999987</v>
      </c>
    </row>
    <row r="43" spans="1:11" s="1" customFormat="1">
      <c r="A43" s="132">
        <v>4</v>
      </c>
      <c r="B43" s="162" t="s">
        <v>132</v>
      </c>
      <c r="C43" s="187"/>
      <c r="D43" s="149"/>
      <c r="E43" s="149"/>
      <c r="F43" s="150"/>
      <c r="G43" s="151">
        <f>'BACKUP PERHITUNGAN'!N73</f>
        <v>1.69425</v>
      </c>
      <c r="H43" s="345" t="s">
        <v>54</v>
      </c>
      <c r="I43" s="487" t="str">
        <f>'HSPK 2014'!D348</f>
        <v>HSPK 24.03.01.26</v>
      </c>
      <c r="J43" s="130">
        <f>'HSPK 2014'!H372</f>
        <v>4961448.5</v>
      </c>
      <c r="K43" s="138">
        <f t="shared" si="3"/>
        <v>8405934.1211249996</v>
      </c>
    </row>
    <row r="44" spans="1:11" s="1" customFormat="1">
      <c r="A44" s="132">
        <v>5</v>
      </c>
      <c r="B44" s="162" t="s">
        <v>407</v>
      </c>
      <c r="C44" s="187"/>
      <c r="D44" s="149"/>
      <c r="E44" s="149"/>
      <c r="F44" s="150"/>
      <c r="G44" s="151">
        <f>'BACKUP PERHITUNGAN'!N77</f>
        <v>1.26</v>
      </c>
      <c r="H44" s="345" t="s">
        <v>54</v>
      </c>
      <c r="I44" s="487" t="str">
        <f>'HSPK 2014'!D320</f>
        <v>HSPK 24.03.01.31</v>
      </c>
      <c r="J44" s="130">
        <f>'HSPK 2014'!H314</f>
        <v>5751281.2000000002</v>
      </c>
      <c r="K44" s="138">
        <f t="shared" si="3"/>
        <v>7246614.3119999999</v>
      </c>
    </row>
    <row r="45" spans="1:11" s="1" customFormat="1">
      <c r="A45" s="132">
        <v>6</v>
      </c>
      <c r="B45" s="162" t="s">
        <v>133</v>
      </c>
      <c r="C45" s="187"/>
      <c r="D45" s="149"/>
      <c r="E45" s="149"/>
      <c r="F45" s="150"/>
      <c r="G45" s="151">
        <f>'BACKUP PERHITUNGAN'!N75</f>
        <v>4.2252000000000001</v>
      </c>
      <c r="H45" s="345" t="s">
        <v>54</v>
      </c>
      <c r="I45" s="129" t="str">
        <f>'HSPK 2014'!D378</f>
        <v>HSPK 24.03.01.28</v>
      </c>
      <c r="J45" s="130">
        <f>'HSPK 2014'!H402</f>
        <v>4896735.3</v>
      </c>
      <c r="K45" s="138">
        <f>J45*G45</f>
        <v>20689685.989560001</v>
      </c>
    </row>
    <row r="46" spans="1:11" s="1" customFormat="1">
      <c r="A46" s="142"/>
      <c r="B46" s="143"/>
      <c r="C46" s="186"/>
      <c r="D46" s="144"/>
      <c r="E46" s="144"/>
      <c r="F46" s="145"/>
      <c r="G46" s="600" t="s">
        <v>53</v>
      </c>
      <c r="H46" s="601"/>
      <c r="I46" s="601"/>
      <c r="J46" s="146" t="str">
        <f>A39</f>
        <v>D</v>
      </c>
      <c r="K46" s="147">
        <f>SUM(K40:K45)</f>
        <v>61727006.099834993</v>
      </c>
    </row>
    <row r="47" spans="1:11" s="425" customFormat="1">
      <c r="A47" s="128" t="s">
        <v>45</v>
      </c>
      <c r="B47" s="148" t="s">
        <v>134</v>
      </c>
      <c r="C47" s="184"/>
      <c r="D47" s="149"/>
      <c r="E47" s="149"/>
      <c r="F47" s="163"/>
      <c r="G47" s="164"/>
      <c r="H47" s="344"/>
      <c r="I47" s="166"/>
      <c r="J47" s="167"/>
      <c r="K47" s="168"/>
    </row>
    <row r="48" spans="1:11" s="1" customFormat="1" ht="12.95" customHeight="1">
      <c r="A48" s="154">
        <v>1</v>
      </c>
      <c r="B48" s="162" t="s">
        <v>135</v>
      </c>
      <c r="C48" s="187"/>
      <c r="D48" s="149"/>
      <c r="E48" s="149"/>
      <c r="F48" s="150"/>
      <c r="G48" s="151">
        <f>'BACKUP PERHITUNGAN'!N80</f>
        <v>66.5</v>
      </c>
      <c r="H48" s="340" t="s">
        <v>106</v>
      </c>
      <c r="I48" s="129" t="str">
        <f>'HSPK 2014'!D408</f>
        <v>HSPK 24.05.01.06</v>
      </c>
      <c r="J48" s="130">
        <f>'HSPK 2014'!H425</f>
        <v>193906.24</v>
      </c>
      <c r="K48" s="138">
        <f>J48*G48</f>
        <v>12894764.959999999</v>
      </c>
    </row>
    <row r="49" spans="1:11" s="1" customFormat="1" ht="12.95" customHeight="1">
      <c r="A49" s="132">
        <f>A48+1</f>
        <v>2</v>
      </c>
      <c r="B49" s="162" t="s">
        <v>136</v>
      </c>
      <c r="C49" s="187"/>
      <c r="D49" s="149"/>
      <c r="E49" s="149"/>
      <c r="F49" s="150"/>
      <c r="G49" s="151">
        <f>'BACKUP PERHITUNGAN'!N82</f>
        <v>3.4</v>
      </c>
      <c r="H49" s="340" t="s">
        <v>106</v>
      </c>
      <c r="I49" s="129" t="str">
        <f>'HSPK 2014'!D431</f>
        <v>HSPK 24.05.01.09</v>
      </c>
      <c r="J49" s="130">
        <f>'HSPK 2014'!H448</f>
        <v>222085.9</v>
      </c>
      <c r="K49" s="138">
        <f>J49*G49</f>
        <v>755092.05999999994</v>
      </c>
    </row>
    <row r="50" spans="1:11" s="1" customFormat="1" ht="12.95" customHeight="1">
      <c r="A50" s="132">
        <f>A49+1</f>
        <v>3</v>
      </c>
      <c r="B50" s="162" t="s">
        <v>137</v>
      </c>
      <c r="C50" s="187"/>
      <c r="D50" s="149"/>
      <c r="E50" s="149"/>
      <c r="F50" s="150"/>
      <c r="G50" s="151">
        <f>'BACKUP PERHITUNGAN'!N84</f>
        <v>14.96</v>
      </c>
      <c r="H50" s="341" t="s">
        <v>106</v>
      </c>
      <c r="I50" s="129" t="str">
        <f>'HSPK 2014'!D454</f>
        <v>HSPK 24.05.01.07</v>
      </c>
      <c r="J50" s="130">
        <f>'HSPK 2014'!H471</f>
        <v>222471.9</v>
      </c>
      <c r="K50" s="138">
        <f>J50*G50</f>
        <v>3328179.6240000003</v>
      </c>
    </row>
    <row r="51" spans="1:11" s="1" customFormat="1">
      <c r="A51" s="142"/>
      <c r="B51" s="143"/>
      <c r="C51" s="186"/>
      <c r="D51" s="144"/>
      <c r="E51" s="144"/>
      <c r="F51" s="145"/>
      <c r="G51" s="600" t="s">
        <v>53</v>
      </c>
      <c r="H51" s="601"/>
      <c r="I51" s="601"/>
      <c r="J51" s="146" t="str">
        <f>A47</f>
        <v>E</v>
      </c>
      <c r="K51" s="147">
        <f>SUM(K48:K50)</f>
        <v>16978036.644000001</v>
      </c>
    </row>
    <row r="52" spans="1:11" s="425" customFormat="1">
      <c r="A52" s="128" t="s">
        <v>46</v>
      </c>
      <c r="B52" s="148" t="s">
        <v>139</v>
      </c>
      <c r="C52" s="184"/>
      <c r="D52" s="149"/>
      <c r="E52" s="149"/>
      <c r="F52" s="163"/>
      <c r="G52" s="164"/>
      <c r="H52" s="344"/>
      <c r="I52" s="166"/>
      <c r="J52" s="167"/>
      <c r="K52" s="168"/>
    </row>
    <row r="53" spans="1:11" s="1" customFormat="1" ht="12.75" customHeight="1">
      <c r="A53" s="132">
        <v>1</v>
      </c>
      <c r="B53" s="133" t="s">
        <v>411</v>
      </c>
      <c r="C53" s="185"/>
      <c r="D53" s="135"/>
      <c r="E53" s="135"/>
      <c r="F53" s="408"/>
      <c r="G53" s="136">
        <f>'BACKUP PERHITUNGAN'!N87</f>
        <v>26.5</v>
      </c>
      <c r="H53" s="340" t="s">
        <v>109</v>
      </c>
      <c r="I53" s="409" t="str">
        <f>'HSPK 2014'!$D$477</f>
        <v>HSPK 24.07.01.43</v>
      </c>
      <c r="J53" s="410">
        <f>'HSPK 2014'!$H$493</f>
        <v>94481.27</v>
      </c>
      <c r="K53" s="138">
        <f>J53*G53</f>
        <v>2503753.6550000003</v>
      </c>
    </row>
    <row r="54" spans="1:11" s="1" customFormat="1" ht="12.75" customHeight="1">
      <c r="A54" s="132">
        <v>2</v>
      </c>
      <c r="B54" s="187" t="s">
        <v>412</v>
      </c>
      <c r="C54" s="185"/>
      <c r="D54" s="135"/>
      <c r="E54" s="135"/>
      <c r="F54" s="408"/>
      <c r="G54" s="136">
        <f>'BACKUP PERHITUNGAN'!N89</f>
        <v>8.6</v>
      </c>
      <c r="H54" s="340" t="s">
        <v>106</v>
      </c>
      <c r="I54" s="496" t="s">
        <v>258</v>
      </c>
      <c r="J54" s="410">
        <f>'HSPK 2014'!$H$535</f>
        <v>814975</v>
      </c>
      <c r="K54" s="138">
        <f>J54*G54</f>
        <v>7008785</v>
      </c>
    </row>
    <row r="55" spans="1:11" s="1" customFormat="1" ht="12.75" customHeight="1">
      <c r="A55" s="132">
        <v>3</v>
      </c>
      <c r="B55" s="187" t="s">
        <v>386</v>
      </c>
      <c r="C55" s="185"/>
      <c r="D55" s="135"/>
      <c r="E55" s="135"/>
      <c r="F55" s="408"/>
      <c r="G55" s="136">
        <f>'BACKUP PERHITUNGAN'!N91</f>
        <v>2</v>
      </c>
      <c r="H55" s="340" t="s">
        <v>310</v>
      </c>
      <c r="I55" s="496" t="s">
        <v>258</v>
      </c>
      <c r="J55" s="410">
        <v>500000</v>
      </c>
      <c r="K55" s="138">
        <f t="shared" ref="K55:K81" si="4">J55*G55</f>
        <v>1000000</v>
      </c>
    </row>
    <row r="56" spans="1:11" s="1" customFormat="1" ht="12.75" customHeight="1">
      <c r="A56" s="132">
        <v>4</v>
      </c>
      <c r="B56" s="187" t="s">
        <v>367</v>
      </c>
      <c r="C56" s="185"/>
      <c r="D56" s="135"/>
      <c r="E56" s="135"/>
      <c r="F56" s="408"/>
      <c r="G56" s="136">
        <f>'BACKUP PERHITUNGAN'!N93</f>
        <v>12.620000000000001</v>
      </c>
      <c r="H56" s="340" t="s">
        <v>109</v>
      </c>
      <c r="I56" s="409" t="str">
        <f>'HSPK 2014'!$D$477</f>
        <v>HSPK 24.07.01.43</v>
      </c>
      <c r="J56" s="410">
        <f>'HSPK 2014'!$H$493</f>
        <v>94481.27</v>
      </c>
      <c r="K56" s="138">
        <f t="shared" si="4"/>
        <v>1192353.6274000001</v>
      </c>
    </row>
    <row r="57" spans="1:11" s="1" customFormat="1" ht="12.75" customHeight="1">
      <c r="A57" s="132">
        <v>5</v>
      </c>
      <c r="B57" s="187" t="s">
        <v>385</v>
      </c>
      <c r="C57" s="185"/>
      <c r="D57" s="135"/>
      <c r="E57" s="135"/>
      <c r="F57" s="408"/>
      <c r="G57" s="136">
        <f>'BACKUP PERHITUNGAN'!N95</f>
        <v>1.72</v>
      </c>
      <c r="H57" s="340" t="s">
        <v>106</v>
      </c>
      <c r="I57" s="496" t="s">
        <v>258</v>
      </c>
      <c r="J57" s="410">
        <f>'HSPK 2014'!$H$535</f>
        <v>814975</v>
      </c>
      <c r="K57" s="138">
        <f t="shared" si="4"/>
        <v>1401757</v>
      </c>
    </row>
    <row r="58" spans="1:11" s="1" customFormat="1" ht="12.75" customHeight="1">
      <c r="A58" s="132">
        <v>6</v>
      </c>
      <c r="B58" s="187" t="s">
        <v>368</v>
      </c>
      <c r="C58" s="185"/>
      <c r="D58" s="135"/>
      <c r="E58" s="135"/>
      <c r="F58" s="408"/>
      <c r="G58" s="136">
        <f>'BACKUP PERHITUNGAN'!N97</f>
        <v>4.58</v>
      </c>
      <c r="H58" s="340" t="s">
        <v>109</v>
      </c>
      <c r="I58" s="496" t="str">
        <f>'HSPK 2014'!$D$499</f>
        <v>HSPK 24.07.01.45</v>
      </c>
      <c r="J58" s="410">
        <f>'HSPK 2014'!$H$515</f>
        <v>95264.415000000008</v>
      </c>
      <c r="K58" s="138">
        <f t="shared" si="4"/>
        <v>436311.02070000005</v>
      </c>
    </row>
    <row r="59" spans="1:11" s="1" customFormat="1" ht="12.75" customHeight="1">
      <c r="A59" s="132">
        <v>7</v>
      </c>
      <c r="B59" s="187" t="s">
        <v>369</v>
      </c>
      <c r="C59" s="185"/>
      <c r="D59" s="135"/>
      <c r="E59" s="135"/>
      <c r="F59" s="408"/>
      <c r="G59" s="136">
        <f>'BACKUP PERHITUNGAN'!N99</f>
        <v>2</v>
      </c>
      <c r="H59" s="340" t="s">
        <v>106</v>
      </c>
      <c r="I59" s="496" t="str">
        <f>'HSPK 2014'!$D$541</f>
        <v>HSPK 24.07.01.14</v>
      </c>
      <c r="J59" s="410">
        <f>'HSPK 2014'!$H$555</f>
        <v>135351.625</v>
      </c>
      <c r="K59" s="138">
        <f t="shared" si="4"/>
        <v>270703.25</v>
      </c>
    </row>
    <row r="60" spans="1:11" s="1" customFormat="1" ht="12.75" customHeight="1">
      <c r="A60" s="132">
        <v>8</v>
      </c>
      <c r="B60" s="187" t="s">
        <v>431</v>
      </c>
      <c r="C60" s="185"/>
      <c r="D60" s="135"/>
      <c r="E60" s="135"/>
      <c r="F60" s="408"/>
      <c r="G60" s="136">
        <f>'BACKUP PERHITUNGAN'!N101</f>
        <v>8.1999999999999993</v>
      </c>
      <c r="H60" s="340" t="s">
        <v>109</v>
      </c>
      <c r="I60" s="409" t="str">
        <f>'HSPK 2014'!$D$477</f>
        <v>HSPK 24.07.01.43</v>
      </c>
      <c r="J60" s="410">
        <f>'HSPK 2014'!$H$493</f>
        <v>94481.27</v>
      </c>
      <c r="K60" s="138">
        <f t="shared" si="4"/>
        <v>774746.41399999999</v>
      </c>
    </row>
    <row r="61" spans="1:11" s="1" customFormat="1" ht="12.75" customHeight="1">
      <c r="A61" s="132">
        <v>9</v>
      </c>
      <c r="B61" s="187" t="s">
        <v>432</v>
      </c>
      <c r="C61" s="185"/>
      <c r="D61" s="135"/>
      <c r="E61" s="135"/>
      <c r="F61" s="408"/>
      <c r="G61" s="136">
        <f>'BACKUP PERHITUNGAN'!N103</f>
        <v>1.72</v>
      </c>
      <c r="H61" s="340" t="s">
        <v>106</v>
      </c>
      <c r="I61" s="496" t="s">
        <v>258</v>
      </c>
      <c r="J61" s="410">
        <f>'HSPK 2014'!$H$535</f>
        <v>814975</v>
      </c>
      <c r="K61" s="138">
        <f t="shared" si="4"/>
        <v>1401757</v>
      </c>
    </row>
    <row r="62" spans="1:11" s="1" customFormat="1" ht="12.75" customHeight="1">
      <c r="A62" s="132">
        <v>10</v>
      </c>
      <c r="B62" s="187" t="s">
        <v>433</v>
      </c>
      <c r="C62" s="185"/>
      <c r="D62" s="135"/>
      <c r="E62" s="135"/>
      <c r="F62" s="408"/>
      <c r="G62" s="136">
        <f>'BACKUP PERHITUNGAN'!N105</f>
        <v>4</v>
      </c>
      <c r="H62" s="340" t="s">
        <v>109</v>
      </c>
      <c r="I62" s="496" t="str">
        <f>'HSPK 2014'!$D$499</f>
        <v>HSPK 24.07.01.45</v>
      </c>
      <c r="J62" s="410">
        <f>'HSPK 2014'!$H$515</f>
        <v>95264.415000000008</v>
      </c>
      <c r="K62" s="138">
        <f t="shared" si="4"/>
        <v>381057.66000000003</v>
      </c>
    </row>
    <row r="63" spans="1:11" s="1" customFormat="1" ht="12.75" customHeight="1">
      <c r="A63" s="132">
        <v>11</v>
      </c>
      <c r="B63" s="187" t="s">
        <v>434</v>
      </c>
      <c r="C63" s="185"/>
      <c r="D63" s="135"/>
      <c r="E63" s="135"/>
      <c r="F63" s="408"/>
      <c r="G63" s="136">
        <f>'BACKUP PERHITUNGAN'!N107</f>
        <v>1</v>
      </c>
      <c r="H63" s="340" t="s">
        <v>106</v>
      </c>
      <c r="I63" s="496" t="str">
        <f>'HSPK 2014'!$D$541</f>
        <v>HSPK 24.07.01.14</v>
      </c>
      <c r="J63" s="410">
        <f>'HSPK 2014'!$H$555</f>
        <v>135351.625</v>
      </c>
      <c r="K63" s="138">
        <f t="shared" si="4"/>
        <v>135351.625</v>
      </c>
    </row>
    <row r="64" spans="1:11" s="1" customFormat="1" ht="12.75" customHeight="1">
      <c r="A64" s="132">
        <v>12</v>
      </c>
      <c r="B64" s="187" t="s">
        <v>143</v>
      </c>
      <c r="C64" s="185"/>
      <c r="D64" s="135"/>
      <c r="E64" s="135"/>
      <c r="F64" s="408"/>
      <c r="G64" s="136">
        <f>'BACKUP PERHITUNGAN'!N109</f>
        <v>10.3</v>
      </c>
      <c r="H64" s="340" t="s">
        <v>109</v>
      </c>
      <c r="I64" s="409" t="str">
        <f>'HSPK 2014'!$D$477</f>
        <v>HSPK 24.07.01.43</v>
      </c>
      <c r="J64" s="410">
        <f>'HSPK 2014'!$H$493</f>
        <v>94481.27</v>
      </c>
      <c r="K64" s="138">
        <f t="shared" si="4"/>
        <v>973157.08100000012</v>
      </c>
    </row>
    <row r="65" spans="1:11" s="1" customFormat="1" ht="12.75" customHeight="1">
      <c r="A65" s="132">
        <v>13</v>
      </c>
      <c r="B65" s="187" t="s">
        <v>144</v>
      </c>
      <c r="C65" s="185"/>
      <c r="D65" s="135"/>
      <c r="E65" s="135"/>
      <c r="F65" s="408"/>
      <c r="G65" s="136">
        <f>'BACKUP PERHITUNGAN'!N111</f>
        <v>8.4</v>
      </c>
      <c r="H65" s="340" t="s">
        <v>109</v>
      </c>
      <c r="I65" s="496" t="str">
        <f>'HSPK 2014'!$D$499</f>
        <v>HSPK 24.07.01.45</v>
      </c>
      <c r="J65" s="410">
        <f>'HSPK 2014'!$H$515</f>
        <v>95264.415000000008</v>
      </c>
      <c r="K65" s="138">
        <f t="shared" si="4"/>
        <v>800221.08600000013</v>
      </c>
    </row>
    <row r="66" spans="1:11" s="1" customFormat="1" ht="12.75" customHeight="1">
      <c r="A66" s="132">
        <v>14</v>
      </c>
      <c r="B66" s="187" t="s">
        <v>145</v>
      </c>
      <c r="C66" s="185"/>
      <c r="D66" s="135"/>
      <c r="E66" s="135"/>
      <c r="F66" s="408"/>
      <c r="G66" s="136">
        <f>'BACKUP PERHITUNGAN'!N113</f>
        <v>2</v>
      </c>
      <c r="H66" s="340" t="s">
        <v>106</v>
      </c>
      <c r="I66" s="496" t="str">
        <f>'HSPK 2014'!$D$541</f>
        <v>HSPK 24.07.01.14</v>
      </c>
      <c r="J66" s="410">
        <f>'HSPK 2014'!$H$555</f>
        <v>135351.625</v>
      </c>
      <c r="K66" s="138">
        <f t="shared" si="4"/>
        <v>270703.25</v>
      </c>
    </row>
    <row r="67" spans="1:11" s="1" customFormat="1" ht="12.75" customHeight="1">
      <c r="A67" s="132">
        <v>15</v>
      </c>
      <c r="B67" s="187" t="s">
        <v>413</v>
      </c>
      <c r="C67" s="185"/>
      <c r="D67" s="135"/>
      <c r="E67" s="135"/>
      <c r="F67" s="408"/>
      <c r="G67" s="136">
        <f>'BACKUP PERHITUNGAN'!N115</f>
        <v>6.6</v>
      </c>
      <c r="H67" s="340" t="s">
        <v>109</v>
      </c>
      <c r="I67" s="409" t="str">
        <f>'HSPK 2014'!$D$477</f>
        <v>HSPK 24.07.01.43</v>
      </c>
      <c r="J67" s="410">
        <f>'HSPK 2014'!$H$493</f>
        <v>94481.27</v>
      </c>
      <c r="K67" s="138">
        <f t="shared" si="4"/>
        <v>623576.38199999998</v>
      </c>
    </row>
    <row r="68" spans="1:11" s="1" customFormat="1" ht="12.75" customHeight="1">
      <c r="A68" s="132">
        <v>16</v>
      </c>
      <c r="B68" s="187" t="s">
        <v>414</v>
      </c>
      <c r="C68" s="185"/>
      <c r="D68" s="135"/>
      <c r="E68" s="135"/>
      <c r="F68" s="408"/>
      <c r="G68" s="136">
        <f>'BACKUP PERHITUNGAN'!N117</f>
        <v>7.4</v>
      </c>
      <c r="H68" s="340" t="s">
        <v>109</v>
      </c>
      <c r="I68" s="496" t="str">
        <f>'HSPK 2014'!$D$499</f>
        <v>HSPK 24.07.01.45</v>
      </c>
      <c r="J68" s="410">
        <f>'HSPK 2014'!$H$515</f>
        <v>95264.415000000008</v>
      </c>
      <c r="K68" s="138">
        <f t="shared" si="4"/>
        <v>704956.67100000009</v>
      </c>
    </row>
    <row r="69" spans="1:11" s="1" customFormat="1" ht="12.75" customHeight="1">
      <c r="A69" s="132">
        <v>17</v>
      </c>
      <c r="B69" s="187" t="s">
        <v>146</v>
      </c>
      <c r="C69" s="185"/>
      <c r="D69" s="135"/>
      <c r="E69" s="135"/>
      <c r="F69" s="408"/>
      <c r="G69" s="136">
        <f>'BACKUP PERHITUNGAN'!N119</f>
        <v>5.6</v>
      </c>
      <c r="H69" s="340" t="s">
        <v>106</v>
      </c>
      <c r="I69" s="496" t="str">
        <f>'HSPK 2014'!$D$541</f>
        <v>HSPK 24.07.01.14</v>
      </c>
      <c r="J69" s="410">
        <f>'HSPK 2014'!$H$555</f>
        <v>135351.625</v>
      </c>
      <c r="K69" s="138">
        <f t="shared" si="4"/>
        <v>757969.1</v>
      </c>
    </row>
    <row r="70" spans="1:11" s="1" customFormat="1" ht="12.75" customHeight="1">
      <c r="A70" s="132">
        <v>18</v>
      </c>
      <c r="B70" s="187" t="s">
        <v>388</v>
      </c>
      <c r="C70" s="185"/>
      <c r="D70" s="135"/>
      <c r="E70" s="135"/>
      <c r="F70" s="408"/>
      <c r="G70" s="136">
        <f>'BACKUP PERHITUNGAN'!N121</f>
        <v>6</v>
      </c>
      <c r="H70" s="340" t="s">
        <v>109</v>
      </c>
      <c r="I70" s="409" t="str">
        <f>'HSPK 2014'!$D$477</f>
        <v>HSPK 24.07.01.43</v>
      </c>
      <c r="J70" s="410">
        <f>'HSPK 2014'!$H$493</f>
        <v>94481.27</v>
      </c>
      <c r="K70" s="138">
        <f t="shared" si="4"/>
        <v>566887.62</v>
      </c>
    </row>
    <row r="71" spans="1:11" s="1" customFormat="1" ht="12.75" customHeight="1">
      <c r="A71" s="132">
        <v>19</v>
      </c>
      <c r="B71" s="187" t="s">
        <v>416</v>
      </c>
      <c r="C71" s="185"/>
      <c r="D71" s="135"/>
      <c r="E71" s="135"/>
      <c r="F71" s="408"/>
      <c r="G71" s="136">
        <f>'BACKUP PERHITUNGAN'!N123</f>
        <v>5.4</v>
      </c>
      <c r="H71" s="340" t="s">
        <v>109</v>
      </c>
      <c r="I71" s="496" t="str">
        <f>'HSPK 2014'!$D$499</f>
        <v>HSPK 24.07.01.45</v>
      </c>
      <c r="J71" s="410">
        <f>'HSPK 2014'!$H$515</f>
        <v>95264.415000000008</v>
      </c>
      <c r="K71" s="138">
        <f t="shared" si="4"/>
        <v>514427.84100000007</v>
      </c>
    </row>
    <row r="72" spans="1:11" s="1" customFormat="1" ht="12.75" customHeight="1">
      <c r="A72" s="132">
        <v>20</v>
      </c>
      <c r="B72" s="187" t="s">
        <v>415</v>
      </c>
      <c r="C72" s="185"/>
      <c r="D72" s="135"/>
      <c r="E72" s="135"/>
      <c r="F72" s="408"/>
      <c r="G72" s="136">
        <f>'BACKUP PERHITUNGAN'!N125</f>
        <v>0.4</v>
      </c>
      <c r="H72" s="340" t="s">
        <v>106</v>
      </c>
      <c r="I72" s="496" t="str">
        <f>'HSPK 2014'!$D$541</f>
        <v>HSPK 24.07.01.14</v>
      </c>
      <c r="J72" s="410">
        <f>'HSPK 2014'!$H$555</f>
        <v>135351.625</v>
      </c>
      <c r="K72" s="138">
        <f t="shared" si="4"/>
        <v>54140.65</v>
      </c>
    </row>
    <row r="73" spans="1:11" s="1" customFormat="1" ht="12.75" customHeight="1">
      <c r="A73" s="132">
        <v>21</v>
      </c>
      <c r="B73" s="187" t="s">
        <v>417</v>
      </c>
      <c r="C73" s="185"/>
      <c r="D73" s="135"/>
      <c r="E73" s="135"/>
      <c r="F73" s="408"/>
      <c r="G73" s="136">
        <f>'BACKUP PERHITUNGAN'!N127</f>
        <v>14.8</v>
      </c>
      <c r="H73" s="340" t="s">
        <v>109</v>
      </c>
      <c r="I73" s="409" t="str">
        <f>'HSPK 2014'!$D$477</f>
        <v>HSPK 24.07.01.43</v>
      </c>
      <c r="J73" s="410">
        <f>'HSPK 2014'!$H$493</f>
        <v>94481.27</v>
      </c>
      <c r="K73" s="138">
        <f t="shared" si="4"/>
        <v>1398322.7960000001</v>
      </c>
    </row>
    <row r="74" spans="1:11" s="1" customFormat="1" ht="12.75" customHeight="1">
      <c r="A74" s="132">
        <v>22</v>
      </c>
      <c r="B74" s="187" t="s">
        <v>418</v>
      </c>
      <c r="C74" s="185"/>
      <c r="D74" s="135"/>
      <c r="E74" s="135"/>
      <c r="F74" s="408"/>
      <c r="G74" s="136">
        <f>'BACKUP PERHITUNGAN'!N129</f>
        <v>9.8000000000000007</v>
      </c>
      <c r="H74" s="340" t="s">
        <v>109</v>
      </c>
      <c r="I74" s="496" t="str">
        <f>'HSPK 2014'!$D$499</f>
        <v>HSPK 24.07.01.45</v>
      </c>
      <c r="J74" s="410">
        <f>'HSPK 2014'!$H$515</f>
        <v>95264.415000000008</v>
      </c>
      <c r="K74" s="138">
        <f t="shared" si="4"/>
        <v>933591.26700000011</v>
      </c>
    </row>
    <row r="75" spans="1:11" s="1" customFormat="1" ht="12.75" customHeight="1">
      <c r="A75" s="132">
        <v>23</v>
      </c>
      <c r="B75" s="187" t="s">
        <v>419</v>
      </c>
      <c r="C75" s="185"/>
      <c r="D75" s="135"/>
      <c r="E75" s="135"/>
      <c r="F75" s="408"/>
      <c r="G75" s="136">
        <f>'BACKUP PERHITUNGAN'!N131</f>
        <v>3.4000000000000004</v>
      </c>
      <c r="H75" s="340" t="s">
        <v>106</v>
      </c>
      <c r="I75" s="496" t="str">
        <f>'HSPK 2014'!$D$541</f>
        <v>HSPK 24.07.01.14</v>
      </c>
      <c r="J75" s="410">
        <f>'HSPK 2014'!$H$555</f>
        <v>135351.625</v>
      </c>
      <c r="K75" s="138">
        <f t="shared" si="4"/>
        <v>460195.52500000002</v>
      </c>
    </row>
    <row r="76" spans="1:11" s="1" customFormat="1" ht="12.75" customHeight="1">
      <c r="A76" s="132">
        <v>24</v>
      </c>
      <c r="B76" s="187" t="s">
        <v>420</v>
      </c>
      <c r="C76" s="185"/>
      <c r="D76" s="135"/>
      <c r="E76" s="135"/>
      <c r="F76" s="408"/>
      <c r="G76" s="136">
        <f>'BACKUP PERHITUNGAN'!N133</f>
        <v>10</v>
      </c>
      <c r="H76" s="340" t="s">
        <v>109</v>
      </c>
      <c r="I76" s="409" t="str">
        <f>'HSPK 2014'!$D$477</f>
        <v>HSPK 24.07.01.43</v>
      </c>
      <c r="J76" s="410">
        <f>'HSPK 2014'!$H$493</f>
        <v>94481.27</v>
      </c>
      <c r="K76" s="138">
        <f t="shared" si="4"/>
        <v>944812.70000000007</v>
      </c>
    </row>
    <row r="77" spans="1:11" s="1" customFormat="1" ht="12.75" customHeight="1">
      <c r="A77" s="132">
        <v>25</v>
      </c>
      <c r="B77" s="187" t="s">
        <v>421</v>
      </c>
      <c r="C77" s="185"/>
      <c r="D77" s="135"/>
      <c r="E77" s="135"/>
      <c r="F77" s="408"/>
      <c r="G77" s="136">
        <f>'BACKUP PERHITUNGAN'!N135</f>
        <v>4.9000000000000004</v>
      </c>
      <c r="H77" s="340" t="s">
        <v>109</v>
      </c>
      <c r="I77" s="496" t="str">
        <f>'HSPK 2014'!$D$499</f>
        <v>HSPK 24.07.01.45</v>
      </c>
      <c r="J77" s="410">
        <f>'HSPK 2014'!$H$515</f>
        <v>95264.415000000008</v>
      </c>
      <c r="K77" s="138">
        <f t="shared" si="4"/>
        <v>466795.63350000005</v>
      </c>
    </row>
    <row r="78" spans="1:11" s="1" customFormat="1" ht="12.75" customHeight="1">
      <c r="A78" s="132">
        <v>26</v>
      </c>
      <c r="B78" s="187" t="s">
        <v>422</v>
      </c>
      <c r="C78" s="185"/>
      <c r="D78" s="135"/>
      <c r="E78" s="135"/>
      <c r="F78" s="408"/>
      <c r="G78" s="136">
        <f>'BACKUP PERHITUNGAN'!N137</f>
        <v>2</v>
      </c>
      <c r="H78" s="340" t="s">
        <v>106</v>
      </c>
      <c r="I78" s="496" t="str">
        <f>'HSPK 2014'!$D$541</f>
        <v>HSPK 24.07.01.14</v>
      </c>
      <c r="J78" s="410">
        <f>'HSPK 2014'!$H$555</f>
        <v>135351.625</v>
      </c>
      <c r="K78" s="138">
        <f t="shared" si="4"/>
        <v>270703.25</v>
      </c>
    </row>
    <row r="79" spans="1:11" s="1" customFormat="1" ht="12.75" customHeight="1">
      <c r="A79" s="132">
        <v>27</v>
      </c>
      <c r="B79" s="187" t="s">
        <v>423</v>
      </c>
      <c r="C79" s="185"/>
      <c r="D79" s="135"/>
      <c r="E79" s="135"/>
      <c r="F79" s="408"/>
      <c r="G79" s="136">
        <f>'BACKUP PERHITUNGAN'!N139</f>
        <v>6</v>
      </c>
      <c r="H79" s="340" t="s">
        <v>109</v>
      </c>
      <c r="I79" s="409" t="str">
        <f>'HSPK 2014'!$D$477</f>
        <v>HSPK 24.07.01.43</v>
      </c>
      <c r="J79" s="410">
        <f>'HSPK 2014'!$H$493</f>
        <v>94481.27</v>
      </c>
      <c r="K79" s="138">
        <f t="shared" si="4"/>
        <v>566887.62</v>
      </c>
    </row>
    <row r="80" spans="1:11" s="1" customFormat="1" ht="12.75" customHeight="1">
      <c r="A80" s="132">
        <v>28</v>
      </c>
      <c r="B80" s="187" t="s">
        <v>424</v>
      </c>
      <c r="C80" s="185"/>
      <c r="D80" s="135"/>
      <c r="E80" s="135"/>
      <c r="F80" s="408"/>
      <c r="G80" s="136">
        <f>'BACKUP PERHITUNGAN'!N141</f>
        <v>4.9000000000000004</v>
      </c>
      <c r="H80" s="340" t="s">
        <v>109</v>
      </c>
      <c r="I80" s="496" t="str">
        <f>'HSPK 2014'!$D$499</f>
        <v>HSPK 24.07.01.45</v>
      </c>
      <c r="J80" s="410">
        <f>'HSPK 2014'!$H$515</f>
        <v>95264.415000000008</v>
      </c>
      <c r="K80" s="138">
        <f t="shared" si="4"/>
        <v>466795.63350000005</v>
      </c>
    </row>
    <row r="81" spans="1:11" s="1" customFormat="1" ht="12.75" customHeight="1">
      <c r="A81" s="132">
        <v>29</v>
      </c>
      <c r="B81" s="187" t="s">
        <v>425</v>
      </c>
      <c r="C81" s="185"/>
      <c r="D81" s="135"/>
      <c r="E81" s="135"/>
      <c r="F81" s="408"/>
      <c r="G81" s="136">
        <f>'BACKUP PERHITUNGAN'!N143</f>
        <v>1.1000000000000001</v>
      </c>
      <c r="H81" s="340" t="s">
        <v>106</v>
      </c>
      <c r="I81" s="496" t="str">
        <f>'HSPK 2014'!$D$541</f>
        <v>HSPK 24.07.01.14</v>
      </c>
      <c r="J81" s="410">
        <f>'HSPK 2014'!$H$555</f>
        <v>135351.625</v>
      </c>
      <c r="K81" s="138">
        <f t="shared" si="4"/>
        <v>148886.78750000001</v>
      </c>
    </row>
    <row r="82" spans="1:11" s="1" customFormat="1">
      <c r="A82" s="142"/>
      <c r="B82" s="143"/>
      <c r="C82" s="186"/>
      <c r="D82" s="144"/>
      <c r="E82" s="144"/>
      <c r="F82" s="145"/>
      <c r="G82" s="600" t="s">
        <v>53</v>
      </c>
      <c r="H82" s="601"/>
      <c r="I82" s="601"/>
      <c r="J82" s="146" t="str">
        <f>A52</f>
        <v>F</v>
      </c>
      <c r="K82" s="147">
        <f>SUM(K53:K81)</f>
        <v>27429607.145600002</v>
      </c>
    </row>
    <row r="83" spans="1:11" s="425" customFormat="1">
      <c r="A83" s="128" t="s">
        <v>47</v>
      </c>
      <c r="B83" s="148" t="s">
        <v>147</v>
      </c>
      <c r="C83" s="184"/>
      <c r="D83" s="149"/>
      <c r="E83" s="149"/>
      <c r="F83" s="163"/>
      <c r="G83" s="164"/>
      <c r="H83" s="344"/>
      <c r="I83" s="166"/>
      <c r="J83" s="167"/>
      <c r="K83" s="168"/>
    </row>
    <row r="84" spans="1:11" s="1" customFormat="1" ht="12.95" customHeight="1">
      <c r="A84" s="154">
        <v>1</v>
      </c>
      <c r="B84" s="162" t="s">
        <v>266</v>
      </c>
      <c r="C84" s="187"/>
      <c r="D84" s="149"/>
      <c r="E84" s="149"/>
      <c r="F84" s="150"/>
      <c r="G84" s="151">
        <f>'BACKUP PERHITUNGAN'!N146</f>
        <v>42.5</v>
      </c>
      <c r="H84" s="340" t="s">
        <v>106</v>
      </c>
      <c r="I84" s="129" t="str">
        <f>'HSPK 2014'!D561</f>
        <v>HSPK 24.06.01.10</v>
      </c>
      <c r="J84" s="130">
        <f>'HSPK 2014'!H575</f>
        <v>287711.5</v>
      </c>
      <c r="K84" s="138">
        <f>J84*G84</f>
        <v>12227738.75</v>
      </c>
    </row>
    <row r="85" spans="1:11" s="1" customFormat="1" ht="12.95" customHeight="1">
      <c r="A85" s="154">
        <f>A84+1</f>
        <v>2</v>
      </c>
      <c r="B85" s="162" t="s">
        <v>148</v>
      </c>
      <c r="C85" s="187"/>
      <c r="D85" s="149"/>
      <c r="E85" s="149"/>
      <c r="F85" s="150"/>
      <c r="G85" s="151">
        <f>'BACKUP PERHITUNGAN'!N148</f>
        <v>26</v>
      </c>
      <c r="H85" s="340" t="s">
        <v>106</v>
      </c>
      <c r="I85" s="129" t="str">
        <f>'HSPK 2014'!D581</f>
        <v>HSPK 24.06.02.03</v>
      </c>
      <c r="J85" s="130">
        <f>'HSPK 2014'!H595</f>
        <v>310906.2</v>
      </c>
      <c r="K85" s="138">
        <f t="shared" ref="K85:K89" si="5">J85*G85</f>
        <v>8083561.2000000002</v>
      </c>
    </row>
    <row r="86" spans="1:11" s="1" customFormat="1" ht="12.95" customHeight="1">
      <c r="A86" s="154">
        <v>3</v>
      </c>
      <c r="B86" s="162" t="s">
        <v>428</v>
      </c>
      <c r="C86" s="187"/>
      <c r="D86" s="149"/>
      <c r="E86" s="149"/>
      <c r="F86" s="150"/>
      <c r="G86" s="151">
        <f>'BACKUP PERHITUNGAN'!N150</f>
        <v>16.5</v>
      </c>
      <c r="H86" s="340" t="s">
        <v>106</v>
      </c>
      <c r="I86" s="497" t="s">
        <v>258</v>
      </c>
      <c r="J86" s="130">
        <v>300000</v>
      </c>
      <c r="K86" s="138">
        <f t="shared" si="5"/>
        <v>4950000</v>
      </c>
    </row>
    <row r="87" spans="1:11" s="1" customFormat="1" ht="12.95" customHeight="1">
      <c r="A87" s="154">
        <v>4</v>
      </c>
      <c r="B87" s="162" t="s">
        <v>149</v>
      </c>
      <c r="C87" s="187"/>
      <c r="D87" s="149"/>
      <c r="E87" s="149"/>
      <c r="F87" s="150"/>
      <c r="G87" s="151">
        <f>'BACKUP PERHITUNGAN'!N152</f>
        <v>25.8</v>
      </c>
      <c r="H87" s="340" t="s">
        <v>109</v>
      </c>
      <c r="I87" s="129" t="str">
        <f>'HSPK 2014'!D601</f>
        <v>HSPK 24.06.02.03</v>
      </c>
      <c r="J87" s="130">
        <f>'HSPK 2014'!H616</f>
        <v>119745.5</v>
      </c>
      <c r="K87" s="138">
        <f t="shared" si="5"/>
        <v>3089433.9</v>
      </c>
    </row>
    <row r="88" spans="1:11" s="1" customFormat="1" ht="12.95" customHeight="1">
      <c r="A88" s="154">
        <v>5</v>
      </c>
      <c r="B88" s="162" t="s">
        <v>150</v>
      </c>
      <c r="C88" s="187"/>
      <c r="D88" s="149"/>
      <c r="E88" s="149"/>
      <c r="F88" s="150"/>
      <c r="G88" s="151">
        <f>'BACKUP PERHITUNGAN'!N154</f>
        <v>68</v>
      </c>
      <c r="H88" s="340" t="s">
        <v>106</v>
      </c>
      <c r="I88" s="129" t="str">
        <f>'HSPK 2014'!D622</f>
        <v>HSPK 24.06.03.18</v>
      </c>
      <c r="J88" s="130">
        <f>'HSPK 2014'!H638</f>
        <v>108832.5</v>
      </c>
      <c r="K88" s="138">
        <f t="shared" si="5"/>
        <v>7400610</v>
      </c>
    </row>
    <row r="89" spans="1:11" s="1" customFormat="1" ht="12.95" customHeight="1">
      <c r="A89" s="154">
        <v>6</v>
      </c>
      <c r="B89" s="162" t="s">
        <v>151</v>
      </c>
      <c r="C89" s="187"/>
      <c r="D89" s="149"/>
      <c r="E89" s="149"/>
      <c r="F89" s="150"/>
      <c r="G89" s="151">
        <f>'BACKUP PERHITUNGAN'!N156</f>
        <v>68</v>
      </c>
      <c r="H89" s="340" t="s">
        <v>106</v>
      </c>
      <c r="I89" s="129" t="str">
        <f>'HSPK 2014'!D644</f>
        <v>HSPK 24.06.03.09</v>
      </c>
      <c r="J89" s="130">
        <f>'HSPK 2014'!H659</f>
        <v>36405.300000000003</v>
      </c>
      <c r="K89" s="138">
        <f t="shared" si="5"/>
        <v>2475560.4000000004</v>
      </c>
    </row>
    <row r="90" spans="1:11" s="1" customFormat="1">
      <c r="A90" s="142"/>
      <c r="B90" s="143"/>
      <c r="C90" s="186"/>
      <c r="D90" s="144"/>
      <c r="E90" s="144"/>
      <c r="F90" s="145"/>
      <c r="G90" s="600" t="s">
        <v>53</v>
      </c>
      <c r="H90" s="601"/>
      <c r="I90" s="601"/>
      <c r="J90" s="146" t="str">
        <f>A83</f>
        <v>G</v>
      </c>
      <c r="K90" s="147">
        <f>SUM(K84:K89)</f>
        <v>38226904.249999993</v>
      </c>
    </row>
    <row r="91" spans="1:11" s="425" customFormat="1">
      <c r="A91" s="128" t="s">
        <v>48</v>
      </c>
      <c r="B91" s="148" t="s">
        <v>152</v>
      </c>
      <c r="C91" s="184"/>
      <c r="D91" s="149"/>
      <c r="E91" s="149"/>
      <c r="F91" s="163"/>
      <c r="G91" s="164"/>
      <c r="H91" s="344"/>
      <c r="I91" s="166"/>
      <c r="J91" s="167"/>
      <c r="K91" s="168"/>
    </row>
    <row r="92" spans="1:11" s="425" customFormat="1">
      <c r="A92" s="154">
        <v>1</v>
      </c>
      <c r="B92" s="162" t="s">
        <v>153</v>
      </c>
      <c r="C92" s="184"/>
      <c r="D92" s="149"/>
      <c r="E92" s="149"/>
      <c r="F92" s="163"/>
      <c r="G92" s="383">
        <f>'BACKUP PERHITUNGAN'!N159</f>
        <v>9</v>
      </c>
      <c r="H92" s="340" t="s">
        <v>286</v>
      </c>
      <c r="I92" s="129" t="str">
        <f>'HSPK 2014'!D665</f>
        <v>HSPK 24.07.01.19</v>
      </c>
      <c r="J92" s="130">
        <f>'HSPK 2014'!H679</f>
        <v>160685.5</v>
      </c>
      <c r="K92" s="141">
        <f>J92*G92</f>
        <v>1446169.5</v>
      </c>
    </row>
    <row r="93" spans="1:11" s="425" customFormat="1">
      <c r="A93" s="132">
        <v>2</v>
      </c>
      <c r="B93" s="162" t="s">
        <v>154</v>
      </c>
      <c r="C93" s="184"/>
      <c r="D93" s="149"/>
      <c r="E93" s="149"/>
      <c r="F93" s="163"/>
      <c r="G93" s="383">
        <f>'BACKUP PERHITUNGAN'!N161</f>
        <v>9</v>
      </c>
      <c r="H93" s="340" t="s">
        <v>286</v>
      </c>
      <c r="I93" s="129" t="str">
        <f>'HSPK 2014'!D685</f>
        <v>HSPK 24.07.01.20</v>
      </c>
      <c r="J93" s="130">
        <f>'HSPK 2014'!H699</f>
        <v>28181.625</v>
      </c>
      <c r="K93" s="141">
        <f>J93*G93</f>
        <v>253634.625</v>
      </c>
    </row>
    <row r="94" spans="1:11" s="1" customFormat="1" ht="12.95" customHeight="1">
      <c r="A94" s="132">
        <v>3</v>
      </c>
      <c r="B94" s="133" t="s">
        <v>155</v>
      </c>
      <c r="C94" s="185"/>
      <c r="D94" s="135"/>
      <c r="E94" s="135"/>
      <c r="F94" s="408"/>
      <c r="G94" s="383">
        <f>'BACKUP PERHITUNGAN'!N163</f>
        <v>9</v>
      </c>
      <c r="H94" s="340" t="s">
        <v>286</v>
      </c>
      <c r="I94" s="409" t="str">
        <f>'HSPK 2014'!D705</f>
        <v>HSPK 24.07.01.21</v>
      </c>
      <c r="J94" s="410">
        <f>'HSPK 2014'!H719</f>
        <v>28187.75</v>
      </c>
      <c r="K94" s="141">
        <f>J94*G94</f>
        <v>253689.75</v>
      </c>
    </row>
    <row r="95" spans="1:11" s="1" customFormat="1" ht="12.95" customHeight="1">
      <c r="A95" s="132">
        <v>4</v>
      </c>
      <c r="B95" s="133" t="s">
        <v>156</v>
      </c>
      <c r="C95" s="185"/>
      <c r="D95" s="135"/>
      <c r="E95" s="135"/>
      <c r="F95" s="408"/>
      <c r="G95" s="136">
        <f>'BACKUP PERHITUNGAN'!N165</f>
        <v>9</v>
      </c>
      <c r="H95" s="340" t="s">
        <v>286</v>
      </c>
      <c r="I95" s="409" t="str">
        <f>'HSPK 2014'!D725</f>
        <v>HSPK 24.07.01.26</v>
      </c>
      <c r="J95" s="410">
        <f>'HSPK 2014'!H737</f>
        <v>120368</v>
      </c>
      <c r="K95" s="141">
        <f>J95*G95</f>
        <v>1083312</v>
      </c>
    </row>
    <row r="96" spans="1:11" s="1" customFormat="1">
      <c r="A96" s="142"/>
      <c r="B96" s="143"/>
      <c r="C96" s="186"/>
      <c r="D96" s="144"/>
      <c r="E96" s="144"/>
      <c r="F96" s="145"/>
      <c r="G96" s="600" t="s">
        <v>53</v>
      </c>
      <c r="H96" s="601"/>
      <c r="I96" s="601"/>
      <c r="J96" s="146" t="str">
        <f>A91</f>
        <v>H</v>
      </c>
      <c r="K96" s="147">
        <f>SUM(K92:K95)</f>
        <v>3036805.875</v>
      </c>
    </row>
    <row r="97" spans="1:11" s="425" customFormat="1">
      <c r="A97" s="128" t="s">
        <v>49</v>
      </c>
      <c r="B97" s="148" t="s">
        <v>157</v>
      </c>
      <c r="C97" s="184"/>
      <c r="D97" s="149"/>
      <c r="E97" s="149"/>
      <c r="F97" s="163"/>
      <c r="G97" s="164"/>
      <c r="H97" s="344"/>
      <c r="I97" s="166"/>
      <c r="J97" s="167"/>
      <c r="K97" s="168"/>
    </row>
    <row r="98" spans="1:11" s="1" customFormat="1" ht="12.95" customHeight="1">
      <c r="A98" s="132">
        <v>1</v>
      </c>
      <c r="B98" s="162" t="s">
        <v>158</v>
      </c>
      <c r="C98" s="187"/>
      <c r="D98" s="149"/>
      <c r="E98" s="149"/>
      <c r="F98" s="150"/>
      <c r="G98" s="151">
        <f>'BACKUP PERHITUNGAN'!N168</f>
        <v>17</v>
      </c>
      <c r="H98" s="340" t="s">
        <v>182</v>
      </c>
      <c r="I98" s="129" t="str">
        <f>'HSPK 2014'!D743</f>
        <v>HSPK 24.07.02.02</v>
      </c>
      <c r="J98" s="130">
        <f>'HSPK 2014'!H760</f>
        <v>649442</v>
      </c>
      <c r="K98" s="141">
        <f>J98*G98</f>
        <v>11040514</v>
      </c>
    </row>
    <row r="99" spans="1:11" s="1" customFormat="1" ht="12.95" customHeight="1">
      <c r="A99" s="132">
        <v>2</v>
      </c>
      <c r="B99" s="162" t="s">
        <v>159</v>
      </c>
      <c r="C99" s="187"/>
      <c r="D99" s="149"/>
      <c r="E99" s="149"/>
      <c r="F99" s="150"/>
      <c r="G99" s="151">
        <f>'BACKUP PERHITUNGAN'!N170</f>
        <v>6</v>
      </c>
      <c r="H99" s="340" t="s">
        <v>182</v>
      </c>
      <c r="I99" s="129" t="str">
        <f>'HSPK 2014'!D766</f>
        <v>HSPK 24.07.02.01</v>
      </c>
      <c r="J99" s="130">
        <f>'HSPK 2014'!H782</f>
        <v>236096.4</v>
      </c>
      <c r="K99" s="141">
        <f t="shared" ref="K99:K102" si="6">J99*G99</f>
        <v>1416578.4</v>
      </c>
    </row>
    <row r="100" spans="1:11" s="1" customFormat="1" ht="12.95" customHeight="1">
      <c r="A100" s="132">
        <v>3</v>
      </c>
      <c r="B100" s="162" t="s">
        <v>160</v>
      </c>
      <c r="C100" s="187"/>
      <c r="D100" s="149"/>
      <c r="E100" s="149"/>
      <c r="F100" s="150"/>
      <c r="G100" s="151">
        <f>'BACKUP PERHITUNGAN'!N172</f>
        <v>5</v>
      </c>
      <c r="H100" s="340" t="s">
        <v>182</v>
      </c>
      <c r="I100" s="129" t="str">
        <f>'HSPK 2014'!D788</f>
        <v>HSPK 24.07.02.04</v>
      </c>
      <c r="J100" s="130">
        <f>'HSPK 2014'!H801</f>
        <v>57194.400000000001</v>
      </c>
      <c r="K100" s="141">
        <f t="shared" si="6"/>
        <v>285972</v>
      </c>
    </row>
    <row r="101" spans="1:11" s="1" customFormat="1" ht="12.95" customHeight="1">
      <c r="A101" s="132">
        <v>4</v>
      </c>
      <c r="B101" s="162" t="s">
        <v>161</v>
      </c>
      <c r="C101" s="187"/>
      <c r="D101" s="149"/>
      <c r="E101" s="149"/>
      <c r="F101" s="150"/>
      <c r="G101" s="151">
        <f>'BACKUP PERHITUNGAN'!N174</f>
        <v>6</v>
      </c>
      <c r="H101" s="340" t="s">
        <v>182</v>
      </c>
      <c r="I101" s="129" t="str">
        <f>'HSPK 2014'!D807</f>
        <v>HSPK 24.07.02.03</v>
      </c>
      <c r="J101" s="130">
        <f>'HSPK 2014'!H820</f>
        <v>52494.400000000001</v>
      </c>
      <c r="K101" s="141">
        <f t="shared" si="6"/>
        <v>314966.40000000002</v>
      </c>
    </row>
    <row r="102" spans="1:11" s="1" customFormat="1" ht="12.95" customHeight="1">
      <c r="A102" s="132">
        <v>5</v>
      </c>
      <c r="B102" s="162" t="s">
        <v>162</v>
      </c>
      <c r="C102" s="187"/>
      <c r="D102" s="149"/>
      <c r="E102" s="149"/>
      <c r="F102" s="150"/>
      <c r="G102" s="151">
        <f>'BACKUP PERHITUNGAN'!N176</f>
        <v>1</v>
      </c>
      <c r="H102" s="340" t="s">
        <v>182</v>
      </c>
      <c r="I102" s="487" t="str">
        <f>'HSPK 2014'!D826</f>
        <v>-</v>
      </c>
      <c r="J102" s="130">
        <f>'HSPK 2014'!H839</f>
        <v>1025194.4</v>
      </c>
      <c r="K102" s="141">
        <f t="shared" si="6"/>
        <v>1025194.4</v>
      </c>
    </row>
    <row r="103" spans="1:11" s="1" customFormat="1">
      <c r="A103" s="142"/>
      <c r="B103" s="143"/>
      <c r="C103" s="186"/>
      <c r="D103" s="144"/>
      <c r="E103" s="144"/>
      <c r="F103" s="145"/>
      <c r="G103" s="600" t="s">
        <v>53</v>
      </c>
      <c r="H103" s="601"/>
      <c r="I103" s="601"/>
      <c r="J103" s="146" t="str">
        <f>A97</f>
        <v>I</v>
      </c>
      <c r="K103" s="147">
        <f>SUM(K98:K102)</f>
        <v>14083225.200000001</v>
      </c>
    </row>
    <row r="104" spans="1:11" s="425" customFormat="1">
      <c r="A104" s="128" t="s">
        <v>50</v>
      </c>
      <c r="B104" s="148" t="s">
        <v>74</v>
      </c>
      <c r="C104" s="184"/>
      <c r="D104" s="149"/>
      <c r="E104" s="149"/>
      <c r="F104" s="163"/>
      <c r="G104" s="164"/>
      <c r="H104" s="344"/>
      <c r="I104" s="166"/>
      <c r="J104" s="167"/>
      <c r="K104" s="168"/>
    </row>
    <row r="105" spans="1:11" s="425" customFormat="1">
      <c r="A105" s="154">
        <v>1</v>
      </c>
      <c r="B105" s="162" t="s">
        <v>164</v>
      </c>
      <c r="C105" s="184"/>
      <c r="D105" s="149"/>
      <c r="E105" s="149"/>
      <c r="F105" s="163"/>
      <c r="G105" s="151">
        <f>'BACKUP PERHITUNGAN'!N179</f>
        <v>2</v>
      </c>
      <c r="H105" s="345" t="s">
        <v>26</v>
      </c>
      <c r="I105" s="129" t="str">
        <f>'HSPK 2014'!D845</f>
        <v>HSPK 24.07.03.21</v>
      </c>
      <c r="J105" s="130">
        <f>'HSPK 2014'!H861</f>
        <v>1627883</v>
      </c>
      <c r="K105" s="141">
        <f t="shared" ref="K105:K116" si="7">J105*G105</f>
        <v>3255766</v>
      </c>
    </row>
    <row r="106" spans="1:11" s="425" customFormat="1">
      <c r="A106" s="154">
        <v>2</v>
      </c>
      <c r="B106" s="162" t="s">
        <v>165</v>
      </c>
      <c r="C106" s="184"/>
      <c r="D106" s="149"/>
      <c r="E106" s="149"/>
      <c r="F106" s="163"/>
      <c r="G106" s="151">
        <f>'BACKUP PERHITUNGAN'!N181</f>
        <v>2</v>
      </c>
      <c r="H106" s="345" t="s">
        <v>26</v>
      </c>
      <c r="I106" s="129" t="str">
        <f>'HSPK 2014'!D867</f>
        <v>-</v>
      </c>
      <c r="J106" s="130">
        <f>'HSPK 2014'!H879</f>
        <v>601000</v>
      </c>
      <c r="K106" s="141">
        <f t="shared" si="7"/>
        <v>1202000</v>
      </c>
    </row>
    <row r="107" spans="1:11" s="425" customFormat="1">
      <c r="A107" s="154">
        <v>3</v>
      </c>
      <c r="B107" s="162" t="s">
        <v>166</v>
      </c>
      <c r="C107" s="184"/>
      <c r="D107" s="149"/>
      <c r="E107" s="149"/>
      <c r="F107" s="163"/>
      <c r="G107" s="151">
        <f>'BACKUP PERHITUNGAN'!N183</f>
        <v>4</v>
      </c>
      <c r="H107" s="345" t="s">
        <v>26</v>
      </c>
      <c r="I107" s="129" t="str">
        <f>'HSPK 2014'!D885</f>
        <v>-</v>
      </c>
      <c r="J107" s="130">
        <f>'HSPK 2014'!H897</f>
        <v>321000</v>
      </c>
      <c r="K107" s="141">
        <f t="shared" si="7"/>
        <v>1284000</v>
      </c>
    </row>
    <row r="108" spans="1:11" s="425" customFormat="1">
      <c r="A108" s="154">
        <v>4</v>
      </c>
      <c r="B108" s="162" t="s">
        <v>167</v>
      </c>
      <c r="C108" s="184"/>
      <c r="D108" s="149"/>
      <c r="E108" s="149"/>
      <c r="F108" s="163"/>
      <c r="G108" s="151">
        <f>'BACKUP PERHITUNGAN'!N185</f>
        <v>1</v>
      </c>
      <c r="H108" s="345" t="s">
        <v>26</v>
      </c>
      <c r="I108" s="129" t="str">
        <f>'HSPK 2014'!D903</f>
        <v>-</v>
      </c>
      <c r="J108" s="130">
        <f>'HSPK 2014'!H915</f>
        <v>751000</v>
      </c>
      <c r="K108" s="141">
        <f t="shared" si="7"/>
        <v>751000</v>
      </c>
    </row>
    <row r="109" spans="1:11" s="425" customFormat="1">
      <c r="A109" s="154">
        <v>5</v>
      </c>
      <c r="B109" s="162" t="s">
        <v>168</v>
      </c>
      <c r="C109" s="184"/>
      <c r="D109" s="149"/>
      <c r="E109" s="149"/>
      <c r="F109" s="163"/>
      <c r="G109" s="151">
        <f>'BACKUP PERHITUNGAN'!N187</f>
        <v>1</v>
      </c>
      <c r="H109" s="345" t="s">
        <v>26</v>
      </c>
      <c r="I109" s="129" t="str">
        <f>'HSPK 2014'!D921</f>
        <v>-</v>
      </c>
      <c r="J109" s="130">
        <f>'HSPK 2014'!H935</f>
        <v>1419220</v>
      </c>
      <c r="K109" s="141">
        <f t="shared" si="7"/>
        <v>1419220</v>
      </c>
    </row>
    <row r="110" spans="1:11" s="1" customFormat="1" ht="12.95" customHeight="1">
      <c r="A110" s="154">
        <v>6</v>
      </c>
      <c r="B110" s="162" t="s">
        <v>169</v>
      </c>
      <c r="C110" s="187"/>
      <c r="D110" s="149"/>
      <c r="E110" s="149"/>
      <c r="F110" s="150"/>
      <c r="G110" s="151">
        <f>'BACKUP PERHITUNGAN'!N189</f>
        <v>1</v>
      </c>
      <c r="H110" s="340" t="s">
        <v>26</v>
      </c>
      <c r="I110" s="129" t="str">
        <f>'HSPK 2014'!D941</f>
        <v>-</v>
      </c>
      <c r="J110" s="130">
        <f>'HSPK 2014'!H955</f>
        <v>1419220</v>
      </c>
      <c r="K110" s="141">
        <f t="shared" si="7"/>
        <v>1419220</v>
      </c>
    </row>
    <row r="111" spans="1:11" s="1" customFormat="1" ht="12.95" customHeight="1">
      <c r="A111" s="132">
        <v>7</v>
      </c>
      <c r="B111" s="162" t="s">
        <v>170</v>
      </c>
      <c r="C111" s="187"/>
      <c r="D111" s="149"/>
      <c r="E111" s="149"/>
      <c r="F111" s="150"/>
      <c r="G111" s="151">
        <f>'BACKUP PERHITUNGAN'!N191</f>
        <v>1</v>
      </c>
      <c r="H111" s="340" t="s">
        <v>26</v>
      </c>
      <c r="I111" s="129" t="str">
        <f>'HSPK 2014'!D961</f>
        <v>-</v>
      </c>
      <c r="J111" s="130">
        <f>'HSPK 2014'!H975</f>
        <v>1419220</v>
      </c>
      <c r="K111" s="141">
        <f t="shared" si="7"/>
        <v>1419220</v>
      </c>
    </row>
    <row r="112" spans="1:11" s="1" customFormat="1" ht="12.95" customHeight="1">
      <c r="A112" s="132">
        <v>8</v>
      </c>
      <c r="B112" s="162" t="s">
        <v>171</v>
      </c>
      <c r="C112" s="187"/>
      <c r="D112" s="149"/>
      <c r="E112" s="149"/>
      <c r="F112" s="150"/>
      <c r="G112" s="151">
        <f>'BACKUP PERHITUNGAN'!N193</f>
        <v>2</v>
      </c>
      <c r="H112" s="340" t="s">
        <v>26</v>
      </c>
      <c r="I112" s="129" t="str">
        <f>'HSPK 2014'!D981</f>
        <v>-</v>
      </c>
      <c r="J112" s="130">
        <f>'HSPK 2014'!H993</f>
        <v>566000</v>
      </c>
      <c r="K112" s="141">
        <f t="shared" si="7"/>
        <v>1132000</v>
      </c>
    </row>
    <row r="113" spans="1:13" s="1" customFormat="1" ht="12.95" customHeight="1">
      <c r="A113" s="132">
        <v>9</v>
      </c>
      <c r="B113" s="162" t="s">
        <v>332</v>
      </c>
      <c r="C113" s="187"/>
      <c r="D113" s="149"/>
      <c r="E113" s="149"/>
      <c r="F113" s="150"/>
      <c r="G113" s="151">
        <f>'BACKUP PERHITUNGAN'!N195</f>
        <v>31</v>
      </c>
      <c r="H113" s="340" t="s">
        <v>109</v>
      </c>
      <c r="I113" s="129" t="str">
        <f>'HSPK 2014'!D999</f>
        <v>HSPK 24.07.03.10</v>
      </c>
      <c r="J113" s="130">
        <f>'HSPK 2014'!H1014</f>
        <v>22073.64</v>
      </c>
      <c r="K113" s="141">
        <f t="shared" si="7"/>
        <v>684282.84</v>
      </c>
    </row>
    <row r="114" spans="1:13" s="1" customFormat="1" ht="12.95" customHeight="1">
      <c r="A114" s="132">
        <v>10</v>
      </c>
      <c r="B114" s="162" t="s">
        <v>324</v>
      </c>
      <c r="C114" s="187"/>
      <c r="D114" s="149"/>
      <c r="E114" s="149"/>
      <c r="F114" s="150"/>
      <c r="G114" s="151">
        <f>'BACKUP PERHITUNGAN'!N197</f>
        <v>30</v>
      </c>
      <c r="H114" s="340" t="s">
        <v>109</v>
      </c>
      <c r="I114" s="487" t="str">
        <f>'HSPK 2014'!D1020</f>
        <v>HSPK 24.07.02.15</v>
      </c>
      <c r="J114" s="130">
        <f>'HSPK 2014'!H1035</f>
        <v>47031.065000000002</v>
      </c>
      <c r="K114" s="141">
        <f t="shared" si="7"/>
        <v>1410931.9500000002</v>
      </c>
    </row>
    <row r="115" spans="1:13" s="1" customFormat="1" ht="12.95" customHeight="1">
      <c r="A115" s="132">
        <v>11</v>
      </c>
      <c r="B115" s="162" t="s">
        <v>325</v>
      </c>
      <c r="C115" s="187"/>
      <c r="D115" s="149"/>
      <c r="E115" s="149"/>
      <c r="F115" s="150"/>
      <c r="G115" s="151">
        <f>'BACKUP PERHITUNGAN'!N199</f>
        <v>9</v>
      </c>
      <c r="H115" s="345" t="s">
        <v>109</v>
      </c>
      <c r="I115" s="129" t="str">
        <f>'HSPK 2014'!D1041</f>
        <v>HSPK 24.07.02.16</v>
      </c>
      <c r="J115" s="130">
        <f>'HSPK 2014'!H1056</f>
        <v>53821.7</v>
      </c>
      <c r="K115" s="141">
        <f t="shared" si="7"/>
        <v>484395.3</v>
      </c>
    </row>
    <row r="116" spans="1:13" s="1" customFormat="1" ht="12.95" customHeight="1">
      <c r="A116" s="132">
        <v>12</v>
      </c>
      <c r="B116" s="162" t="s">
        <v>79</v>
      </c>
      <c r="C116" s="187"/>
      <c r="D116" s="149"/>
      <c r="E116" s="149"/>
      <c r="F116" s="150"/>
      <c r="G116" s="151">
        <f>'BACKUP PERHITUNGAN'!N201</f>
        <v>2</v>
      </c>
      <c r="H116" s="345" t="s">
        <v>26</v>
      </c>
      <c r="I116" s="129" t="str">
        <f>'HSPK 2014'!D1062</f>
        <v>HSPK 24.07.03.19</v>
      </c>
      <c r="J116" s="130">
        <f>'HSPK 2014'!H1075</f>
        <v>39303</v>
      </c>
      <c r="K116" s="141">
        <f t="shared" si="7"/>
        <v>78606</v>
      </c>
    </row>
    <row r="117" spans="1:13" s="1" customFormat="1">
      <c r="A117" s="142"/>
      <c r="B117" s="143"/>
      <c r="C117" s="186"/>
      <c r="D117" s="144"/>
      <c r="E117" s="144"/>
      <c r="F117" s="145"/>
      <c r="G117" s="600" t="s">
        <v>53</v>
      </c>
      <c r="H117" s="601"/>
      <c r="I117" s="601"/>
      <c r="J117" s="146" t="str">
        <f>A104</f>
        <v>J</v>
      </c>
      <c r="K117" s="147">
        <f>SUM(K105:K116)</f>
        <v>14540642.09</v>
      </c>
    </row>
    <row r="118" spans="1:13" s="425" customFormat="1">
      <c r="A118" s="128" t="s">
        <v>107</v>
      </c>
      <c r="B118" s="148" t="s">
        <v>75</v>
      </c>
      <c r="C118" s="184"/>
      <c r="D118" s="149"/>
      <c r="E118" s="149"/>
      <c r="F118" s="163"/>
      <c r="G118" s="164"/>
      <c r="H118" s="344"/>
      <c r="I118" s="166"/>
      <c r="J118" s="167"/>
      <c r="K118" s="168"/>
    </row>
    <row r="119" spans="1:13" s="1" customFormat="1" ht="12.95" customHeight="1">
      <c r="A119" s="154">
        <v>1</v>
      </c>
      <c r="B119" s="162" t="s">
        <v>175</v>
      </c>
      <c r="C119" s="187"/>
      <c r="D119" s="149"/>
      <c r="E119" s="149"/>
      <c r="F119" s="150"/>
      <c r="G119" s="151">
        <f>'BACKUP PERHITUNGAN'!N204</f>
        <v>237.14000000000001</v>
      </c>
      <c r="H119" s="345" t="s">
        <v>106</v>
      </c>
      <c r="I119" s="129" t="str">
        <f>'HSPK 2014'!D1081</f>
        <v>HSPK 24.07.03.19</v>
      </c>
      <c r="J119" s="130">
        <f>'HSPK 2014'!H1095</f>
        <v>34887.5</v>
      </c>
      <c r="K119" s="141">
        <f t="shared" ref="K119:K121" si="8">J119*G119</f>
        <v>8273221.7500000009</v>
      </c>
    </row>
    <row r="120" spans="1:13" s="1" customFormat="1" ht="12.95" customHeight="1">
      <c r="A120" s="154">
        <v>2</v>
      </c>
      <c r="B120" s="162" t="s">
        <v>176</v>
      </c>
      <c r="C120" s="187"/>
      <c r="D120" s="149"/>
      <c r="E120" s="149"/>
      <c r="F120" s="150"/>
      <c r="G120" s="151">
        <f>'BACKUP PERHITUNGAN'!N206</f>
        <v>237.14000000000001</v>
      </c>
      <c r="H120" s="345" t="s">
        <v>106</v>
      </c>
      <c r="I120" s="129" t="str">
        <f>'HSPK 2014'!D1101</f>
        <v>HSPK 24.04.02.10</v>
      </c>
      <c r="J120" s="130">
        <f>'HSPK 2014'!H1116</f>
        <v>14719.230000000001</v>
      </c>
      <c r="K120" s="141">
        <f t="shared" si="8"/>
        <v>3490518.2022000006</v>
      </c>
    </row>
    <row r="121" spans="1:13" s="1" customFormat="1" ht="12.95" customHeight="1">
      <c r="A121" s="154">
        <v>3</v>
      </c>
      <c r="B121" s="162" t="s">
        <v>177</v>
      </c>
      <c r="C121" s="187"/>
      <c r="D121" s="149"/>
      <c r="E121" s="149"/>
      <c r="F121" s="150"/>
      <c r="G121" s="151">
        <f>'BACKUP PERHITUNGAN'!N208</f>
        <v>68</v>
      </c>
      <c r="H121" s="345" t="s">
        <v>106</v>
      </c>
      <c r="I121" s="129" t="str">
        <f>'HSPK 2014'!D1101</f>
        <v>HSPK 24.04.02.10</v>
      </c>
      <c r="J121" s="130">
        <f>'HSPK 2014'!H1116</f>
        <v>14719.230000000001</v>
      </c>
      <c r="K121" s="141">
        <f t="shared" si="8"/>
        <v>1000907.6400000001</v>
      </c>
    </row>
    <row r="122" spans="1:13" s="1" customFormat="1" ht="12.95" customHeight="1">
      <c r="A122" s="154">
        <v>4</v>
      </c>
      <c r="B122" s="162" t="s">
        <v>383</v>
      </c>
      <c r="C122" s="187"/>
      <c r="D122" s="149"/>
      <c r="E122" s="149"/>
      <c r="F122" s="150"/>
      <c r="G122" s="151">
        <f>'BACKUP PERHITUNGAN'!N214</f>
        <v>2</v>
      </c>
      <c r="H122" s="345" t="s">
        <v>106</v>
      </c>
      <c r="I122" s="497" t="s">
        <v>258</v>
      </c>
      <c r="J122" s="130">
        <v>700000</v>
      </c>
      <c r="K122" s="141">
        <f t="shared" ref="K122:K123" si="9">J122*G122</f>
        <v>1400000</v>
      </c>
    </row>
    <row r="123" spans="1:13" s="1" customFormat="1" ht="12.95" customHeight="1">
      <c r="A123" s="188">
        <v>5</v>
      </c>
      <c r="B123" s="498" t="s">
        <v>410</v>
      </c>
      <c r="C123" s="189"/>
      <c r="D123" s="190"/>
      <c r="E123" s="190"/>
      <c r="F123" s="499"/>
      <c r="G123" s="191">
        <f>'BACKUP PERHITUNGAN'!N212</f>
        <v>7</v>
      </c>
      <c r="H123" s="345" t="s">
        <v>106</v>
      </c>
      <c r="I123" s="500" t="s">
        <v>258</v>
      </c>
      <c r="J123" s="501">
        <v>600000</v>
      </c>
      <c r="K123" s="141">
        <f t="shared" si="9"/>
        <v>4200000</v>
      </c>
    </row>
    <row r="124" spans="1:13" s="1" customFormat="1" ht="12.95" customHeight="1">
      <c r="A124" s="259">
        <v>6</v>
      </c>
      <c r="B124" s="260" t="s">
        <v>178</v>
      </c>
      <c r="C124" s="261"/>
      <c r="D124" s="262"/>
      <c r="E124" s="262"/>
      <c r="F124" s="385"/>
      <c r="G124" s="139">
        <f>'BACKUP PERHITUNGAN'!N210</f>
        <v>30.959999999999997</v>
      </c>
      <c r="H124" s="341" t="s">
        <v>106</v>
      </c>
      <c r="I124" s="384" t="str">
        <f>'HSPK 2014'!D1122</f>
        <v>HSPK 24.04.02.18</v>
      </c>
      <c r="J124" s="441">
        <f>'HSPK 2014'!H1139</f>
        <v>48831.350000000006</v>
      </c>
      <c r="K124" s="141">
        <f>J124*G124</f>
        <v>1511818.5960000001</v>
      </c>
    </row>
    <row r="125" spans="1:13" s="1" customFormat="1" ht="12.95" customHeight="1">
      <c r="A125" s="460"/>
      <c r="B125" s="473"/>
      <c r="C125" s="461"/>
      <c r="D125" s="462"/>
      <c r="E125" s="462"/>
      <c r="F125" s="474"/>
      <c r="G125" s="600" t="s">
        <v>53</v>
      </c>
      <c r="H125" s="601"/>
      <c r="I125" s="601"/>
      <c r="J125" s="146" t="s">
        <v>107</v>
      </c>
      <c r="K125" s="147">
        <f>SUM(K119:K124)</f>
        <v>19876466.188200004</v>
      </c>
    </row>
    <row r="126" spans="1:13" s="1" customFormat="1" ht="12.95" customHeight="1">
      <c r="A126" s="128" t="s">
        <v>108</v>
      </c>
      <c r="B126" s="148" t="s">
        <v>179</v>
      </c>
      <c r="C126" s="187"/>
      <c r="D126" s="149"/>
      <c r="E126" s="149"/>
      <c r="F126" s="150"/>
      <c r="G126" s="151"/>
      <c r="H126" s="345"/>
      <c r="I126" s="129"/>
      <c r="J126" s="130"/>
      <c r="K126" s="131"/>
    </row>
    <row r="127" spans="1:13" s="1" customFormat="1" ht="12.95" customHeight="1">
      <c r="A127" s="154">
        <v>1</v>
      </c>
      <c r="B127" s="162" t="s">
        <v>180</v>
      </c>
      <c r="C127" s="187"/>
      <c r="D127" s="149"/>
      <c r="E127" s="149"/>
      <c r="F127" s="150"/>
      <c r="G127" s="151">
        <f>'BACKUP PERHITUNGAN'!N217</f>
        <v>72</v>
      </c>
      <c r="H127" s="345" t="s">
        <v>106</v>
      </c>
      <c r="I127" s="129" t="str">
        <f>'HSPK 2014'!D7</f>
        <v>HSPK 24.01.01.03</v>
      </c>
      <c r="J127" s="130">
        <f>'HSPK 2014'!H16</f>
        <v>7707.5</v>
      </c>
      <c r="K127" s="141">
        <f t="shared" ref="K127" si="10">J127*G127</f>
        <v>554940</v>
      </c>
    </row>
    <row r="128" spans="1:13" s="1" customFormat="1" ht="15.75" thickBot="1">
      <c r="A128" s="179"/>
      <c r="B128" s="180"/>
      <c r="C128" s="169"/>
      <c r="D128" s="170"/>
      <c r="E128" s="170"/>
      <c r="F128" s="181"/>
      <c r="G128" s="598" t="s">
        <v>53</v>
      </c>
      <c r="H128" s="599"/>
      <c r="I128" s="599"/>
      <c r="J128" s="182" t="s">
        <v>108</v>
      </c>
      <c r="K128" s="183">
        <f>SUM(K127)</f>
        <v>554940</v>
      </c>
      <c r="M128" s="424"/>
    </row>
    <row r="129" spans="1:14" s="1" customFormat="1" ht="9.9499999999999993" customHeight="1" thickTop="1">
      <c r="A129" s="171"/>
      <c r="B129" s="172"/>
      <c r="C129" s="172"/>
      <c r="D129" s="173"/>
      <c r="E129" s="173"/>
      <c r="F129" s="174"/>
      <c r="G129" s="175"/>
      <c r="H129" s="176"/>
      <c r="I129" s="177"/>
      <c r="J129" s="178"/>
      <c r="K129" s="178"/>
    </row>
    <row r="130" spans="1:14" s="1" customFormat="1">
      <c r="G130" s="4"/>
    </row>
    <row r="131" spans="1:14" s="1" customFormat="1">
      <c r="G131" s="4"/>
      <c r="M131" s="426"/>
      <c r="N131" s="426"/>
    </row>
    <row r="132" spans="1:14" s="1" customFormat="1">
      <c r="G132" s="4"/>
      <c r="M132" s="426"/>
      <c r="N132" s="426"/>
    </row>
    <row r="133" spans="1:14" s="1" customFormat="1">
      <c r="G133" s="4"/>
      <c r="M133" s="426"/>
      <c r="N133" s="426"/>
    </row>
    <row r="134" spans="1:14" s="1" customFormat="1">
      <c r="G134" s="4"/>
      <c r="M134" s="426"/>
      <c r="N134" s="426"/>
    </row>
  </sheetData>
  <mergeCells count="25">
    <mergeCell ref="G128:I128"/>
    <mergeCell ref="G20:I20"/>
    <mergeCell ref="B16:F16"/>
    <mergeCell ref="G32:I32"/>
    <mergeCell ref="G38:I38"/>
    <mergeCell ref="G51:I51"/>
    <mergeCell ref="G82:I82"/>
    <mergeCell ref="G90:I90"/>
    <mergeCell ref="G96:I96"/>
    <mergeCell ref="G103:I103"/>
    <mergeCell ref="G117:I117"/>
    <mergeCell ref="G46:I46"/>
    <mergeCell ref="G125:I125"/>
    <mergeCell ref="I2:K3"/>
    <mergeCell ref="I4:K6"/>
    <mergeCell ref="A14:A15"/>
    <mergeCell ref="B14:F15"/>
    <mergeCell ref="I14:I15"/>
    <mergeCell ref="G14:G15"/>
    <mergeCell ref="H14:H15"/>
    <mergeCell ref="A2:H2"/>
    <mergeCell ref="A3:H3"/>
    <mergeCell ref="A4:H4"/>
    <mergeCell ref="A5:H5"/>
    <mergeCell ref="A6:H6"/>
  </mergeCells>
  <pageMargins left="0.78740157480314965" right="0" top="0.59055118110236227" bottom="0.59055118110236227" header="0" footer="0"/>
  <pageSetup paperSize="9" scale="35" orientation="portrait" horizontalDpi="4294967294" r:id="rId1"/>
  <ignoredErrors>
    <ignoredError sqref="I28:J28 I29:J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19"/>
  <sheetViews>
    <sheetView zoomScaleNormal="100" zoomScaleSheetLayoutView="100" workbookViewId="0">
      <pane ySplit="16" topLeftCell="A17" activePane="bottomLeft" state="frozen"/>
      <selection pane="bottomLeft" activeCell="H67" sqref="H67"/>
    </sheetView>
  </sheetViews>
  <sheetFormatPr defaultRowHeight="1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style="243" customWidth="1"/>
    <col min="7" max="9" width="12.7109375" style="208" customWidth="1"/>
    <col min="10" max="10" width="9.7109375" style="208" bestFit="1" customWidth="1"/>
    <col min="11" max="11" width="15.42578125" style="218" customWidth="1"/>
    <col min="12" max="12" width="12.7109375" style="291" customWidth="1"/>
    <col min="13" max="13" width="17.7109375" style="218" customWidth="1"/>
    <col min="14" max="14" width="8.7109375" style="225" customWidth="1"/>
    <col min="15" max="15" width="5.7109375" style="247" customWidth="1"/>
    <col min="16" max="16" width="12" customWidth="1"/>
  </cols>
  <sheetData>
    <row r="1" spans="1:16" ht="5.0999999999999996" customHeight="1" thickTop="1">
      <c r="A1" s="153"/>
      <c r="B1" s="103"/>
      <c r="C1" s="103"/>
      <c r="D1" s="103"/>
      <c r="E1" s="103"/>
      <c r="F1" s="237"/>
      <c r="G1" s="192"/>
      <c r="H1" s="192"/>
      <c r="I1" s="193"/>
      <c r="J1" s="209"/>
      <c r="K1" s="456"/>
      <c r="L1" s="287"/>
      <c r="M1" s="213"/>
      <c r="N1" s="220"/>
      <c r="O1" s="244"/>
      <c r="P1" s="104"/>
    </row>
    <row r="2" spans="1:16" ht="14.1" customHeight="1">
      <c r="A2" s="586" t="s">
        <v>373</v>
      </c>
      <c r="B2" s="587"/>
      <c r="C2" s="587"/>
      <c r="D2" s="587"/>
      <c r="E2" s="587"/>
      <c r="F2" s="587"/>
      <c r="G2" s="587"/>
      <c r="H2" s="588"/>
      <c r="I2" s="607" t="s">
        <v>382</v>
      </c>
      <c r="J2" s="607"/>
      <c r="K2" s="607"/>
      <c r="L2" s="607"/>
      <c r="M2" s="607"/>
      <c r="N2" s="607"/>
      <c r="O2" s="607"/>
      <c r="P2" s="608"/>
    </row>
    <row r="3" spans="1:16" ht="14.1" customHeight="1">
      <c r="A3" s="589" t="s">
        <v>374</v>
      </c>
      <c r="B3" s="590"/>
      <c r="C3" s="590"/>
      <c r="D3" s="590"/>
      <c r="E3" s="590"/>
      <c r="F3" s="590"/>
      <c r="G3" s="590"/>
      <c r="H3" s="591"/>
      <c r="I3" s="607"/>
      <c r="J3" s="607"/>
      <c r="K3" s="607"/>
      <c r="L3" s="607"/>
      <c r="M3" s="607"/>
      <c r="N3" s="607"/>
      <c r="O3" s="607"/>
      <c r="P3" s="608"/>
    </row>
    <row r="4" spans="1:16" ht="14.1" customHeight="1">
      <c r="A4" s="592" t="s">
        <v>375</v>
      </c>
      <c r="B4" s="593"/>
      <c r="C4" s="593"/>
      <c r="D4" s="593"/>
      <c r="E4" s="593"/>
      <c r="F4" s="593"/>
      <c r="G4" s="593"/>
      <c r="H4" s="594"/>
      <c r="I4" s="609"/>
      <c r="J4" s="609"/>
      <c r="K4" s="609"/>
      <c r="L4" s="609"/>
      <c r="M4" s="609"/>
      <c r="N4" s="609"/>
      <c r="O4" s="609"/>
      <c r="P4" s="610"/>
    </row>
    <row r="5" spans="1:16" ht="12" customHeight="1">
      <c r="A5" s="592" t="s">
        <v>376</v>
      </c>
      <c r="B5" s="593"/>
      <c r="C5" s="593"/>
      <c r="D5" s="593"/>
      <c r="E5" s="593"/>
      <c r="F5" s="593"/>
      <c r="G5" s="593"/>
      <c r="H5" s="594"/>
      <c r="I5" s="609"/>
      <c r="J5" s="609"/>
      <c r="K5" s="609"/>
      <c r="L5" s="609"/>
      <c r="M5" s="609"/>
      <c r="N5" s="609"/>
      <c r="O5" s="609"/>
      <c r="P5" s="610"/>
    </row>
    <row r="6" spans="1:16" ht="12" customHeight="1">
      <c r="A6" s="595" t="s">
        <v>377</v>
      </c>
      <c r="B6" s="596"/>
      <c r="C6" s="596"/>
      <c r="D6" s="596"/>
      <c r="E6" s="596"/>
      <c r="F6" s="596"/>
      <c r="G6" s="596"/>
      <c r="H6" s="597"/>
      <c r="I6" s="609"/>
      <c r="J6" s="609"/>
      <c r="K6" s="609"/>
      <c r="L6" s="609"/>
      <c r="M6" s="609"/>
      <c r="N6" s="609"/>
      <c r="O6" s="609"/>
      <c r="P6" s="610"/>
    </row>
    <row r="7" spans="1:16" ht="5.0999999999999996" customHeight="1" thickBot="1">
      <c r="A7" s="108"/>
      <c r="B7" s="109"/>
      <c r="C7" s="109"/>
      <c r="D7" s="109"/>
      <c r="E7" s="109"/>
      <c r="F7" s="238"/>
      <c r="G7" s="194"/>
      <c r="H7" s="194"/>
      <c r="I7" s="195"/>
      <c r="J7" s="195"/>
      <c r="K7" s="457"/>
      <c r="L7" s="288"/>
      <c r="M7" s="214"/>
      <c r="N7" s="221"/>
      <c r="O7" s="245"/>
      <c r="P7" s="111"/>
    </row>
    <row r="8" spans="1:16" ht="5.0999999999999996" customHeight="1" thickTop="1">
      <c r="A8" s="153"/>
      <c r="B8" s="228"/>
      <c r="C8" s="228"/>
      <c r="D8" s="228"/>
      <c r="E8" s="228"/>
      <c r="F8" s="239"/>
      <c r="G8" s="229"/>
      <c r="H8" s="229"/>
      <c r="I8" s="229"/>
      <c r="J8" s="199"/>
      <c r="K8" s="198"/>
      <c r="L8" s="199"/>
      <c r="M8" s="199"/>
      <c r="N8" s="199"/>
      <c r="O8" s="199"/>
      <c r="P8" s="199"/>
    </row>
    <row r="9" spans="1:16" ht="12.95" customHeight="1">
      <c r="A9" s="113" t="str">
        <f>REKAP!A9</f>
        <v>KEGIATAN</v>
      </c>
      <c r="B9" s="114"/>
      <c r="C9" s="2"/>
      <c r="D9" s="115" t="s">
        <v>0</v>
      </c>
      <c r="E9" s="116">
        <f>REKAP!D9</f>
        <v>0</v>
      </c>
      <c r="F9" s="222"/>
      <c r="G9" s="196"/>
      <c r="H9" s="197"/>
      <c r="I9" s="199"/>
      <c r="J9" s="199"/>
      <c r="K9" s="198"/>
      <c r="L9" s="199"/>
      <c r="M9" s="199"/>
      <c r="N9" s="199"/>
      <c r="O9" s="199"/>
      <c r="P9" s="199"/>
    </row>
    <row r="10" spans="1:16" ht="12.95" customHeight="1">
      <c r="A10" s="113" t="str">
        <f>REKAP!A10</f>
        <v>PEKERJAAN</v>
      </c>
      <c r="B10" s="114"/>
      <c r="C10" s="2"/>
      <c r="D10" s="115" t="s">
        <v>0</v>
      </c>
      <c r="E10" s="116" t="str">
        <f>REKAP!D10</f>
        <v>Pembangunan Rumah Type 72</v>
      </c>
      <c r="F10" s="222"/>
      <c r="G10" s="196"/>
      <c r="H10" s="197"/>
      <c r="I10" s="199"/>
      <c r="J10" s="199"/>
      <c r="K10" s="198"/>
      <c r="L10" s="199"/>
      <c r="M10" s="199"/>
      <c r="N10" s="199"/>
      <c r="O10" s="199"/>
      <c r="P10" s="199"/>
    </row>
    <row r="11" spans="1:16" ht="12.95" customHeight="1">
      <c r="A11" s="113" t="str">
        <f>REKAP!A11</f>
        <v>LOKASI</v>
      </c>
      <c r="B11" s="114"/>
      <c r="C11" s="2"/>
      <c r="D11" s="115" t="s">
        <v>0</v>
      </c>
      <c r="E11" s="116" t="str">
        <f>REKAP!D11</f>
        <v>Cikarang</v>
      </c>
      <c r="F11" s="222"/>
      <c r="G11" s="196"/>
      <c r="H11" s="197"/>
      <c r="I11" s="199"/>
      <c r="J11" s="199"/>
      <c r="K11" s="198"/>
      <c r="L11" s="199"/>
      <c r="M11" s="199"/>
      <c r="N11" s="199"/>
      <c r="O11" s="199"/>
      <c r="P11" s="199"/>
    </row>
    <row r="12" spans="1:16" ht="12.95" customHeight="1">
      <c r="A12" s="113" t="str">
        <f>REKAP!A12</f>
        <v>TAHUN</v>
      </c>
      <c r="B12" s="114"/>
      <c r="C12" s="2"/>
      <c r="D12" s="115" t="s">
        <v>0</v>
      </c>
      <c r="E12" s="493">
        <f>REKAP!D12</f>
        <v>2016</v>
      </c>
      <c r="F12" s="222"/>
      <c r="G12" s="196"/>
      <c r="H12" s="197"/>
      <c r="I12" s="199"/>
      <c r="J12" s="199"/>
      <c r="K12" s="198"/>
      <c r="L12" s="199"/>
      <c r="M12" s="199"/>
      <c r="N12" s="199"/>
      <c r="O12" s="199"/>
      <c r="P12" s="199"/>
    </row>
    <row r="13" spans="1:16" ht="5.0999999999999996" customHeight="1" thickBot="1">
      <c r="A13" s="230"/>
      <c r="B13" s="231"/>
      <c r="C13" s="231"/>
      <c r="D13" s="232"/>
      <c r="E13" s="233"/>
      <c r="F13" s="240"/>
      <c r="G13" s="234"/>
      <c r="H13" s="235"/>
      <c r="I13" s="236"/>
      <c r="J13" s="199"/>
      <c r="K13" s="198"/>
      <c r="L13" s="199"/>
      <c r="M13" s="199"/>
      <c r="N13" s="199"/>
      <c r="O13" s="199"/>
      <c r="P13" s="199"/>
    </row>
    <row r="14" spans="1:16" ht="15.95" customHeight="1" thickTop="1">
      <c r="A14" s="575" t="s">
        <v>16</v>
      </c>
      <c r="B14" s="577" t="s">
        <v>56</v>
      </c>
      <c r="C14" s="577"/>
      <c r="D14" s="577"/>
      <c r="E14" s="577"/>
      <c r="F14" s="577"/>
      <c r="G14" s="226" t="s">
        <v>62</v>
      </c>
      <c r="H14" s="226" t="s">
        <v>111</v>
      </c>
      <c r="I14" s="227" t="s">
        <v>138</v>
      </c>
      <c r="J14" s="335" t="s">
        <v>63</v>
      </c>
      <c r="K14" s="335" t="s">
        <v>121</v>
      </c>
      <c r="L14" s="621" t="s">
        <v>64</v>
      </c>
      <c r="M14" s="619" t="s">
        <v>59</v>
      </c>
      <c r="N14" s="611" t="s">
        <v>58</v>
      </c>
      <c r="O14" s="612"/>
      <c r="P14" s="617" t="s">
        <v>60</v>
      </c>
    </row>
    <row r="15" spans="1:16" ht="15.95" customHeight="1" thickBot="1">
      <c r="A15" s="576"/>
      <c r="B15" s="579"/>
      <c r="C15" s="579"/>
      <c r="D15" s="579"/>
      <c r="E15" s="579"/>
      <c r="F15" s="579"/>
      <c r="G15" s="449" t="s">
        <v>57</v>
      </c>
      <c r="H15" s="449" t="s">
        <v>57</v>
      </c>
      <c r="I15" s="449" t="s">
        <v>57</v>
      </c>
      <c r="J15" s="450" t="s">
        <v>65</v>
      </c>
      <c r="K15" s="450" t="s">
        <v>122</v>
      </c>
      <c r="L15" s="622"/>
      <c r="M15" s="620"/>
      <c r="N15" s="613"/>
      <c r="O15" s="614"/>
      <c r="P15" s="618"/>
    </row>
    <row r="16" spans="1:16" s="255" customFormat="1" ht="12" customHeight="1" thickBot="1">
      <c r="A16" s="157">
        <v>1</v>
      </c>
      <c r="B16" s="602">
        <v>2</v>
      </c>
      <c r="C16" s="603"/>
      <c r="D16" s="603"/>
      <c r="E16" s="603"/>
      <c r="F16" s="604"/>
      <c r="G16" s="252">
        <v>3</v>
      </c>
      <c r="H16" s="251">
        <v>4</v>
      </c>
      <c r="I16" s="253">
        <v>5</v>
      </c>
      <c r="J16" s="253">
        <v>6</v>
      </c>
      <c r="K16" s="253">
        <v>7</v>
      </c>
      <c r="L16" s="253">
        <v>8</v>
      </c>
      <c r="M16" s="253">
        <v>9</v>
      </c>
      <c r="N16" s="615">
        <v>10</v>
      </c>
      <c r="O16" s="616"/>
      <c r="P16" s="254">
        <v>11</v>
      </c>
    </row>
    <row r="17" spans="1:16">
      <c r="A17" s="128" t="s">
        <v>40</v>
      </c>
      <c r="B17" s="148" t="str">
        <f>'RAB Type'!B17</f>
        <v>PEKERJAAN PENDAHULUAN</v>
      </c>
      <c r="C17" s="184"/>
      <c r="D17" s="149"/>
      <c r="E17" s="149"/>
      <c r="F17" s="241"/>
      <c r="G17" s="200"/>
      <c r="H17" s="201"/>
      <c r="I17" s="202"/>
      <c r="J17" s="210"/>
      <c r="K17" s="215"/>
      <c r="L17" s="151"/>
      <c r="M17" s="215" t="s">
        <v>61</v>
      </c>
      <c r="N17" s="223"/>
      <c r="O17" s="246"/>
      <c r="P17" s="131"/>
    </row>
    <row r="18" spans="1:16" ht="12.95" customHeight="1">
      <c r="A18" s="132">
        <v>1</v>
      </c>
      <c r="B18" s="133" t="str">
        <f>'RAB Type'!B18</f>
        <v>Pek. Pembersihan Lokasi</v>
      </c>
      <c r="C18" s="185"/>
      <c r="D18" s="134"/>
      <c r="E18" s="135"/>
      <c r="F18" s="242"/>
      <c r="G18" s="203">
        <v>6</v>
      </c>
      <c r="H18" s="204">
        <v>12</v>
      </c>
      <c r="I18" s="205"/>
      <c r="J18" s="211"/>
      <c r="K18" s="216"/>
      <c r="L18" s="136"/>
      <c r="M18" s="216" t="s">
        <v>66</v>
      </c>
      <c r="N18" s="413">
        <f>G18*H18</f>
        <v>72</v>
      </c>
      <c r="O18" s="414" t="s">
        <v>106</v>
      </c>
      <c r="P18" s="138"/>
    </row>
    <row r="19" spans="1:16" s="415" customFormat="1" ht="12.95" customHeight="1">
      <c r="A19" s="132"/>
      <c r="B19" s="133"/>
      <c r="C19" s="185"/>
      <c r="D19" s="134"/>
      <c r="E19" s="135"/>
      <c r="F19" s="242"/>
      <c r="G19" s="203"/>
      <c r="H19" s="204"/>
      <c r="I19" s="205"/>
      <c r="J19" s="211"/>
      <c r="K19" s="216"/>
      <c r="L19" s="136"/>
      <c r="M19" s="216"/>
      <c r="N19" s="413"/>
      <c r="O19" s="414"/>
      <c r="P19" s="138"/>
    </row>
    <row r="20" spans="1:16" ht="12.95" customHeight="1">
      <c r="A20" s="132">
        <v>2</v>
      </c>
      <c r="B20" s="133" t="str">
        <f>'RAB Type'!B19</f>
        <v>Pek. Pasang Bouwplank</v>
      </c>
      <c r="C20" s="185"/>
      <c r="D20" s="134"/>
      <c r="E20" s="134"/>
      <c r="F20" s="242"/>
      <c r="G20" s="203">
        <v>6</v>
      </c>
      <c r="H20" s="204">
        <v>12</v>
      </c>
      <c r="I20" s="205"/>
      <c r="J20" s="211"/>
      <c r="K20" s="216"/>
      <c r="L20" s="136"/>
      <c r="M20" s="216" t="s">
        <v>113</v>
      </c>
      <c r="N20" s="413">
        <f>H20+G20+H20+G20</f>
        <v>36</v>
      </c>
      <c r="O20" s="414" t="s">
        <v>109</v>
      </c>
      <c r="P20" s="138"/>
    </row>
    <row r="21" spans="1:16" ht="12.95" customHeight="1">
      <c r="A21" s="259"/>
      <c r="B21" s="260"/>
      <c r="C21" s="261"/>
      <c r="D21" s="275"/>
      <c r="E21" s="275"/>
      <c r="F21" s="263"/>
      <c r="G21" s="264"/>
      <c r="H21" s="256"/>
      <c r="I21" s="265"/>
      <c r="J21" s="266"/>
      <c r="K21" s="267"/>
      <c r="L21" s="139"/>
      <c r="M21" s="267"/>
      <c r="N21" s="276"/>
      <c r="O21" s="140"/>
      <c r="P21" s="258"/>
    </row>
    <row r="22" spans="1:16">
      <c r="A22" s="277" t="s">
        <v>42</v>
      </c>
      <c r="B22" s="278" t="s">
        <v>104</v>
      </c>
      <c r="C22" s="279"/>
      <c r="D22" s="280"/>
      <c r="E22" s="280"/>
      <c r="F22" s="281"/>
      <c r="G22" s="282"/>
      <c r="H22" s="283"/>
      <c r="I22" s="284"/>
      <c r="J22" s="285"/>
      <c r="K22" s="248"/>
      <c r="L22" s="289"/>
      <c r="M22" s="248"/>
      <c r="N22" s="249"/>
      <c r="O22" s="250"/>
      <c r="P22" s="286"/>
    </row>
    <row r="23" spans="1:16" ht="12.95" customHeight="1">
      <c r="A23" s="154">
        <v>1</v>
      </c>
      <c r="B23" s="162" t="s">
        <v>181</v>
      </c>
      <c r="C23" s="187"/>
      <c r="D23" s="149"/>
      <c r="E23" s="149"/>
      <c r="F23" s="241"/>
      <c r="G23" s="200"/>
      <c r="H23" s="204"/>
      <c r="I23" s="202"/>
      <c r="J23" s="210"/>
      <c r="K23" s="215"/>
      <c r="L23" s="151"/>
      <c r="M23" s="215"/>
      <c r="N23" s="223"/>
      <c r="O23" s="152"/>
      <c r="P23" s="138"/>
    </row>
    <row r="24" spans="1:16" ht="12.95" customHeight="1">
      <c r="A24" s="154"/>
      <c r="B24" s="162" t="s">
        <v>110</v>
      </c>
      <c r="C24" s="187"/>
      <c r="D24" s="411"/>
      <c r="E24" s="149"/>
      <c r="F24" s="241"/>
      <c r="G24" s="200">
        <f>(1.6+2.8+5.3)</f>
        <v>9.6999999999999993</v>
      </c>
      <c r="H24" s="204">
        <v>0.3</v>
      </c>
      <c r="I24" s="202">
        <v>0.5</v>
      </c>
      <c r="J24" s="210"/>
      <c r="K24" s="215"/>
      <c r="L24" s="151"/>
      <c r="M24" s="215" t="s">
        <v>112</v>
      </c>
      <c r="N24" s="223">
        <f>I24*H24*G24</f>
        <v>1.4549999999999998</v>
      </c>
      <c r="O24" s="152" t="s">
        <v>54</v>
      </c>
      <c r="P24" s="138"/>
    </row>
    <row r="25" spans="1:16" ht="12.95" customHeight="1">
      <c r="A25" s="154"/>
      <c r="B25" s="162" t="s">
        <v>389</v>
      </c>
      <c r="C25" s="187"/>
      <c r="D25" s="411"/>
      <c r="E25" s="149"/>
      <c r="F25" s="241"/>
      <c r="G25" s="200">
        <f>30+6.9+15.4</f>
        <v>52.3</v>
      </c>
      <c r="H25" s="204">
        <v>0.6</v>
      </c>
      <c r="I25" s="202">
        <v>0.5</v>
      </c>
      <c r="J25" s="210"/>
      <c r="K25" s="215"/>
      <c r="L25" s="151"/>
      <c r="M25" s="215" t="s">
        <v>112</v>
      </c>
      <c r="N25" s="223">
        <f>I25*H25*G25</f>
        <v>15.689999999999998</v>
      </c>
      <c r="O25" s="152" t="s">
        <v>54</v>
      </c>
      <c r="P25" s="138"/>
    </row>
    <row r="26" spans="1:16" ht="12.95" customHeight="1">
      <c r="A26" s="142"/>
      <c r="B26" s="186"/>
      <c r="C26" s="186"/>
      <c r="D26" s="268"/>
      <c r="E26" s="268"/>
      <c r="F26" s="269"/>
      <c r="G26" s="270"/>
      <c r="H26" s="271"/>
      <c r="I26" s="272"/>
      <c r="J26" s="273"/>
      <c r="K26" s="448"/>
      <c r="L26" s="290"/>
      <c r="M26" s="448" t="s">
        <v>28</v>
      </c>
      <c r="N26" s="257">
        <f>SUM(N24:N25)</f>
        <v>17.144999999999996</v>
      </c>
      <c r="O26" s="219" t="s">
        <v>54</v>
      </c>
      <c r="P26" s="274"/>
    </row>
    <row r="27" spans="1:16" s="415" customFormat="1" ht="12.95" customHeight="1">
      <c r="A27" s="188"/>
      <c r="B27" s="189"/>
      <c r="C27" s="189"/>
      <c r="D27" s="190"/>
      <c r="E27" s="190"/>
      <c r="F27" s="412"/>
      <c r="G27" s="206"/>
      <c r="H27" s="451"/>
      <c r="I27" s="207"/>
      <c r="J27" s="212"/>
      <c r="K27" s="217"/>
      <c r="L27" s="191"/>
      <c r="M27" s="217"/>
      <c r="N27" s="452"/>
      <c r="O27" s="453"/>
      <c r="P27" s="454"/>
    </row>
    <row r="28" spans="1:16" s="1" customFormat="1" ht="12.95" customHeight="1">
      <c r="A28" s="154">
        <v>2</v>
      </c>
      <c r="B28" s="187" t="s">
        <v>115</v>
      </c>
      <c r="C28" s="187"/>
      <c r="D28" s="149"/>
      <c r="E28" s="149"/>
      <c r="F28" s="241"/>
      <c r="G28" s="200">
        <f>G24</f>
        <v>9.6999999999999993</v>
      </c>
      <c r="H28" s="201"/>
      <c r="I28" s="202">
        <v>0.5</v>
      </c>
      <c r="J28" s="210"/>
      <c r="K28" s="215"/>
      <c r="L28" s="151"/>
      <c r="M28" s="215" t="s">
        <v>116</v>
      </c>
      <c r="N28" s="447">
        <f>I28*G28</f>
        <v>4.8499999999999996</v>
      </c>
      <c r="O28" s="414" t="s">
        <v>106</v>
      </c>
      <c r="P28" s="131"/>
    </row>
    <row r="29" spans="1:16" s="1" customFormat="1" ht="12.95" customHeight="1">
      <c r="A29" s="154"/>
      <c r="B29" s="187"/>
      <c r="C29" s="187"/>
      <c r="D29" s="149"/>
      <c r="E29" s="149"/>
      <c r="F29" s="241"/>
      <c r="G29" s="200"/>
      <c r="H29" s="201"/>
      <c r="I29" s="202"/>
      <c r="J29" s="210"/>
      <c r="K29" s="215"/>
      <c r="L29" s="151"/>
      <c r="M29" s="215"/>
      <c r="N29" s="223"/>
      <c r="O29" s="152"/>
      <c r="P29" s="131"/>
    </row>
    <row r="30" spans="1:16" s="1" customFormat="1" ht="12.95" customHeight="1">
      <c r="A30" s="154">
        <v>3</v>
      </c>
      <c r="B30" s="187" t="s">
        <v>390</v>
      </c>
      <c r="C30" s="187"/>
      <c r="D30" s="149"/>
      <c r="E30" s="149"/>
      <c r="F30" s="241"/>
      <c r="G30" s="200">
        <f>G25</f>
        <v>52.3</v>
      </c>
      <c r="H30" s="201"/>
      <c r="I30" s="202"/>
      <c r="J30" s="210"/>
      <c r="K30" s="215">
        <v>0.3</v>
      </c>
      <c r="L30" s="151"/>
      <c r="M30" s="215" t="s">
        <v>394</v>
      </c>
      <c r="N30" s="447">
        <f>G30*K30</f>
        <v>15.689999999999998</v>
      </c>
      <c r="O30" s="165" t="s">
        <v>54</v>
      </c>
      <c r="P30" s="131"/>
    </row>
    <row r="31" spans="1:16" s="1" customFormat="1" ht="12.95" customHeight="1">
      <c r="A31" s="154"/>
      <c r="B31" s="187"/>
      <c r="C31" s="187"/>
      <c r="D31" s="149"/>
      <c r="E31" s="149"/>
      <c r="F31" s="241"/>
      <c r="G31" s="200"/>
      <c r="H31" s="201"/>
      <c r="I31" s="202"/>
      <c r="J31" s="210"/>
      <c r="K31" s="215"/>
      <c r="L31" s="151"/>
      <c r="M31" s="215"/>
      <c r="N31" s="223"/>
      <c r="O31" s="152"/>
      <c r="P31" s="131"/>
    </row>
    <row r="32" spans="1:16" s="1" customFormat="1" ht="25.5">
      <c r="A32" s="154">
        <v>4</v>
      </c>
      <c r="B32" s="187" t="s">
        <v>117</v>
      </c>
      <c r="C32" s="187"/>
      <c r="D32" s="149"/>
      <c r="E32" s="149"/>
      <c r="F32" s="241"/>
      <c r="G32" s="200"/>
      <c r="H32" s="201"/>
      <c r="I32" s="202"/>
      <c r="J32" s="210"/>
      <c r="K32" s="215"/>
      <c r="L32" s="151"/>
      <c r="M32" s="455" t="s">
        <v>391</v>
      </c>
      <c r="N32" s="447">
        <f>N26-N30</f>
        <v>1.4549999999999983</v>
      </c>
      <c r="O32" s="165" t="s">
        <v>54</v>
      </c>
      <c r="P32" s="131"/>
    </row>
    <row r="33" spans="1:16" s="1" customFormat="1">
      <c r="A33" s="154"/>
      <c r="B33" s="187"/>
      <c r="C33" s="187"/>
      <c r="D33" s="149"/>
      <c r="E33" s="149"/>
      <c r="F33" s="241"/>
      <c r="G33" s="200"/>
      <c r="H33" s="201"/>
      <c r="I33" s="202"/>
      <c r="J33" s="210"/>
      <c r="K33" s="215"/>
      <c r="L33" s="151"/>
      <c r="M33" s="455"/>
      <c r="N33" s="447"/>
      <c r="O33" s="165"/>
      <c r="P33" s="131"/>
    </row>
    <row r="34" spans="1:16" s="1" customFormat="1">
      <c r="A34" s="154">
        <v>5</v>
      </c>
      <c r="B34" s="187" t="s">
        <v>395</v>
      </c>
      <c r="C34" s="187"/>
      <c r="D34" s="149"/>
      <c r="E34" s="149"/>
      <c r="F34" s="241"/>
      <c r="G34" s="200">
        <f>G30</f>
        <v>52.3</v>
      </c>
      <c r="H34" s="201">
        <v>0.7</v>
      </c>
      <c r="I34" s="202">
        <v>0.1</v>
      </c>
      <c r="J34" s="210"/>
      <c r="K34" s="215"/>
      <c r="L34" s="151"/>
      <c r="M34" s="455" t="s">
        <v>112</v>
      </c>
      <c r="N34" s="447">
        <f>I34*H34*G34</f>
        <v>3.6609999999999996</v>
      </c>
      <c r="O34" s="165" t="s">
        <v>54</v>
      </c>
      <c r="P34" s="131"/>
    </row>
    <row r="35" spans="1:16" s="1" customFormat="1" ht="12.95" customHeight="1">
      <c r="A35" s="154"/>
      <c r="B35" s="187"/>
      <c r="C35" s="187"/>
      <c r="D35" s="149"/>
      <c r="E35" s="149"/>
      <c r="F35" s="241"/>
      <c r="G35" s="200"/>
      <c r="H35" s="201"/>
      <c r="I35" s="202"/>
      <c r="J35" s="210"/>
      <c r="K35" s="215"/>
      <c r="L35" s="151"/>
      <c r="M35" s="215"/>
      <c r="N35" s="223"/>
      <c r="O35" s="152"/>
      <c r="P35" s="131"/>
    </row>
    <row r="36" spans="1:16" s="1" customFormat="1" ht="12.95" customHeight="1">
      <c r="A36" s="154">
        <v>6</v>
      </c>
      <c r="B36" s="187" t="s">
        <v>392</v>
      </c>
      <c r="C36" s="187"/>
      <c r="D36" s="149"/>
      <c r="E36" s="149"/>
      <c r="F36" s="241"/>
      <c r="G36" s="200">
        <f>G34</f>
        <v>52.3</v>
      </c>
      <c r="H36" s="201">
        <v>0.7</v>
      </c>
      <c r="I36" s="202">
        <v>0.05</v>
      </c>
      <c r="J36" s="210"/>
      <c r="K36" s="215"/>
      <c r="L36" s="151"/>
      <c r="M36" s="215" t="s">
        <v>112</v>
      </c>
      <c r="N36" s="447">
        <f>I36*H36*G36</f>
        <v>1.8304999999999998</v>
      </c>
      <c r="O36" s="152" t="s">
        <v>54</v>
      </c>
      <c r="P36" s="131"/>
    </row>
    <row r="37" spans="1:16" s="1" customFormat="1" ht="12.95" customHeight="1">
      <c r="A37" s="154"/>
      <c r="B37" s="187"/>
      <c r="C37" s="187"/>
      <c r="D37" s="149"/>
      <c r="E37" s="149"/>
      <c r="F37" s="241"/>
      <c r="G37" s="200"/>
      <c r="H37" s="201"/>
      <c r="I37" s="202"/>
      <c r="J37" s="210"/>
      <c r="K37" s="215"/>
      <c r="L37" s="151"/>
      <c r="M37" s="215"/>
      <c r="N37" s="223"/>
      <c r="O37" s="152"/>
      <c r="P37" s="131"/>
    </row>
    <row r="38" spans="1:16" s="1" customFormat="1" ht="12.95" customHeight="1">
      <c r="A38" s="154">
        <v>7</v>
      </c>
      <c r="B38" s="187" t="s">
        <v>393</v>
      </c>
      <c r="C38" s="187"/>
      <c r="D38" s="149"/>
      <c r="E38" s="149"/>
      <c r="F38" s="241"/>
      <c r="G38" s="200">
        <f>G34</f>
        <v>52.3</v>
      </c>
      <c r="H38" s="201">
        <v>0.7</v>
      </c>
      <c r="I38" s="202">
        <v>0.1</v>
      </c>
      <c r="J38" s="210"/>
      <c r="K38" s="215"/>
      <c r="L38" s="151"/>
      <c r="M38" s="215" t="s">
        <v>112</v>
      </c>
      <c r="N38" s="447">
        <f>I38*H38*G38</f>
        <v>3.6609999999999996</v>
      </c>
      <c r="O38" s="152" t="s">
        <v>54</v>
      </c>
      <c r="P38" s="131"/>
    </row>
    <row r="39" spans="1:16" s="1" customFormat="1" ht="12.95" customHeight="1">
      <c r="A39" s="154"/>
      <c r="B39" s="187"/>
      <c r="C39" s="187"/>
      <c r="D39" s="149"/>
      <c r="E39" s="149"/>
      <c r="F39" s="241"/>
      <c r="G39" s="200"/>
      <c r="H39" s="201"/>
      <c r="I39" s="202"/>
      <c r="J39" s="210"/>
      <c r="K39" s="215"/>
      <c r="L39" s="151"/>
      <c r="M39" s="215"/>
      <c r="N39" s="223"/>
      <c r="O39" s="152"/>
      <c r="P39" s="131"/>
    </row>
    <row r="40" spans="1:16" s="1" customFormat="1" ht="12.95" customHeight="1">
      <c r="A40" s="154">
        <v>8</v>
      </c>
      <c r="B40" s="187" t="s">
        <v>378</v>
      </c>
      <c r="C40" s="187"/>
      <c r="D40" s="149"/>
      <c r="E40" s="149"/>
      <c r="F40" s="241"/>
      <c r="G40" s="200"/>
      <c r="H40" s="201"/>
      <c r="I40" s="202">
        <v>0.05</v>
      </c>
      <c r="J40" s="210"/>
      <c r="K40" s="210">
        <v>39.6</v>
      </c>
      <c r="L40" s="151"/>
      <c r="M40" s="215" t="s">
        <v>123</v>
      </c>
      <c r="N40" s="447">
        <f>K40*I40</f>
        <v>1.9800000000000002</v>
      </c>
      <c r="O40" s="165" t="s">
        <v>54</v>
      </c>
      <c r="P40" s="131"/>
    </row>
    <row r="41" spans="1:16" s="1" customFormat="1" ht="12.95" customHeight="1">
      <c r="A41" s="154"/>
      <c r="B41" s="187"/>
      <c r="C41" s="187"/>
      <c r="D41" s="149"/>
      <c r="E41" s="149"/>
      <c r="F41" s="241"/>
      <c r="G41" s="200"/>
      <c r="H41" s="201"/>
      <c r="I41" s="202"/>
      <c r="J41" s="210"/>
      <c r="K41" s="215"/>
      <c r="L41" s="151"/>
      <c r="M41" s="215"/>
      <c r="N41" s="223"/>
      <c r="O41" s="152"/>
      <c r="P41" s="131"/>
    </row>
    <row r="42" spans="1:16" s="1" customFormat="1" ht="12.95" customHeight="1">
      <c r="A42" s="154">
        <v>9</v>
      </c>
      <c r="B42" s="187" t="s">
        <v>379</v>
      </c>
      <c r="C42" s="187"/>
      <c r="D42" s="149"/>
      <c r="E42" s="149"/>
      <c r="F42" s="241"/>
      <c r="G42" s="200"/>
      <c r="H42" s="201"/>
      <c r="I42" s="202">
        <v>0.06</v>
      </c>
      <c r="J42" s="210"/>
      <c r="K42" s="215">
        <f>K40</f>
        <v>39.6</v>
      </c>
      <c r="L42" s="151"/>
      <c r="M42" s="215" t="s">
        <v>123</v>
      </c>
      <c r="N42" s="447">
        <f>K42*I42</f>
        <v>2.3759999999999999</v>
      </c>
      <c r="O42" s="165" t="s">
        <v>54</v>
      </c>
      <c r="P42" s="131"/>
    </row>
    <row r="43" spans="1:16" s="1" customFormat="1" ht="12.95" customHeight="1">
      <c r="A43" s="154"/>
      <c r="B43" s="187"/>
      <c r="C43" s="187"/>
      <c r="D43" s="149"/>
      <c r="E43" s="149"/>
      <c r="F43" s="241"/>
      <c r="G43" s="200"/>
      <c r="H43" s="201"/>
      <c r="I43" s="202"/>
      <c r="J43" s="210"/>
      <c r="K43" s="215"/>
      <c r="L43" s="151"/>
      <c r="M43" s="215"/>
      <c r="N43" s="223"/>
      <c r="O43" s="152"/>
      <c r="P43" s="131"/>
    </row>
    <row r="44" spans="1:16" s="1" customFormat="1" ht="12.95" customHeight="1">
      <c r="A44" s="154">
        <v>10</v>
      </c>
      <c r="B44" s="187" t="s">
        <v>380</v>
      </c>
      <c r="C44" s="187"/>
      <c r="D44" s="149"/>
      <c r="E44" s="149"/>
      <c r="F44" s="241"/>
      <c r="G44" s="200"/>
      <c r="H44" s="201"/>
      <c r="I44" s="202">
        <v>0.05</v>
      </c>
      <c r="J44" s="210"/>
      <c r="K44" s="215">
        <f>K40</f>
        <v>39.6</v>
      </c>
      <c r="L44" s="151"/>
      <c r="M44" s="215" t="s">
        <v>123</v>
      </c>
      <c r="N44" s="447">
        <f>K44*I44</f>
        <v>1.9800000000000002</v>
      </c>
      <c r="O44" s="165" t="s">
        <v>54</v>
      </c>
      <c r="P44" s="131"/>
    </row>
    <row r="45" spans="1:16" s="1" customFormat="1" ht="12.95" customHeight="1">
      <c r="A45" s="154"/>
      <c r="B45" s="187"/>
      <c r="C45" s="187"/>
      <c r="D45" s="149"/>
      <c r="E45" s="149"/>
      <c r="F45" s="241"/>
      <c r="G45" s="200"/>
      <c r="H45" s="201"/>
      <c r="I45" s="202"/>
      <c r="J45" s="210"/>
      <c r="K45" s="215"/>
      <c r="L45" s="151"/>
      <c r="M45" s="215"/>
      <c r="N45" s="223"/>
      <c r="O45" s="152"/>
      <c r="P45" s="131"/>
    </row>
    <row r="46" spans="1:16" s="1" customFormat="1" ht="12.95" customHeight="1">
      <c r="A46" s="277" t="s">
        <v>43</v>
      </c>
      <c r="B46" s="278" t="s">
        <v>124</v>
      </c>
      <c r="C46" s="279"/>
      <c r="D46" s="280"/>
      <c r="E46" s="280"/>
      <c r="F46" s="281"/>
      <c r="G46" s="282"/>
      <c r="H46" s="283"/>
      <c r="I46" s="284"/>
      <c r="J46" s="285"/>
      <c r="K46" s="248"/>
      <c r="L46" s="289"/>
      <c r="M46" s="248"/>
      <c r="N46" s="249"/>
      <c r="O46" s="250"/>
      <c r="P46" s="286"/>
    </row>
    <row r="47" spans="1:16" s="1" customFormat="1" ht="12.95" customHeight="1">
      <c r="A47" s="154">
        <v>1</v>
      </c>
      <c r="B47" s="187" t="s">
        <v>125</v>
      </c>
      <c r="C47" s="187"/>
      <c r="D47" s="149"/>
      <c r="E47" s="149"/>
      <c r="F47" s="241"/>
      <c r="G47" s="200">
        <f>G30</f>
        <v>52.3</v>
      </c>
      <c r="H47" s="201"/>
      <c r="I47" s="202">
        <v>1</v>
      </c>
      <c r="J47" s="210"/>
      <c r="K47" s="215"/>
      <c r="L47" s="151"/>
      <c r="M47" s="215" t="s">
        <v>116</v>
      </c>
      <c r="N47" s="223">
        <f>I47*G47</f>
        <v>52.3</v>
      </c>
      <c r="O47" s="137" t="s">
        <v>106</v>
      </c>
      <c r="P47" s="131"/>
    </row>
    <row r="48" spans="1:16" s="1" customFormat="1" ht="12.95" customHeight="1">
      <c r="A48" s="154"/>
      <c r="B48" s="187" t="s">
        <v>381</v>
      </c>
      <c r="C48" s="187"/>
      <c r="D48" s="149"/>
      <c r="E48" s="149"/>
      <c r="F48" s="241"/>
      <c r="G48" s="200">
        <f>5.1</f>
        <v>5.0999999999999996</v>
      </c>
      <c r="H48" s="201"/>
      <c r="I48" s="202">
        <v>1.5</v>
      </c>
      <c r="J48" s="210">
        <v>2</v>
      </c>
      <c r="K48" s="215"/>
      <c r="L48" s="151"/>
      <c r="M48" s="215" t="s">
        <v>366</v>
      </c>
      <c r="N48" s="223">
        <f>I48*G48*J48</f>
        <v>15.299999999999999</v>
      </c>
      <c r="O48" s="137" t="s">
        <v>106</v>
      </c>
      <c r="P48" s="131"/>
    </row>
    <row r="49" spans="1:16" s="1" customFormat="1" ht="12.95" customHeight="1">
      <c r="A49" s="142"/>
      <c r="B49" s="186"/>
      <c r="C49" s="186"/>
      <c r="D49" s="268"/>
      <c r="E49" s="268"/>
      <c r="F49" s="269"/>
      <c r="G49" s="270"/>
      <c r="H49" s="271"/>
      <c r="I49" s="272"/>
      <c r="J49" s="273"/>
      <c r="K49" s="448"/>
      <c r="L49" s="290"/>
      <c r="M49" s="448" t="s">
        <v>28</v>
      </c>
      <c r="N49" s="257">
        <f>SUM(N47:N48)</f>
        <v>67.599999999999994</v>
      </c>
      <c r="O49" s="219" t="s">
        <v>106</v>
      </c>
      <c r="P49" s="274"/>
    </row>
    <row r="50" spans="1:16" s="1" customFormat="1" ht="12.95" customHeight="1">
      <c r="A50" s="154"/>
      <c r="B50" s="187"/>
      <c r="C50" s="187"/>
      <c r="D50" s="149"/>
      <c r="E50" s="149"/>
      <c r="F50" s="241"/>
      <c r="G50" s="200"/>
      <c r="H50" s="201"/>
      <c r="I50" s="202"/>
      <c r="J50" s="210"/>
      <c r="K50" s="215"/>
      <c r="L50" s="151"/>
      <c r="M50" s="215"/>
      <c r="N50" s="223"/>
      <c r="O50" s="152"/>
      <c r="P50" s="131"/>
    </row>
    <row r="51" spans="1:16" s="1" customFormat="1" ht="12.95" customHeight="1">
      <c r="A51" s="154">
        <v>2</v>
      </c>
      <c r="B51" s="187" t="s">
        <v>126</v>
      </c>
      <c r="C51" s="187"/>
      <c r="D51" s="149"/>
      <c r="E51" s="149"/>
      <c r="F51" s="241"/>
      <c r="G51" s="200"/>
      <c r="H51" s="201"/>
      <c r="I51" s="202"/>
      <c r="J51" s="210"/>
      <c r="K51" s="215"/>
      <c r="L51" s="151"/>
      <c r="M51" s="215"/>
      <c r="N51" s="223"/>
      <c r="O51" s="152"/>
      <c r="P51" s="131"/>
    </row>
    <row r="52" spans="1:16" s="1" customFormat="1" ht="12.95" customHeight="1">
      <c r="A52" s="154"/>
      <c r="B52" s="187" t="s">
        <v>360</v>
      </c>
      <c r="C52" s="187"/>
      <c r="D52" s="149"/>
      <c r="E52" s="149"/>
      <c r="F52" s="241"/>
      <c r="G52" s="200">
        <f>G30</f>
        <v>52.3</v>
      </c>
      <c r="H52" s="201"/>
      <c r="I52" s="202">
        <v>2.5</v>
      </c>
      <c r="J52" s="210"/>
      <c r="K52" s="215"/>
      <c r="L52" s="151"/>
      <c r="M52" s="215" t="s">
        <v>116</v>
      </c>
      <c r="N52" s="223">
        <f>I52*G52</f>
        <v>130.75</v>
      </c>
      <c r="O52" s="137" t="s">
        <v>106</v>
      </c>
      <c r="P52" s="131"/>
    </row>
    <row r="53" spans="1:16" s="1" customFormat="1" ht="12.95" customHeight="1">
      <c r="A53" s="154"/>
      <c r="B53" s="187" t="s">
        <v>401</v>
      </c>
      <c r="C53" s="187"/>
      <c r="D53" s="149"/>
      <c r="E53" s="149"/>
      <c r="F53" s="241"/>
      <c r="G53" s="200">
        <f>21.3+17</f>
        <v>38.299999999999997</v>
      </c>
      <c r="H53" s="201"/>
      <c r="I53" s="202">
        <v>3.3</v>
      </c>
      <c r="J53" s="210"/>
      <c r="K53" s="215"/>
      <c r="L53" s="151"/>
      <c r="M53" s="215" t="s">
        <v>116</v>
      </c>
      <c r="N53" s="223">
        <f>I53*G53</f>
        <v>126.38999999999999</v>
      </c>
      <c r="O53" s="137" t="s">
        <v>106</v>
      </c>
      <c r="P53" s="131"/>
    </row>
    <row r="54" spans="1:16" s="1" customFormat="1" ht="12.95" customHeight="1">
      <c r="A54" s="154"/>
      <c r="B54" s="187" t="s">
        <v>400</v>
      </c>
      <c r="C54" s="187"/>
      <c r="D54" s="149"/>
      <c r="E54" s="149"/>
      <c r="F54" s="241"/>
      <c r="G54" s="200">
        <f>23.5+6+6.3+4.6+15.6</f>
        <v>56</v>
      </c>
      <c r="H54" s="201"/>
      <c r="I54" s="202">
        <v>0.6</v>
      </c>
      <c r="J54" s="210"/>
      <c r="K54" s="215"/>
      <c r="L54" s="151"/>
      <c r="M54" s="215" t="s">
        <v>116</v>
      </c>
      <c r="N54" s="223">
        <f>I54*G54</f>
        <v>33.6</v>
      </c>
      <c r="O54" s="137" t="s">
        <v>106</v>
      </c>
      <c r="P54" s="131"/>
    </row>
    <row r="55" spans="1:16" s="1" customFormat="1" ht="12.95" customHeight="1">
      <c r="A55" s="142"/>
      <c r="B55" s="186"/>
      <c r="C55" s="186"/>
      <c r="D55" s="268"/>
      <c r="E55" s="268"/>
      <c r="F55" s="269"/>
      <c r="G55" s="270"/>
      <c r="H55" s="271"/>
      <c r="I55" s="272"/>
      <c r="J55" s="273"/>
      <c r="K55" s="448"/>
      <c r="L55" s="290"/>
      <c r="M55" s="448" t="s">
        <v>28</v>
      </c>
      <c r="N55" s="257">
        <f>SUM(N52:N54)</f>
        <v>290.74</v>
      </c>
      <c r="O55" s="219" t="s">
        <v>106</v>
      </c>
      <c r="P55" s="274"/>
    </row>
    <row r="56" spans="1:16" s="1" customFormat="1" ht="12.95" customHeight="1">
      <c r="A56" s="458"/>
      <c r="B56" s="459"/>
      <c r="C56" s="459"/>
      <c r="D56" s="280"/>
      <c r="E56" s="280"/>
      <c r="F56" s="281"/>
      <c r="G56" s="282"/>
      <c r="H56" s="283"/>
      <c r="I56" s="284"/>
      <c r="J56" s="285"/>
      <c r="K56" s="248"/>
      <c r="L56" s="289"/>
      <c r="M56" s="248"/>
      <c r="N56" s="249"/>
      <c r="O56" s="250"/>
      <c r="P56" s="286"/>
    </row>
    <row r="57" spans="1:16" s="1" customFormat="1" ht="12.95" customHeight="1">
      <c r="A57" s="154">
        <v>3</v>
      </c>
      <c r="B57" s="187" t="s">
        <v>127</v>
      </c>
      <c r="C57" s="187"/>
      <c r="D57" s="149"/>
      <c r="E57" s="149"/>
      <c r="F57" s="241"/>
      <c r="G57" s="200"/>
      <c r="H57" s="201"/>
      <c r="I57" s="202"/>
      <c r="J57" s="210"/>
      <c r="K57" s="215">
        <f>N49+N55-60.6-60.6</f>
        <v>237.14000000000001</v>
      </c>
      <c r="L57" s="151"/>
      <c r="M57" s="215" t="s">
        <v>30</v>
      </c>
      <c r="N57" s="447">
        <f>K57</f>
        <v>237.14000000000001</v>
      </c>
      <c r="O57" s="414" t="s">
        <v>106</v>
      </c>
      <c r="P57" s="131"/>
    </row>
    <row r="58" spans="1:16" s="1" customFormat="1" ht="12.95" customHeight="1">
      <c r="A58" s="154"/>
      <c r="B58" s="187"/>
      <c r="C58" s="187"/>
      <c r="D58" s="149"/>
      <c r="E58" s="149"/>
      <c r="F58" s="241"/>
      <c r="G58" s="200"/>
      <c r="H58" s="201"/>
      <c r="I58" s="202"/>
      <c r="J58" s="210"/>
      <c r="K58" s="215"/>
      <c r="L58" s="151"/>
      <c r="M58" s="215"/>
      <c r="N58" s="223"/>
      <c r="O58" s="152"/>
      <c r="P58" s="131"/>
    </row>
    <row r="59" spans="1:16" s="1" customFormat="1" ht="12.95" customHeight="1">
      <c r="A59" s="154">
        <v>4</v>
      </c>
      <c r="B59" s="187" t="s">
        <v>128</v>
      </c>
      <c r="C59" s="187"/>
      <c r="D59" s="149"/>
      <c r="E59" s="149"/>
      <c r="F59" s="241"/>
      <c r="G59" s="200">
        <f>0.65*19</f>
        <v>12.35</v>
      </c>
      <c r="H59" s="201"/>
      <c r="I59" s="202"/>
      <c r="J59" s="210"/>
      <c r="K59" s="215"/>
      <c r="L59" s="151"/>
      <c r="M59" s="215" t="s">
        <v>129</v>
      </c>
      <c r="N59" s="447">
        <f>G59</f>
        <v>12.35</v>
      </c>
      <c r="O59" s="165" t="s">
        <v>109</v>
      </c>
      <c r="P59" s="131"/>
    </row>
    <row r="60" spans="1:16" s="1" customFormat="1" ht="12.95" customHeight="1">
      <c r="A60" s="460"/>
      <c r="B60" s="461"/>
      <c r="C60" s="461"/>
      <c r="D60" s="462"/>
      <c r="E60" s="462"/>
      <c r="F60" s="463"/>
      <c r="G60" s="464"/>
      <c r="H60" s="465"/>
      <c r="I60" s="466"/>
      <c r="J60" s="467"/>
      <c r="K60" s="468"/>
      <c r="L60" s="469"/>
      <c r="M60" s="468"/>
      <c r="N60" s="470"/>
      <c r="O60" s="471"/>
      <c r="P60" s="472"/>
    </row>
    <row r="61" spans="1:16" s="1" customFormat="1" ht="12.95" customHeight="1">
      <c r="A61" s="277" t="s">
        <v>44</v>
      </c>
      <c r="B61" s="278" t="s">
        <v>130</v>
      </c>
      <c r="C61" s="187"/>
      <c r="D61" s="149"/>
      <c r="E61" s="149"/>
      <c r="F61" s="241"/>
      <c r="G61" s="200"/>
      <c r="H61" s="201"/>
      <c r="I61" s="202"/>
      <c r="J61" s="210"/>
      <c r="K61" s="215"/>
      <c r="L61" s="151"/>
      <c r="M61" s="215"/>
      <c r="N61" s="223"/>
      <c r="O61" s="152"/>
      <c r="P61" s="131"/>
    </row>
    <row r="62" spans="1:16" s="1" customFormat="1" ht="12.95" customHeight="1">
      <c r="A62" s="154">
        <v>1</v>
      </c>
      <c r="B62" s="187" t="s">
        <v>430</v>
      </c>
      <c r="C62" s="187"/>
      <c r="D62" s="149"/>
      <c r="E62" s="149"/>
      <c r="F62" s="241"/>
      <c r="G62" s="200">
        <v>0.15</v>
      </c>
      <c r="H62" s="201">
        <v>0.3</v>
      </c>
      <c r="I62" s="202">
        <v>3.3</v>
      </c>
      <c r="J62" s="210">
        <v>8</v>
      </c>
      <c r="K62" s="215"/>
      <c r="L62" s="151"/>
      <c r="M62" s="215" t="s">
        <v>114</v>
      </c>
      <c r="N62" s="447">
        <f>J62*I62*H62*G62</f>
        <v>1.1879999999999997</v>
      </c>
      <c r="O62" s="165" t="s">
        <v>54</v>
      </c>
      <c r="P62" s="131"/>
    </row>
    <row r="63" spans="1:16" s="1" customFormat="1" ht="12.95" customHeight="1">
      <c r="A63" s="128"/>
      <c r="B63" s="184"/>
      <c r="C63" s="187"/>
      <c r="D63" s="149"/>
      <c r="E63" s="149"/>
      <c r="F63" s="241"/>
      <c r="G63" s="200"/>
      <c r="H63" s="201"/>
      <c r="I63" s="202"/>
      <c r="J63" s="210"/>
      <c r="K63" s="215"/>
      <c r="L63" s="151"/>
      <c r="M63" s="215"/>
      <c r="N63" s="223"/>
      <c r="O63" s="152"/>
      <c r="P63" s="131"/>
    </row>
    <row r="64" spans="1:16" s="1" customFormat="1" ht="12.95" customHeight="1">
      <c r="A64" s="154">
        <v>2</v>
      </c>
      <c r="B64" s="187" t="s">
        <v>403</v>
      </c>
      <c r="C64" s="187"/>
      <c r="D64" s="149"/>
      <c r="E64" s="149"/>
      <c r="F64" s="241"/>
      <c r="G64" s="200">
        <f>G25</f>
        <v>52.3</v>
      </c>
      <c r="H64" s="201">
        <v>0.15</v>
      </c>
      <c r="I64" s="202">
        <v>0.3</v>
      </c>
      <c r="J64" s="210"/>
      <c r="K64" s="215"/>
      <c r="L64" s="151"/>
      <c r="M64" s="215" t="s">
        <v>112</v>
      </c>
      <c r="N64" s="447">
        <f>I64*H64*G64</f>
        <v>2.3534999999999999</v>
      </c>
      <c r="O64" s="165" t="s">
        <v>54</v>
      </c>
      <c r="P64" s="131"/>
    </row>
    <row r="65" spans="1:16" s="1" customFormat="1" ht="12.95" customHeight="1">
      <c r="A65" s="154"/>
      <c r="B65" s="187"/>
      <c r="C65" s="187"/>
      <c r="D65" s="149"/>
      <c r="E65" s="149"/>
      <c r="F65" s="241"/>
      <c r="G65" s="200"/>
      <c r="H65" s="201"/>
      <c r="I65" s="202"/>
      <c r="J65" s="210"/>
      <c r="K65" s="215"/>
      <c r="L65" s="151"/>
      <c r="M65" s="215"/>
      <c r="N65" s="447"/>
      <c r="O65" s="165"/>
      <c r="P65" s="131"/>
    </row>
    <row r="66" spans="1:16" s="1" customFormat="1" ht="12.95" customHeight="1">
      <c r="A66" s="154">
        <v>3</v>
      </c>
      <c r="B66" s="187" t="s">
        <v>402</v>
      </c>
      <c r="C66" s="187"/>
      <c r="D66" s="149"/>
      <c r="E66" s="149"/>
      <c r="F66" s="241"/>
      <c r="G66" s="200">
        <f>21.2+15+7.5+1.8</f>
        <v>45.5</v>
      </c>
      <c r="H66" s="201">
        <v>0.15</v>
      </c>
      <c r="I66" s="202">
        <v>0.3</v>
      </c>
      <c r="J66" s="210"/>
      <c r="K66" s="215"/>
      <c r="L66" s="151"/>
      <c r="M66" s="215" t="s">
        <v>112</v>
      </c>
      <c r="N66" s="447">
        <f>I66*H66*G66</f>
        <v>2.0474999999999999</v>
      </c>
      <c r="O66" s="165" t="s">
        <v>54</v>
      </c>
      <c r="P66" s="131"/>
    </row>
    <row r="67" spans="1:16" s="1" customFormat="1" ht="12.95" customHeight="1">
      <c r="A67" s="154"/>
      <c r="B67" s="187"/>
      <c r="C67" s="187"/>
      <c r="D67" s="149"/>
      <c r="E67" s="149"/>
      <c r="F67" s="241"/>
      <c r="G67" s="200"/>
      <c r="H67" s="201"/>
      <c r="I67" s="202"/>
      <c r="J67" s="210"/>
      <c r="K67" s="215"/>
      <c r="L67" s="151"/>
      <c r="M67" s="215"/>
      <c r="N67" s="223"/>
      <c r="O67" s="152"/>
      <c r="P67" s="131"/>
    </row>
    <row r="68" spans="1:16" s="1" customFormat="1" ht="12.95" customHeight="1">
      <c r="A68" s="154">
        <v>4</v>
      </c>
      <c r="B68" s="187" t="s">
        <v>361</v>
      </c>
      <c r="C68" s="187"/>
      <c r="D68" s="149"/>
      <c r="E68" s="149"/>
      <c r="F68" s="241"/>
      <c r="G68" s="200">
        <f>25.9+7.2+12.2+3.9</f>
        <v>49.199999999999996</v>
      </c>
      <c r="H68" s="201">
        <v>0.15</v>
      </c>
      <c r="I68" s="202">
        <v>0.2</v>
      </c>
      <c r="J68" s="210"/>
      <c r="K68" s="215"/>
      <c r="L68" s="151"/>
      <c r="M68" s="215" t="s">
        <v>112</v>
      </c>
      <c r="N68" s="447">
        <f>I68*H68*G68</f>
        <v>1.4759999999999998</v>
      </c>
      <c r="O68" s="165" t="s">
        <v>54</v>
      </c>
      <c r="P68" s="131"/>
    </row>
    <row r="69" spans="1:16" s="1" customFormat="1" ht="12.95" customHeight="1">
      <c r="A69" s="154"/>
      <c r="B69" s="187"/>
      <c r="C69" s="187"/>
      <c r="D69" s="149"/>
      <c r="E69" s="149"/>
      <c r="F69" s="241"/>
      <c r="G69" s="200"/>
      <c r="H69" s="201"/>
      <c r="I69" s="202"/>
      <c r="J69" s="210"/>
      <c r="K69" s="215"/>
      <c r="L69" s="151"/>
      <c r="M69" s="215"/>
      <c r="N69" s="223"/>
      <c r="O69" s="152"/>
      <c r="P69" s="131"/>
    </row>
    <row r="70" spans="1:16" s="1" customFormat="1" ht="12.95" customHeight="1">
      <c r="A70" s="154">
        <v>5</v>
      </c>
      <c r="B70" s="187" t="s">
        <v>405</v>
      </c>
      <c r="C70" s="187"/>
      <c r="D70" s="149"/>
      <c r="E70" s="149"/>
      <c r="F70" s="241"/>
      <c r="G70" s="200">
        <v>0.15</v>
      </c>
      <c r="H70" s="201">
        <v>0.15</v>
      </c>
      <c r="I70" s="202">
        <v>3.3</v>
      </c>
      <c r="J70" s="210">
        <v>9</v>
      </c>
      <c r="K70" s="215"/>
      <c r="L70" s="151"/>
      <c r="M70" s="215" t="s">
        <v>114</v>
      </c>
      <c r="N70" s="223">
        <f>J70*I70*H70*G70</f>
        <v>0.66825000000000001</v>
      </c>
      <c r="O70" s="152" t="s">
        <v>54</v>
      </c>
      <c r="P70" s="131"/>
    </row>
    <row r="71" spans="1:16" s="1" customFormat="1" ht="12.95" customHeight="1">
      <c r="A71" s="154"/>
      <c r="B71" s="187" t="s">
        <v>406</v>
      </c>
      <c r="C71" s="187"/>
      <c r="D71" s="149"/>
      <c r="E71" s="149"/>
      <c r="F71" s="241"/>
      <c r="G71" s="200">
        <v>0.15</v>
      </c>
      <c r="H71" s="201">
        <v>0.15</v>
      </c>
      <c r="I71" s="202">
        <v>3.2</v>
      </c>
      <c r="J71" s="210">
        <v>13</v>
      </c>
      <c r="K71" s="215"/>
      <c r="L71" s="151"/>
      <c r="M71" s="215" t="s">
        <v>114</v>
      </c>
      <c r="N71" s="223">
        <f>J71*I71*H71*G71</f>
        <v>0.93599999999999994</v>
      </c>
      <c r="O71" s="152" t="s">
        <v>54</v>
      </c>
      <c r="P71" s="131"/>
    </row>
    <row r="72" spans="1:16" s="1" customFormat="1" ht="12.95" customHeight="1">
      <c r="A72" s="154"/>
      <c r="B72" s="189" t="s">
        <v>404</v>
      </c>
      <c r="C72" s="189"/>
      <c r="D72" s="190"/>
      <c r="E72" s="190"/>
      <c r="F72" s="494"/>
      <c r="G72" s="206">
        <v>0.15</v>
      </c>
      <c r="H72" s="451">
        <v>0.15</v>
      </c>
      <c r="I72" s="207">
        <v>1</v>
      </c>
      <c r="J72" s="212">
        <v>4</v>
      </c>
      <c r="K72" s="217"/>
      <c r="L72" s="191"/>
      <c r="M72" s="217" t="s">
        <v>114</v>
      </c>
      <c r="N72" s="224">
        <f>J72*I72*H72*G72</f>
        <v>0.09</v>
      </c>
      <c r="O72" s="635" t="s">
        <v>54</v>
      </c>
      <c r="P72" s="454"/>
    </row>
    <row r="73" spans="1:16" s="1" customFormat="1" ht="12.95" customHeight="1">
      <c r="A73" s="154"/>
      <c r="B73" s="186"/>
      <c r="C73" s="186"/>
      <c r="D73" s="268"/>
      <c r="E73" s="268"/>
      <c r="F73" s="269"/>
      <c r="G73" s="270"/>
      <c r="H73" s="271"/>
      <c r="I73" s="272"/>
      <c r="J73" s="273"/>
      <c r="K73" s="448"/>
      <c r="L73" s="290"/>
      <c r="M73" s="448"/>
      <c r="N73" s="257">
        <f>SUM(N70:N72)</f>
        <v>1.69425</v>
      </c>
      <c r="O73" s="219" t="s">
        <v>54</v>
      </c>
      <c r="P73" s="495"/>
    </row>
    <row r="74" spans="1:16" s="1" customFormat="1" ht="12.95" customHeight="1">
      <c r="A74" s="154"/>
      <c r="B74" s="187"/>
      <c r="C74" s="187"/>
      <c r="D74" s="149"/>
      <c r="E74" s="149"/>
      <c r="F74" s="241"/>
      <c r="G74" s="200"/>
      <c r="H74" s="201"/>
      <c r="I74" s="202"/>
      <c r="J74" s="210"/>
      <c r="K74" s="215"/>
      <c r="L74" s="151"/>
      <c r="M74" s="215"/>
      <c r="N74" s="223"/>
      <c r="O74" s="152"/>
      <c r="P74" s="131"/>
    </row>
    <row r="75" spans="1:16" s="1" customFormat="1" ht="12.95" customHeight="1">
      <c r="A75" s="154">
        <v>4</v>
      </c>
      <c r="B75" s="187" t="s">
        <v>133</v>
      </c>
      <c r="C75" s="187"/>
      <c r="D75" s="149"/>
      <c r="E75" s="149"/>
      <c r="F75" s="241"/>
      <c r="G75" s="200"/>
      <c r="H75" s="201"/>
      <c r="I75" s="202">
        <v>0.12</v>
      </c>
      <c r="J75" s="210"/>
      <c r="K75" s="215">
        <f>3.42+7.9+7.9+1.36+5.96+1.62+0.83+2.98+2.7+0.54</f>
        <v>35.21</v>
      </c>
      <c r="L75" s="151"/>
      <c r="M75" s="215" t="s">
        <v>123</v>
      </c>
      <c r="N75" s="447">
        <f>K75*I75</f>
        <v>4.2252000000000001</v>
      </c>
      <c r="O75" s="165" t="s">
        <v>54</v>
      </c>
      <c r="P75" s="131"/>
    </row>
    <row r="76" spans="1:16" s="1" customFormat="1" ht="12.95" customHeight="1">
      <c r="A76" s="154"/>
      <c r="B76" s="187"/>
      <c r="C76" s="187"/>
      <c r="D76" s="149"/>
      <c r="E76" s="149"/>
      <c r="F76" s="241"/>
      <c r="G76" s="200"/>
      <c r="H76" s="201"/>
      <c r="I76" s="202"/>
      <c r="J76" s="210"/>
      <c r="K76" s="215"/>
      <c r="L76" s="151"/>
      <c r="M76" s="215"/>
      <c r="N76" s="447"/>
      <c r="O76" s="165"/>
      <c r="P76" s="131"/>
    </row>
    <row r="77" spans="1:16" s="1" customFormat="1" ht="12.95" customHeight="1">
      <c r="A77" s="154">
        <v>5</v>
      </c>
      <c r="B77" s="187" t="s">
        <v>407</v>
      </c>
      <c r="C77" s="187"/>
      <c r="D77" s="149"/>
      <c r="E77" s="149"/>
      <c r="F77" s="241"/>
      <c r="G77" s="200"/>
      <c r="H77" s="201"/>
      <c r="I77" s="202">
        <v>0.3</v>
      </c>
      <c r="J77" s="210"/>
      <c r="K77" s="215">
        <v>4.2</v>
      </c>
      <c r="L77" s="151"/>
      <c r="M77" s="215" t="s">
        <v>123</v>
      </c>
      <c r="N77" s="447">
        <f>K77*I77</f>
        <v>1.26</v>
      </c>
      <c r="O77" s="165" t="s">
        <v>54</v>
      </c>
      <c r="P77" s="131"/>
    </row>
    <row r="78" spans="1:16" s="1" customFormat="1" ht="12.95" customHeight="1">
      <c r="A78" s="259"/>
      <c r="B78" s="261"/>
      <c r="C78" s="261"/>
      <c r="D78" s="262"/>
      <c r="E78" s="262"/>
      <c r="F78" s="263"/>
      <c r="G78" s="264"/>
      <c r="H78" s="256"/>
      <c r="I78" s="265"/>
      <c r="J78" s="266"/>
      <c r="K78" s="267"/>
      <c r="L78" s="139"/>
      <c r="M78" s="267"/>
      <c r="N78" s="276"/>
      <c r="O78" s="140"/>
      <c r="P78" s="258"/>
    </row>
    <row r="79" spans="1:16" s="1" customFormat="1" ht="12.95" customHeight="1">
      <c r="A79" s="277" t="s">
        <v>45</v>
      </c>
      <c r="B79" s="278" t="s">
        <v>134</v>
      </c>
      <c r="C79" s="187"/>
      <c r="D79" s="149"/>
      <c r="E79" s="149"/>
      <c r="F79" s="241"/>
      <c r="G79" s="200"/>
      <c r="H79" s="201"/>
      <c r="I79" s="202"/>
      <c r="J79" s="210"/>
      <c r="K79" s="215"/>
      <c r="L79" s="151"/>
      <c r="M79" s="215"/>
      <c r="N79" s="223"/>
      <c r="O79" s="152"/>
      <c r="P79" s="131"/>
    </row>
    <row r="80" spans="1:16" s="1" customFormat="1" ht="12.95" customHeight="1">
      <c r="A80" s="154">
        <v>1</v>
      </c>
      <c r="B80" s="187" t="s">
        <v>135</v>
      </c>
      <c r="C80" s="187"/>
      <c r="D80" s="149"/>
      <c r="E80" s="149"/>
      <c r="F80" s="241"/>
      <c r="G80" s="200"/>
      <c r="H80" s="201"/>
      <c r="I80" s="202"/>
      <c r="J80" s="210"/>
      <c r="K80" s="215">
        <f>37+29.5</f>
        <v>66.5</v>
      </c>
      <c r="L80" s="151"/>
      <c r="M80" s="215" t="s">
        <v>30</v>
      </c>
      <c r="N80" s="447">
        <f>K80</f>
        <v>66.5</v>
      </c>
      <c r="O80" s="414" t="s">
        <v>106</v>
      </c>
      <c r="P80" s="131"/>
    </row>
    <row r="81" spans="1:16" s="1" customFormat="1" ht="12.95" customHeight="1">
      <c r="A81" s="154"/>
      <c r="B81" s="187"/>
      <c r="C81" s="187"/>
      <c r="D81" s="149"/>
      <c r="E81" s="149"/>
      <c r="F81" s="241"/>
      <c r="G81" s="200"/>
      <c r="H81" s="201"/>
      <c r="I81" s="202"/>
      <c r="J81" s="210"/>
      <c r="K81" s="215"/>
      <c r="L81" s="151"/>
      <c r="M81" s="215"/>
      <c r="N81" s="223"/>
      <c r="O81" s="152"/>
      <c r="P81" s="131"/>
    </row>
    <row r="82" spans="1:16" s="1" customFormat="1" ht="12.95" customHeight="1">
      <c r="A82" s="154">
        <v>2</v>
      </c>
      <c r="B82" s="187" t="s">
        <v>136</v>
      </c>
      <c r="C82" s="187"/>
      <c r="D82" s="149"/>
      <c r="E82" s="149"/>
      <c r="F82" s="241"/>
      <c r="G82" s="200"/>
      <c r="H82" s="201"/>
      <c r="I82" s="202"/>
      <c r="J82" s="210">
        <v>2</v>
      </c>
      <c r="K82" s="215">
        <v>1.7</v>
      </c>
      <c r="L82" s="151"/>
      <c r="M82" s="215" t="s">
        <v>365</v>
      </c>
      <c r="N82" s="447">
        <f>K82*J82</f>
        <v>3.4</v>
      </c>
      <c r="O82" s="414" t="s">
        <v>106</v>
      </c>
      <c r="P82" s="131"/>
    </row>
    <row r="83" spans="1:16" s="1" customFormat="1" ht="12.95" customHeight="1">
      <c r="A83" s="154"/>
      <c r="B83" s="187"/>
      <c r="C83" s="187"/>
      <c r="D83" s="149"/>
      <c r="E83" s="149"/>
      <c r="F83" s="241"/>
      <c r="G83" s="200"/>
      <c r="H83" s="201"/>
      <c r="I83" s="202"/>
      <c r="J83" s="210"/>
      <c r="K83" s="215"/>
      <c r="L83" s="151"/>
      <c r="M83" s="215"/>
      <c r="N83" s="223"/>
      <c r="O83" s="152"/>
      <c r="P83" s="131"/>
    </row>
    <row r="84" spans="1:16" s="1" customFormat="1" ht="12.95" customHeight="1">
      <c r="A84" s="154">
        <v>3</v>
      </c>
      <c r="B84" s="187" t="s">
        <v>137</v>
      </c>
      <c r="C84" s="187"/>
      <c r="D84" s="149"/>
      <c r="E84" s="149"/>
      <c r="F84" s="241"/>
      <c r="G84" s="200">
        <v>4.4000000000000004</v>
      </c>
      <c r="H84" s="201"/>
      <c r="I84" s="202">
        <v>1.7</v>
      </c>
      <c r="J84" s="210">
        <v>2</v>
      </c>
      <c r="K84" s="215"/>
      <c r="L84" s="151"/>
      <c r="M84" s="215" t="s">
        <v>366</v>
      </c>
      <c r="N84" s="447">
        <f>J84*I84*G84</f>
        <v>14.96</v>
      </c>
      <c r="O84" s="414" t="s">
        <v>106</v>
      </c>
      <c r="P84" s="131"/>
    </row>
    <row r="85" spans="1:16" s="1" customFormat="1" ht="12.95" customHeight="1">
      <c r="A85" s="259"/>
      <c r="B85" s="261"/>
      <c r="C85" s="261"/>
      <c r="D85" s="262"/>
      <c r="E85" s="262"/>
      <c r="F85" s="263"/>
      <c r="G85" s="264"/>
      <c r="H85" s="256"/>
      <c r="I85" s="265"/>
      <c r="J85" s="266"/>
      <c r="K85" s="267"/>
      <c r="L85" s="139"/>
      <c r="M85" s="267"/>
      <c r="N85" s="276"/>
      <c r="O85" s="140"/>
      <c r="P85" s="258"/>
    </row>
    <row r="86" spans="1:16" s="1" customFormat="1" ht="12.95" customHeight="1">
      <c r="A86" s="277" t="s">
        <v>46</v>
      </c>
      <c r="B86" s="278" t="s">
        <v>139</v>
      </c>
      <c r="C86" s="187"/>
      <c r="D86" s="149"/>
      <c r="E86" s="149"/>
      <c r="F86" s="241"/>
      <c r="G86" s="200"/>
      <c r="H86" s="201"/>
      <c r="I86" s="202"/>
      <c r="J86" s="210"/>
      <c r="K86" s="215"/>
      <c r="L86" s="151"/>
      <c r="M86" s="215"/>
      <c r="N86" s="223"/>
      <c r="O86" s="152"/>
      <c r="P86" s="131"/>
    </row>
    <row r="87" spans="1:16" s="1" customFormat="1" ht="12.95" customHeight="1">
      <c r="A87" s="154">
        <v>1</v>
      </c>
      <c r="B87" s="187" t="s">
        <v>411</v>
      </c>
      <c r="C87" s="187"/>
      <c r="D87" s="149"/>
      <c r="E87" s="149"/>
      <c r="F87" s="241"/>
      <c r="G87" s="200">
        <v>5.3</v>
      </c>
      <c r="H87" s="201"/>
      <c r="I87" s="202"/>
      <c r="J87" s="210">
        <v>5</v>
      </c>
      <c r="K87" s="215"/>
      <c r="L87" s="151"/>
      <c r="M87" s="215" t="s">
        <v>140</v>
      </c>
      <c r="N87" s="447">
        <f>J87*G87</f>
        <v>26.5</v>
      </c>
      <c r="O87" s="165" t="s">
        <v>109</v>
      </c>
      <c r="P87" s="131"/>
    </row>
    <row r="88" spans="1:16" s="1" customFormat="1" ht="12.95" customHeight="1">
      <c r="A88" s="154"/>
      <c r="B88" s="187"/>
      <c r="C88" s="187"/>
      <c r="D88" s="149"/>
      <c r="E88" s="149"/>
      <c r="F88" s="241"/>
      <c r="G88" s="200"/>
      <c r="H88" s="201"/>
      <c r="I88" s="202"/>
      <c r="J88" s="210"/>
      <c r="K88" s="215"/>
      <c r="L88" s="151"/>
      <c r="M88" s="215"/>
      <c r="N88" s="223"/>
      <c r="O88" s="152"/>
      <c r="P88" s="131"/>
    </row>
    <row r="89" spans="1:16" s="1" customFormat="1" ht="12.95" customHeight="1">
      <c r="A89" s="154">
        <v>2</v>
      </c>
      <c r="B89" s="187" t="s">
        <v>412</v>
      </c>
      <c r="C89" s="187"/>
      <c r="D89" s="149"/>
      <c r="E89" s="149"/>
      <c r="F89" s="241"/>
      <c r="G89" s="200"/>
      <c r="H89" s="201">
        <v>0.8</v>
      </c>
      <c r="I89" s="202">
        <v>2.15</v>
      </c>
      <c r="J89" s="210">
        <v>5</v>
      </c>
      <c r="K89" s="215"/>
      <c r="L89" s="151"/>
      <c r="M89" s="215" t="s">
        <v>141</v>
      </c>
      <c r="N89" s="447">
        <f>J89*I89*H89</f>
        <v>8.6</v>
      </c>
      <c r="O89" s="414" t="s">
        <v>106</v>
      </c>
      <c r="P89" s="131"/>
    </row>
    <row r="90" spans="1:16" s="1" customFormat="1" ht="12.95" customHeight="1">
      <c r="A90" s="154"/>
      <c r="B90" s="187"/>
      <c r="C90" s="187"/>
      <c r="D90" s="149"/>
      <c r="E90" s="149"/>
      <c r="F90" s="241"/>
      <c r="G90" s="200"/>
      <c r="H90" s="201"/>
      <c r="I90" s="202"/>
      <c r="J90" s="210"/>
      <c r="K90" s="215"/>
      <c r="L90" s="151"/>
      <c r="M90" s="215"/>
      <c r="N90" s="447"/>
      <c r="O90" s="414"/>
      <c r="P90" s="131"/>
    </row>
    <row r="91" spans="1:16" s="1" customFormat="1" ht="12.95" customHeight="1">
      <c r="A91" s="154">
        <v>3</v>
      </c>
      <c r="B91" s="187" t="s">
        <v>386</v>
      </c>
      <c r="C91" s="187"/>
      <c r="D91" s="149"/>
      <c r="E91" s="149"/>
      <c r="F91" s="241"/>
      <c r="G91" s="200"/>
      <c r="H91" s="201"/>
      <c r="I91" s="202"/>
      <c r="J91" s="210">
        <v>2</v>
      </c>
      <c r="K91" s="215"/>
      <c r="L91" s="151"/>
      <c r="M91" s="215" t="s">
        <v>142</v>
      </c>
      <c r="N91" s="447">
        <f>J91</f>
        <v>2</v>
      </c>
      <c r="O91" s="414" t="s">
        <v>310</v>
      </c>
      <c r="P91" s="131"/>
    </row>
    <row r="92" spans="1:16" s="1" customFormat="1" ht="12.95" customHeight="1">
      <c r="A92" s="154"/>
      <c r="B92" s="187"/>
      <c r="C92" s="187"/>
      <c r="D92" s="149"/>
      <c r="E92" s="149"/>
      <c r="F92" s="241"/>
      <c r="G92" s="200"/>
      <c r="H92" s="201"/>
      <c r="I92" s="202"/>
      <c r="J92" s="210"/>
      <c r="K92" s="215"/>
      <c r="L92" s="151"/>
      <c r="M92" s="215"/>
      <c r="N92" s="447"/>
      <c r="O92" s="165"/>
      <c r="P92" s="131"/>
    </row>
    <row r="93" spans="1:16" s="1" customFormat="1" ht="12.95" customHeight="1">
      <c r="A93" s="154">
        <v>4</v>
      </c>
      <c r="B93" s="187" t="s">
        <v>367</v>
      </c>
      <c r="C93" s="187"/>
      <c r="D93" s="149"/>
      <c r="E93" s="149"/>
      <c r="F93" s="241"/>
      <c r="G93" s="200">
        <f>2.2+2.2+2.14+2.14+2+1.16+0.78</f>
        <v>12.620000000000001</v>
      </c>
      <c r="H93" s="201"/>
      <c r="I93" s="202"/>
      <c r="J93" s="210">
        <v>1</v>
      </c>
      <c r="K93" s="215"/>
      <c r="L93" s="151"/>
      <c r="M93" s="215" t="s">
        <v>140</v>
      </c>
      <c r="N93" s="447">
        <f>J93*G93</f>
        <v>12.620000000000001</v>
      </c>
      <c r="O93" s="165" t="s">
        <v>109</v>
      </c>
      <c r="P93" s="131"/>
    </row>
    <row r="94" spans="1:16" s="1" customFormat="1" ht="12.95" customHeight="1">
      <c r="A94" s="154"/>
      <c r="B94" s="187"/>
      <c r="C94" s="187"/>
      <c r="D94" s="149"/>
      <c r="E94" s="149"/>
      <c r="F94" s="241"/>
      <c r="G94" s="200"/>
      <c r="H94" s="201"/>
      <c r="I94" s="202"/>
      <c r="J94" s="210"/>
      <c r="K94" s="215"/>
      <c r="L94" s="151"/>
      <c r="M94" s="215"/>
      <c r="N94" s="223"/>
      <c r="O94" s="152"/>
      <c r="P94" s="131"/>
    </row>
    <row r="95" spans="1:16" s="1" customFormat="1" ht="12.95" customHeight="1">
      <c r="A95" s="154">
        <v>5</v>
      </c>
      <c r="B95" s="187" t="s">
        <v>385</v>
      </c>
      <c r="C95" s="187"/>
      <c r="D95" s="149"/>
      <c r="E95" s="149"/>
      <c r="F95" s="241"/>
      <c r="G95" s="200"/>
      <c r="H95" s="201">
        <v>0.8</v>
      </c>
      <c r="I95" s="202">
        <v>2.15</v>
      </c>
      <c r="J95" s="210">
        <v>1</v>
      </c>
      <c r="K95" s="215"/>
      <c r="L95" s="151"/>
      <c r="M95" s="215" t="s">
        <v>141</v>
      </c>
      <c r="N95" s="447">
        <f>J95*I95*H95</f>
        <v>1.72</v>
      </c>
      <c r="O95" s="414" t="s">
        <v>106</v>
      </c>
      <c r="P95" s="131"/>
    </row>
    <row r="96" spans="1:16" s="1" customFormat="1" ht="12.95" customHeight="1">
      <c r="A96" s="154"/>
      <c r="B96" s="187"/>
      <c r="C96" s="187"/>
      <c r="D96" s="149"/>
      <c r="E96" s="149"/>
      <c r="F96" s="241"/>
      <c r="G96" s="200"/>
      <c r="H96" s="201"/>
      <c r="I96" s="202"/>
      <c r="J96" s="210"/>
      <c r="K96" s="215"/>
      <c r="L96" s="151"/>
      <c r="M96" s="215"/>
      <c r="N96" s="447"/>
      <c r="O96" s="165"/>
      <c r="P96" s="131"/>
    </row>
    <row r="97" spans="1:16" s="1" customFormat="1" ht="12.95" customHeight="1">
      <c r="A97" s="154">
        <v>6</v>
      </c>
      <c r="B97" s="187" t="s">
        <v>368</v>
      </c>
      <c r="C97" s="187"/>
      <c r="D97" s="149"/>
      <c r="E97" s="149"/>
      <c r="F97" s="241"/>
      <c r="G97" s="200">
        <f>0.72+1.57+0.72+1.57</f>
        <v>4.58</v>
      </c>
      <c r="H97" s="201"/>
      <c r="I97" s="202"/>
      <c r="J97" s="210">
        <v>1</v>
      </c>
      <c r="K97" s="215"/>
      <c r="L97" s="151"/>
      <c r="M97" s="215" t="s">
        <v>140</v>
      </c>
      <c r="N97" s="447">
        <f>G97*J97</f>
        <v>4.58</v>
      </c>
      <c r="O97" s="165" t="s">
        <v>109</v>
      </c>
      <c r="P97" s="131"/>
    </row>
    <row r="98" spans="1:16" s="1" customFormat="1" ht="12.95" customHeight="1">
      <c r="A98" s="154"/>
      <c r="B98" s="187"/>
      <c r="C98" s="187"/>
      <c r="D98" s="149"/>
      <c r="E98" s="149"/>
      <c r="F98" s="241"/>
      <c r="G98" s="200"/>
      <c r="H98" s="201"/>
      <c r="I98" s="202"/>
      <c r="J98" s="210"/>
      <c r="K98" s="215"/>
      <c r="L98" s="151"/>
      <c r="M98" s="215"/>
      <c r="N98" s="223"/>
      <c r="O98" s="152"/>
      <c r="P98" s="131"/>
    </row>
    <row r="99" spans="1:16" s="1" customFormat="1" ht="12.95" customHeight="1">
      <c r="A99" s="154">
        <v>7</v>
      </c>
      <c r="B99" s="187" t="s">
        <v>369</v>
      </c>
      <c r="C99" s="187"/>
      <c r="D99" s="149"/>
      <c r="E99" s="149"/>
      <c r="F99" s="241"/>
      <c r="G99" s="200"/>
      <c r="H99" s="201"/>
      <c r="I99" s="202"/>
      <c r="J99" s="210">
        <v>1</v>
      </c>
      <c r="K99" s="215">
        <v>2</v>
      </c>
      <c r="L99" s="151"/>
      <c r="M99" s="215" t="s">
        <v>387</v>
      </c>
      <c r="N99" s="447">
        <f>J99*K99</f>
        <v>2</v>
      </c>
      <c r="O99" s="414" t="s">
        <v>106</v>
      </c>
      <c r="P99" s="131"/>
    </row>
    <row r="100" spans="1:16" s="1" customFormat="1" ht="12.95" customHeight="1">
      <c r="A100" s="154"/>
      <c r="B100" s="187"/>
      <c r="C100" s="187"/>
      <c r="D100" s="149"/>
      <c r="E100" s="149"/>
      <c r="F100" s="241"/>
      <c r="G100" s="200"/>
      <c r="H100" s="201"/>
      <c r="I100" s="202"/>
      <c r="J100" s="210"/>
      <c r="K100" s="215"/>
      <c r="L100" s="151"/>
      <c r="M100" s="215"/>
      <c r="N100" s="447"/>
      <c r="O100" s="414"/>
      <c r="P100" s="131"/>
    </row>
    <row r="101" spans="1:16" s="1" customFormat="1" ht="12.95" customHeight="1">
      <c r="A101" s="154">
        <v>8</v>
      </c>
      <c r="B101" s="187" t="s">
        <v>431</v>
      </c>
      <c r="C101" s="187"/>
      <c r="D101" s="149"/>
      <c r="E101" s="149"/>
      <c r="F101" s="241"/>
      <c r="G101" s="200">
        <v>8.1999999999999993</v>
      </c>
      <c r="H101" s="201"/>
      <c r="I101" s="202"/>
      <c r="J101" s="210">
        <v>1</v>
      </c>
      <c r="K101" s="215"/>
      <c r="L101" s="151"/>
      <c r="M101" s="215" t="s">
        <v>140</v>
      </c>
      <c r="N101" s="447">
        <f>J101*G101</f>
        <v>8.1999999999999993</v>
      </c>
      <c r="O101" s="165" t="s">
        <v>109</v>
      </c>
      <c r="P101" s="131"/>
    </row>
    <row r="102" spans="1:16" s="1" customFormat="1" ht="12.95" customHeight="1">
      <c r="A102" s="154"/>
      <c r="B102" s="187"/>
      <c r="C102" s="187"/>
      <c r="D102" s="149"/>
      <c r="E102" s="149"/>
      <c r="F102" s="241"/>
      <c r="G102" s="200"/>
      <c r="H102" s="201"/>
      <c r="I102" s="202"/>
      <c r="J102" s="210"/>
      <c r="K102" s="215"/>
      <c r="L102" s="151"/>
      <c r="M102" s="215"/>
      <c r="N102" s="447"/>
      <c r="O102" s="414"/>
      <c r="P102" s="131"/>
    </row>
    <row r="103" spans="1:16" s="1" customFormat="1" ht="12.95" customHeight="1">
      <c r="A103" s="154">
        <v>9</v>
      </c>
      <c r="B103" s="187" t="s">
        <v>432</v>
      </c>
      <c r="C103" s="187"/>
      <c r="D103" s="149"/>
      <c r="E103" s="149"/>
      <c r="F103" s="241"/>
      <c r="G103" s="200"/>
      <c r="H103" s="201">
        <v>0.8</v>
      </c>
      <c r="I103" s="202">
        <v>2.15</v>
      </c>
      <c r="J103" s="210">
        <v>1</v>
      </c>
      <c r="K103" s="215"/>
      <c r="L103" s="151"/>
      <c r="M103" s="215" t="s">
        <v>141</v>
      </c>
      <c r="N103" s="447">
        <f>J103*I103*H103</f>
        <v>1.72</v>
      </c>
      <c r="O103" s="414" t="s">
        <v>106</v>
      </c>
      <c r="P103" s="131"/>
    </row>
    <row r="104" spans="1:16" s="1" customFormat="1" ht="12.95" customHeight="1">
      <c r="A104" s="154"/>
      <c r="B104" s="187"/>
      <c r="C104" s="187"/>
      <c r="D104" s="149"/>
      <c r="E104" s="149"/>
      <c r="F104" s="241"/>
      <c r="G104" s="200"/>
      <c r="H104" s="201"/>
      <c r="I104" s="202"/>
      <c r="J104" s="210"/>
      <c r="K104" s="215"/>
      <c r="L104" s="151"/>
      <c r="M104" s="215"/>
      <c r="N104" s="447"/>
      <c r="O104" s="414"/>
      <c r="P104" s="131"/>
    </row>
    <row r="105" spans="1:16" s="1" customFormat="1" ht="12.95" customHeight="1">
      <c r="A105" s="154">
        <v>10</v>
      </c>
      <c r="B105" s="187" t="s">
        <v>433</v>
      </c>
      <c r="C105" s="187"/>
      <c r="D105" s="149"/>
      <c r="E105" s="149"/>
      <c r="F105" s="241"/>
      <c r="G105" s="200">
        <v>4</v>
      </c>
      <c r="H105" s="201"/>
      <c r="I105" s="202"/>
      <c r="J105" s="210">
        <v>1</v>
      </c>
      <c r="K105" s="215"/>
      <c r="L105" s="151"/>
      <c r="M105" s="215" t="s">
        <v>140</v>
      </c>
      <c r="N105" s="447">
        <f>G105*J105</f>
        <v>4</v>
      </c>
      <c r="O105" s="165" t="s">
        <v>109</v>
      </c>
      <c r="P105" s="131"/>
    </row>
    <row r="106" spans="1:16" s="1" customFormat="1" ht="12.95" customHeight="1">
      <c r="A106" s="154"/>
      <c r="B106" s="187"/>
      <c r="C106" s="187"/>
      <c r="D106" s="149"/>
      <c r="E106" s="149"/>
      <c r="F106" s="241"/>
      <c r="G106" s="200"/>
      <c r="H106" s="201"/>
      <c r="I106" s="202"/>
      <c r="J106" s="210"/>
      <c r="K106" s="215"/>
      <c r="L106" s="151"/>
      <c r="M106" s="215"/>
      <c r="N106" s="447"/>
      <c r="O106" s="414"/>
      <c r="P106" s="131"/>
    </row>
    <row r="107" spans="1:16" s="1" customFormat="1" ht="12.95" customHeight="1">
      <c r="A107" s="154">
        <v>11</v>
      </c>
      <c r="B107" s="187" t="s">
        <v>434</v>
      </c>
      <c r="C107" s="187"/>
      <c r="D107" s="149"/>
      <c r="E107" s="149"/>
      <c r="F107" s="241"/>
      <c r="G107" s="200"/>
      <c r="H107" s="201"/>
      <c r="I107" s="202"/>
      <c r="J107" s="210">
        <v>1</v>
      </c>
      <c r="K107" s="215">
        <v>1</v>
      </c>
      <c r="L107" s="151"/>
      <c r="M107" s="215" t="s">
        <v>387</v>
      </c>
      <c r="N107" s="447">
        <f>J107*K107</f>
        <v>1</v>
      </c>
      <c r="O107" s="414" t="s">
        <v>106</v>
      </c>
      <c r="P107" s="131"/>
    </row>
    <row r="108" spans="1:16" s="1" customFormat="1" ht="12.95" customHeight="1">
      <c r="A108" s="154"/>
      <c r="B108" s="187"/>
      <c r="C108" s="187"/>
      <c r="D108" s="149"/>
      <c r="E108" s="149"/>
      <c r="F108" s="241"/>
      <c r="G108" s="200"/>
      <c r="H108" s="201"/>
      <c r="I108" s="202"/>
      <c r="J108" s="210"/>
      <c r="K108" s="215"/>
      <c r="L108" s="151"/>
      <c r="M108" s="215"/>
      <c r="N108" s="447"/>
      <c r="O108" s="414"/>
      <c r="P108" s="131"/>
    </row>
    <row r="109" spans="1:16" s="1" customFormat="1" ht="12.95" customHeight="1">
      <c r="A109" s="154">
        <v>12</v>
      </c>
      <c r="B109" s="187" t="s">
        <v>143</v>
      </c>
      <c r="C109" s="187"/>
      <c r="D109" s="149"/>
      <c r="E109" s="149"/>
      <c r="F109" s="241"/>
      <c r="G109" s="200">
        <f>6.9+1.5+1.9</f>
        <v>10.3</v>
      </c>
      <c r="H109" s="201"/>
      <c r="I109" s="202"/>
      <c r="J109" s="210">
        <v>1</v>
      </c>
      <c r="K109" s="215"/>
      <c r="L109" s="151"/>
      <c r="M109" s="215" t="s">
        <v>140</v>
      </c>
      <c r="N109" s="447">
        <f>J109*G109</f>
        <v>10.3</v>
      </c>
      <c r="O109" s="165" t="s">
        <v>109</v>
      </c>
      <c r="P109" s="131"/>
    </row>
    <row r="110" spans="1:16" s="1" customFormat="1" ht="12.95" customHeight="1">
      <c r="A110" s="154"/>
      <c r="B110" s="187"/>
      <c r="C110" s="187"/>
      <c r="D110" s="149"/>
      <c r="E110" s="149"/>
      <c r="F110" s="241"/>
      <c r="G110" s="200"/>
      <c r="H110" s="201"/>
      <c r="I110" s="202"/>
      <c r="J110" s="210"/>
      <c r="K110" s="215"/>
      <c r="L110" s="151"/>
      <c r="M110" s="215"/>
      <c r="N110" s="223"/>
      <c r="O110" s="152"/>
      <c r="P110" s="131"/>
    </row>
    <row r="111" spans="1:16" s="1" customFormat="1" ht="12.95" customHeight="1">
      <c r="A111" s="154">
        <v>13</v>
      </c>
      <c r="B111" s="187" t="s">
        <v>144</v>
      </c>
      <c r="C111" s="187"/>
      <c r="D111" s="149"/>
      <c r="E111" s="149"/>
      <c r="F111" s="241"/>
      <c r="G111" s="200">
        <v>8.4</v>
      </c>
      <c r="H111" s="201"/>
      <c r="I111" s="202"/>
      <c r="J111" s="210">
        <v>1</v>
      </c>
      <c r="K111" s="215"/>
      <c r="L111" s="151"/>
      <c r="M111" s="215" t="s">
        <v>140</v>
      </c>
      <c r="N111" s="447">
        <f>J111*G111</f>
        <v>8.4</v>
      </c>
      <c r="O111" s="165" t="s">
        <v>109</v>
      </c>
      <c r="P111" s="131"/>
    </row>
    <row r="112" spans="1:16" s="1" customFormat="1" ht="12.95" customHeight="1">
      <c r="A112" s="154"/>
      <c r="B112" s="187"/>
      <c r="C112" s="187"/>
      <c r="D112" s="149"/>
      <c r="E112" s="149"/>
      <c r="F112" s="241"/>
      <c r="G112" s="200"/>
      <c r="H112" s="201"/>
      <c r="I112" s="202"/>
      <c r="J112" s="210"/>
      <c r="K112" s="215"/>
      <c r="L112" s="151"/>
      <c r="M112" s="215"/>
      <c r="N112" s="223"/>
      <c r="O112" s="152"/>
      <c r="P112" s="131"/>
    </row>
    <row r="113" spans="1:16" s="1" customFormat="1" ht="12.95" customHeight="1">
      <c r="A113" s="154">
        <v>14</v>
      </c>
      <c r="B113" s="187" t="s">
        <v>145</v>
      </c>
      <c r="C113" s="187"/>
      <c r="D113" s="149"/>
      <c r="E113" s="149"/>
      <c r="F113" s="241"/>
      <c r="G113" s="200"/>
      <c r="H113" s="200"/>
      <c r="I113" s="201"/>
      <c r="J113" s="210">
        <v>1</v>
      </c>
      <c r="K113" s="215">
        <v>2</v>
      </c>
      <c r="L113" s="151"/>
      <c r="M113" s="215" t="s">
        <v>387</v>
      </c>
      <c r="N113" s="447">
        <f>J113*K113</f>
        <v>2</v>
      </c>
      <c r="O113" s="414" t="s">
        <v>106</v>
      </c>
      <c r="P113" s="131"/>
    </row>
    <row r="114" spans="1:16" s="1" customFormat="1" ht="12.95" customHeight="1">
      <c r="A114" s="154"/>
      <c r="B114" s="187"/>
      <c r="C114" s="187"/>
      <c r="D114" s="149"/>
      <c r="E114" s="149"/>
      <c r="F114" s="241"/>
      <c r="G114" s="200"/>
      <c r="H114" s="200"/>
      <c r="I114" s="201"/>
      <c r="J114" s="210"/>
      <c r="K114" s="215"/>
      <c r="L114" s="151"/>
      <c r="M114" s="215"/>
      <c r="N114" s="447"/>
      <c r="O114" s="165"/>
      <c r="P114" s="131"/>
    </row>
    <row r="115" spans="1:16" s="1" customFormat="1" ht="12.95" customHeight="1">
      <c r="A115" s="154">
        <v>15</v>
      </c>
      <c r="B115" s="187" t="s">
        <v>413</v>
      </c>
      <c r="C115" s="187"/>
      <c r="D115" s="149"/>
      <c r="E115" s="149"/>
      <c r="F115" s="241"/>
      <c r="G115" s="200">
        <v>6.6</v>
      </c>
      <c r="H115" s="201"/>
      <c r="I115" s="202"/>
      <c r="J115" s="210">
        <v>1</v>
      </c>
      <c r="K115" s="215"/>
      <c r="L115" s="151"/>
      <c r="M115" s="215" t="s">
        <v>140</v>
      </c>
      <c r="N115" s="447">
        <f>J115*G115</f>
        <v>6.6</v>
      </c>
      <c r="O115" s="165" t="s">
        <v>109</v>
      </c>
      <c r="P115" s="131"/>
    </row>
    <row r="116" spans="1:16" s="1" customFormat="1" ht="12.95" customHeight="1">
      <c r="A116" s="154"/>
      <c r="B116" s="187"/>
      <c r="C116" s="187"/>
      <c r="D116" s="149"/>
      <c r="E116" s="149"/>
      <c r="F116" s="241"/>
      <c r="G116" s="200"/>
      <c r="H116" s="201"/>
      <c r="I116" s="202"/>
      <c r="J116" s="210"/>
      <c r="K116" s="215"/>
      <c r="L116" s="151"/>
      <c r="M116" s="215"/>
      <c r="N116" s="223"/>
      <c r="O116" s="152"/>
      <c r="P116" s="131"/>
    </row>
    <row r="117" spans="1:16" s="1" customFormat="1" ht="12.95" customHeight="1">
      <c r="A117" s="154">
        <v>16</v>
      </c>
      <c r="B117" s="187" t="s">
        <v>414</v>
      </c>
      <c r="C117" s="187"/>
      <c r="D117" s="149"/>
      <c r="E117" s="149"/>
      <c r="F117" s="241"/>
      <c r="G117" s="200">
        <f>3.7+3.7</f>
        <v>7.4</v>
      </c>
      <c r="H117" s="201"/>
      <c r="I117" s="202"/>
      <c r="J117" s="210">
        <v>1</v>
      </c>
      <c r="K117" s="215"/>
      <c r="L117" s="151"/>
      <c r="M117" s="215" t="s">
        <v>140</v>
      </c>
      <c r="N117" s="447">
        <f>J117*G117</f>
        <v>7.4</v>
      </c>
      <c r="O117" s="165" t="s">
        <v>109</v>
      </c>
      <c r="P117" s="131"/>
    </row>
    <row r="118" spans="1:16" s="1" customFormat="1" ht="12.95" customHeight="1">
      <c r="A118" s="154"/>
      <c r="B118" s="187"/>
      <c r="C118" s="187"/>
      <c r="D118" s="149"/>
      <c r="E118" s="149"/>
      <c r="F118" s="241"/>
      <c r="G118" s="200"/>
      <c r="H118" s="201"/>
      <c r="I118" s="202"/>
      <c r="J118" s="210"/>
      <c r="K118" s="215"/>
      <c r="L118" s="151"/>
      <c r="M118" s="215"/>
      <c r="N118" s="223"/>
      <c r="O118" s="152"/>
      <c r="P118" s="131"/>
    </row>
    <row r="119" spans="1:16" s="1" customFormat="1" ht="12.95" customHeight="1">
      <c r="A119" s="154">
        <v>17</v>
      </c>
      <c r="B119" s="187" t="s">
        <v>146</v>
      </c>
      <c r="C119" s="187"/>
      <c r="D119" s="149"/>
      <c r="E119" s="149"/>
      <c r="F119" s="241"/>
      <c r="G119" s="200"/>
      <c r="H119" s="200"/>
      <c r="I119" s="201"/>
      <c r="J119" s="210">
        <v>1</v>
      </c>
      <c r="K119" s="215">
        <v>5.6</v>
      </c>
      <c r="L119" s="151"/>
      <c r="M119" s="215" t="s">
        <v>387</v>
      </c>
      <c r="N119" s="447">
        <f>J119*K119</f>
        <v>5.6</v>
      </c>
      <c r="O119" s="414" t="s">
        <v>106</v>
      </c>
      <c r="P119" s="131"/>
    </row>
    <row r="120" spans="1:16" s="1" customFormat="1" ht="12.95" customHeight="1">
      <c r="A120" s="154"/>
      <c r="B120" s="187"/>
      <c r="C120" s="187"/>
      <c r="D120" s="149"/>
      <c r="E120" s="149"/>
      <c r="F120" s="241"/>
      <c r="G120" s="200"/>
      <c r="H120" s="201"/>
      <c r="I120" s="202"/>
      <c r="J120" s="210"/>
      <c r="K120" s="215"/>
      <c r="L120" s="151"/>
      <c r="M120" s="215"/>
      <c r="N120" s="223"/>
      <c r="O120" s="152"/>
      <c r="P120" s="131"/>
    </row>
    <row r="121" spans="1:16" s="1" customFormat="1" ht="12.95" customHeight="1">
      <c r="A121" s="154">
        <v>18</v>
      </c>
      <c r="B121" s="187" t="s">
        <v>388</v>
      </c>
      <c r="C121" s="187"/>
      <c r="D121" s="149"/>
      <c r="E121" s="149"/>
      <c r="F121" s="241"/>
      <c r="G121" s="200">
        <v>3</v>
      </c>
      <c r="H121" s="201"/>
      <c r="I121" s="202"/>
      <c r="J121" s="210">
        <v>2</v>
      </c>
      <c r="K121" s="215"/>
      <c r="L121" s="151"/>
      <c r="M121" s="215" t="s">
        <v>140</v>
      </c>
      <c r="N121" s="447">
        <f>J121*G121</f>
        <v>6</v>
      </c>
      <c r="O121" s="165" t="s">
        <v>109</v>
      </c>
      <c r="P121" s="131"/>
    </row>
    <row r="122" spans="1:16" s="1" customFormat="1" ht="12.95" customHeight="1">
      <c r="A122" s="154"/>
      <c r="B122" s="187"/>
      <c r="C122" s="187"/>
      <c r="D122" s="149"/>
      <c r="E122" s="149"/>
      <c r="F122" s="241"/>
      <c r="G122" s="200"/>
      <c r="H122" s="201"/>
      <c r="I122" s="202"/>
      <c r="J122" s="210"/>
      <c r="K122" s="215"/>
      <c r="L122" s="151"/>
      <c r="M122" s="215"/>
      <c r="N122" s="447"/>
      <c r="O122" s="165"/>
      <c r="P122" s="131"/>
    </row>
    <row r="123" spans="1:16" s="1" customFormat="1" ht="12.95" customHeight="1">
      <c r="A123" s="154">
        <v>19</v>
      </c>
      <c r="B123" s="187" t="s">
        <v>416</v>
      </c>
      <c r="C123" s="187"/>
      <c r="D123" s="149"/>
      <c r="E123" s="149"/>
      <c r="F123" s="241"/>
      <c r="G123" s="200">
        <v>2.7</v>
      </c>
      <c r="H123" s="201"/>
      <c r="I123" s="202"/>
      <c r="J123" s="210">
        <v>2</v>
      </c>
      <c r="K123" s="215"/>
      <c r="L123" s="151"/>
      <c r="M123" s="215" t="s">
        <v>140</v>
      </c>
      <c r="N123" s="447">
        <f>J123*G123</f>
        <v>5.4</v>
      </c>
      <c r="O123" s="165" t="s">
        <v>109</v>
      </c>
      <c r="P123" s="131"/>
    </row>
    <row r="124" spans="1:16" s="1" customFormat="1" ht="12.95" customHeight="1">
      <c r="A124" s="154"/>
      <c r="B124" s="187"/>
      <c r="C124" s="187"/>
      <c r="D124" s="149"/>
      <c r="E124" s="149"/>
      <c r="F124" s="241"/>
      <c r="G124" s="200"/>
      <c r="H124" s="201"/>
      <c r="I124" s="202"/>
      <c r="J124" s="210"/>
      <c r="K124" s="215"/>
      <c r="L124" s="151"/>
      <c r="M124" s="215"/>
      <c r="N124" s="223"/>
      <c r="O124" s="152"/>
      <c r="P124" s="131"/>
    </row>
    <row r="125" spans="1:16" s="1" customFormat="1" ht="12.95" customHeight="1">
      <c r="A125" s="154">
        <v>20</v>
      </c>
      <c r="B125" s="187" t="s">
        <v>415</v>
      </c>
      <c r="C125" s="187"/>
      <c r="D125" s="149"/>
      <c r="E125" s="149"/>
      <c r="F125" s="241"/>
      <c r="G125" s="200"/>
      <c r="H125" s="200"/>
      <c r="I125" s="201"/>
      <c r="J125" s="210">
        <v>2</v>
      </c>
      <c r="K125" s="215">
        <v>0.2</v>
      </c>
      <c r="L125" s="151"/>
      <c r="M125" s="215" t="s">
        <v>387</v>
      </c>
      <c r="N125" s="447">
        <f>J125*K125</f>
        <v>0.4</v>
      </c>
      <c r="O125" s="414" t="s">
        <v>106</v>
      </c>
      <c r="P125" s="131"/>
    </row>
    <row r="126" spans="1:16" s="1" customFormat="1" ht="12.95" customHeight="1">
      <c r="A126" s="154"/>
      <c r="B126" s="187"/>
      <c r="C126" s="187"/>
      <c r="D126" s="149"/>
      <c r="E126" s="149"/>
      <c r="F126" s="241"/>
      <c r="G126" s="200"/>
      <c r="H126" s="200"/>
      <c r="I126" s="201"/>
      <c r="J126" s="210"/>
      <c r="K126" s="215"/>
      <c r="L126" s="151"/>
      <c r="M126" s="215"/>
      <c r="N126" s="447"/>
      <c r="O126" s="165"/>
      <c r="P126" s="131"/>
    </row>
    <row r="127" spans="1:16" s="1" customFormat="1" ht="12.95" customHeight="1">
      <c r="A127" s="154">
        <v>21</v>
      </c>
      <c r="B127" s="187" t="s">
        <v>417</v>
      </c>
      <c r="C127" s="187"/>
      <c r="D127" s="149"/>
      <c r="E127" s="149"/>
      <c r="F127" s="241"/>
      <c r="G127" s="200">
        <f>8.8+2.3+2.3+0.7+0.7</f>
        <v>14.8</v>
      </c>
      <c r="H127" s="201"/>
      <c r="I127" s="202"/>
      <c r="J127" s="210">
        <v>1</v>
      </c>
      <c r="K127" s="215"/>
      <c r="L127" s="151"/>
      <c r="M127" s="215" t="s">
        <v>140</v>
      </c>
      <c r="N127" s="447">
        <f>J127*G127</f>
        <v>14.8</v>
      </c>
      <c r="O127" s="165" t="s">
        <v>109</v>
      </c>
      <c r="P127" s="131"/>
    </row>
    <row r="128" spans="1:16" s="1" customFormat="1" ht="12.95" customHeight="1">
      <c r="A128" s="154"/>
      <c r="B128" s="187"/>
      <c r="C128" s="187"/>
      <c r="D128" s="149"/>
      <c r="E128" s="149"/>
      <c r="F128" s="241"/>
      <c r="G128" s="200"/>
      <c r="H128" s="201"/>
      <c r="I128" s="202"/>
      <c r="J128" s="210"/>
      <c r="K128" s="215"/>
      <c r="L128" s="151"/>
      <c r="M128" s="215"/>
      <c r="N128" s="223"/>
      <c r="O128" s="152"/>
      <c r="P128" s="131"/>
    </row>
    <row r="129" spans="1:16" s="1" customFormat="1" ht="12.95" customHeight="1">
      <c r="A129" s="154">
        <v>22</v>
      </c>
      <c r="B129" s="187" t="s">
        <v>418</v>
      </c>
      <c r="C129" s="187"/>
      <c r="D129" s="149"/>
      <c r="E129" s="149"/>
      <c r="F129" s="241"/>
      <c r="G129" s="200">
        <f>4.9+4.9</f>
        <v>9.8000000000000007</v>
      </c>
      <c r="H129" s="201"/>
      <c r="I129" s="202"/>
      <c r="J129" s="210">
        <v>1</v>
      </c>
      <c r="K129" s="215"/>
      <c r="L129" s="151"/>
      <c r="M129" s="215" t="s">
        <v>140</v>
      </c>
      <c r="N129" s="447">
        <f>J129*G129</f>
        <v>9.8000000000000007</v>
      </c>
      <c r="O129" s="165" t="s">
        <v>109</v>
      </c>
      <c r="P129" s="131"/>
    </row>
    <row r="130" spans="1:16" s="1" customFormat="1" ht="12.95" customHeight="1">
      <c r="A130" s="154"/>
      <c r="B130" s="187"/>
      <c r="C130" s="187"/>
      <c r="D130" s="149"/>
      <c r="E130" s="149"/>
      <c r="F130" s="241"/>
      <c r="G130" s="200"/>
      <c r="H130" s="201"/>
      <c r="I130" s="202"/>
      <c r="J130" s="210"/>
      <c r="K130" s="215"/>
      <c r="L130" s="151"/>
      <c r="M130" s="215"/>
      <c r="N130" s="223"/>
      <c r="O130" s="152"/>
      <c r="P130" s="131"/>
    </row>
    <row r="131" spans="1:16" s="1" customFormat="1" ht="12.95" customHeight="1">
      <c r="A131" s="154">
        <v>23</v>
      </c>
      <c r="B131" s="187" t="s">
        <v>419</v>
      </c>
      <c r="C131" s="187"/>
      <c r="D131" s="149"/>
      <c r="E131" s="149"/>
      <c r="F131" s="241"/>
      <c r="G131" s="200"/>
      <c r="H131" s="200"/>
      <c r="I131" s="201"/>
      <c r="J131" s="210">
        <v>1</v>
      </c>
      <c r="K131" s="215">
        <f>2.2+1.2</f>
        <v>3.4000000000000004</v>
      </c>
      <c r="L131" s="151"/>
      <c r="M131" s="215" t="s">
        <v>387</v>
      </c>
      <c r="N131" s="447">
        <f>J131*K131</f>
        <v>3.4000000000000004</v>
      </c>
      <c r="O131" s="414" t="s">
        <v>106</v>
      </c>
      <c r="P131" s="131"/>
    </row>
    <row r="132" spans="1:16" s="1" customFormat="1" ht="12.95" customHeight="1">
      <c r="A132" s="154"/>
      <c r="B132" s="187"/>
      <c r="C132" s="187"/>
      <c r="D132" s="149"/>
      <c r="E132" s="149"/>
      <c r="F132" s="241"/>
      <c r="G132" s="200"/>
      <c r="H132" s="200"/>
      <c r="I132" s="201"/>
      <c r="J132" s="210"/>
      <c r="K132" s="215"/>
      <c r="L132" s="151"/>
      <c r="M132" s="215"/>
      <c r="N132" s="447"/>
      <c r="O132" s="414"/>
      <c r="P132" s="131"/>
    </row>
    <row r="133" spans="1:16" s="1" customFormat="1" ht="12.95" customHeight="1">
      <c r="A133" s="154">
        <v>24</v>
      </c>
      <c r="B133" s="187" t="s">
        <v>420</v>
      </c>
      <c r="C133" s="187"/>
      <c r="D133" s="149"/>
      <c r="E133" s="149"/>
      <c r="F133" s="241"/>
      <c r="G133" s="200">
        <f>7+2.3+0.7</f>
        <v>10</v>
      </c>
      <c r="H133" s="200"/>
      <c r="I133" s="201"/>
      <c r="J133" s="210">
        <v>1</v>
      </c>
      <c r="K133" s="215"/>
      <c r="L133" s="151"/>
      <c r="M133" s="215" t="s">
        <v>140</v>
      </c>
      <c r="N133" s="447">
        <f>J133*G133</f>
        <v>10</v>
      </c>
      <c r="O133" s="414" t="s">
        <v>109</v>
      </c>
      <c r="P133" s="131"/>
    </row>
    <row r="134" spans="1:16" s="1" customFormat="1" ht="12.95" customHeight="1">
      <c r="A134" s="154"/>
      <c r="B134" s="187"/>
      <c r="C134" s="187"/>
      <c r="D134" s="149"/>
      <c r="E134" s="149"/>
      <c r="F134" s="241"/>
      <c r="G134" s="200"/>
      <c r="H134" s="200"/>
      <c r="I134" s="201"/>
      <c r="J134" s="210"/>
      <c r="K134" s="215"/>
      <c r="L134" s="151"/>
      <c r="M134" s="215"/>
      <c r="N134" s="447"/>
      <c r="O134" s="414"/>
      <c r="P134" s="131"/>
    </row>
    <row r="135" spans="1:16" s="1" customFormat="1" ht="12.95" customHeight="1">
      <c r="A135" s="154">
        <v>25</v>
      </c>
      <c r="B135" s="187" t="s">
        <v>421</v>
      </c>
      <c r="C135" s="187"/>
      <c r="D135" s="149"/>
      <c r="E135" s="149"/>
      <c r="F135" s="241"/>
      <c r="G135" s="200">
        <v>4.9000000000000004</v>
      </c>
      <c r="H135" s="200"/>
      <c r="I135" s="201"/>
      <c r="J135" s="210">
        <v>1</v>
      </c>
      <c r="K135" s="215"/>
      <c r="L135" s="151"/>
      <c r="M135" s="215" t="s">
        <v>140</v>
      </c>
      <c r="N135" s="447">
        <f>J135*G135</f>
        <v>4.9000000000000004</v>
      </c>
      <c r="O135" s="414" t="s">
        <v>109</v>
      </c>
      <c r="P135" s="131"/>
    </row>
    <row r="136" spans="1:16" s="1" customFormat="1" ht="12.95" customHeight="1">
      <c r="A136" s="154"/>
      <c r="B136" s="187"/>
      <c r="C136" s="187"/>
      <c r="D136" s="149"/>
      <c r="E136" s="149"/>
      <c r="F136" s="241"/>
      <c r="G136" s="200"/>
      <c r="H136" s="201"/>
      <c r="I136" s="202"/>
      <c r="J136" s="210"/>
      <c r="K136" s="215"/>
      <c r="L136" s="151"/>
      <c r="M136" s="215"/>
      <c r="N136" s="223"/>
      <c r="O136" s="152"/>
      <c r="P136" s="131"/>
    </row>
    <row r="137" spans="1:16" s="1" customFormat="1" ht="12.95" customHeight="1">
      <c r="A137" s="154">
        <v>26</v>
      </c>
      <c r="B137" s="187" t="s">
        <v>422</v>
      </c>
      <c r="C137" s="187"/>
      <c r="D137" s="149"/>
      <c r="E137" s="149"/>
      <c r="F137" s="241"/>
      <c r="G137" s="200"/>
      <c r="H137" s="201"/>
      <c r="I137" s="202"/>
      <c r="J137" s="210">
        <v>1</v>
      </c>
      <c r="K137" s="215">
        <v>2</v>
      </c>
      <c r="L137" s="151"/>
      <c r="M137" s="215" t="s">
        <v>387</v>
      </c>
      <c r="N137" s="447">
        <f>J137*K137</f>
        <v>2</v>
      </c>
      <c r="O137" s="165" t="s">
        <v>106</v>
      </c>
      <c r="P137" s="131"/>
    </row>
    <row r="138" spans="1:16" s="1" customFormat="1" ht="12.95" customHeight="1">
      <c r="A138" s="154"/>
      <c r="B138" s="187"/>
      <c r="C138" s="187"/>
      <c r="D138" s="149"/>
      <c r="E138" s="149"/>
      <c r="F138" s="241"/>
      <c r="G138" s="200"/>
      <c r="H138" s="201"/>
      <c r="I138" s="202"/>
      <c r="J138" s="210"/>
      <c r="K138" s="215"/>
      <c r="L138" s="151"/>
      <c r="M138" s="215"/>
      <c r="N138" s="447"/>
      <c r="O138" s="165"/>
      <c r="P138" s="131"/>
    </row>
    <row r="139" spans="1:16" s="1" customFormat="1" ht="12.95" customHeight="1">
      <c r="A139" s="154">
        <v>27</v>
      </c>
      <c r="B139" s="187" t="s">
        <v>423</v>
      </c>
      <c r="C139" s="187"/>
      <c r="D139" s="149"/>
      <c r="E139" s="149"/>
      <c r="F139" s="241"/>
      <c r="G139" s="200">
        <v>6</v>
      </c>
      <c r="H139" s="201"/>
      <c r="I139" s="202"/>
      <c r="J139" s="210">
        <v>1</v>
      </c>
      <c r="K139" s="215"/>
      <c r="L139" s="151"/>
      <c r="M139" s="215" t="s">
        <v>140</v>
      </c>
      <c r="N139" s="447">
        <f>J139*G139</f>
        <v>6</v>
      </c>
      <c r="O139" s="165" t="s">
        <v>109</v>
      </c>
      <c r="P139" s="131"/>
    </row>
    <row r="140" spans="1:16" s="1" customFormat="1" ht="12.95" customHeight="1">
      <c r="A140" s="154"/>
      <c r="B140" s="187"/>
      <c r="C140" s="187"/>
      <c r="D140" s="149"/>
      <c r="E140" s="149"/>
      <c r="F140" s="241"/>
      <c r="G140" s="200"/>
      <c r="H140" s="201"/>
      <c r="I140" s="202"/>
      <c r="J140" s="210"/>
      <c r="K140" s="215"/>
      <c r="L140" s="151"/>
      <c r="M140" s="215"/>
      <c r="N140" s="223"/>
      <c r="O140" s="152"/>
      <c r="P140" s="131"/>
    </row>
    <row r="141" spans="1:16" s="1" customFormat="1" ht="12.95" customHeight="1">
      <c r="A141" s="154">
        <v>28</v>
      </c>
      <c r="B141" s="187" t="s">
        <v>424</v>
      </c>
      <c r="C141" s="187"/>
      <c r="D141" s="149"/>
      <c r="E141" s="149"/>
      <c r="F141" s="241"/>
      <c r="G141" s="200">
        <v>4.9000000000000004</v>
      </c>
      <c r="H141" s="200"/>
      <c r="I141" s="201"/>
      <c r="J141" s="210">
        <v>1</v>
      </c>
      <c r="K141" s="215"/>
      <c r="L141" s="151"/>
      <c r="M141" s="215" t="s">
        <v>140</v>
      </c>
      <c r="N141" s="447">
        <f>J141*G141</f>
        <v>4.9000000000000004</v>
      </c>
      <c r="O141" s="414" t="s">
        <v>109</v>
      </c>
      <c r="P141" s="131"/>
    </row>
    <row r="142" spans="1:16" s="1" customFormat="1" ht="12.95" customHeight="1">
      <c r="A142" s="154"/>
      <c r="B142" s="187"/>
      <c r="C142" s="187"/>
      <c r="D142" s="149"/>
      <c r="E142" s="149"/>
      <c r="F142" s="241"/>
      <c r="G142" s="200"/>
      <c r="H142" s="201"/>
      <c r="I142" s="202"/>
      <c r="J142" s="210"/>
      <c r="K142" s="215"/>
      <c r="L142" s="151"/>
      <c r="M142" s="215"/>
      <c r="N142" s="223"/>
      <c r="O142" s="152"/>
      <c r="P142" s="131"/>
    </row>
    <row r="143" spans="1:16" s="1" customFormat="1" ht="12.95" customHeight="1">
      <c r="A143" s="154">
        <v>29</v>
      </c>
      <c r="B143" s="187" t="s">
        <v>425</v>
      </c>
      <c r="C143" s="187"/>
      <c r="D143" s="149"/>
      <c r="E143" s="149"/>
      <c r="F143" s="241"/>
      <c r="G143" s="200"/>
      <c r="H143" s="200"/>
      <c r="I143" s="201"/>
      <c r="J143" s="210">
        <v>1</v>
      </c>
      <c r="K143" s="215">
        <v>1.1000000000000001</v>
      </c>
      <c r="L143" s="151"/>
      <c r="M143" s="215" t="s">
        <v>387</v>
      </c>
      <c r="N143" s="447">
        <f>J143*K143</f>
        <v>1.1000000000000001</v>
      </c>
      <c r="O143" s="414" t="s">
        <v>106</v>
      </c>
      <c r="P143" s="131"/>
    </row>
    <row r="144" spans="1:16" s="1" customFormat="1" ht="12.95" customHeight="1">
      <c r="A144" s="460"/>
      <c r="B144" s="461"/>
      <c r="C144" s="461"/>
      <c r="D144" s="462"/>
      <c r="E144" s="462"/>
      <c r="F144" s="463"/>
      <c r="G144" s="464"/>
      <c r="H144" s="465"/>
      <c r="I144" s="466"/>
      <c r="J144" s="467"/>
      <c r="K144" s="468"/>
      <c r="L144" s="469"/>
      <c r="M144" s="468"/>
      <c r="N144" s="470"/>
      <c r="O144" s="471"/>
      <c r="P144" s="472"/>
    </row>
    <row r="145" spans="1:16" s="1" customFormat="1" ht="12.95" customHeight="1">
      <c r="A145" s="128" t="s">
        <v>47</v>
      </c>
      <c r="B145" s="148" t="s">
        <v>147</v>
      </c>
      <c r="C145" s="187"/>
      <c r="D145" s="149"/>
      <c r="E145" s="149"/>
      <c r="F145" s="241"/>
      <c r="G145" s="200"/>
      <c r="H145" s="201"/>
      <c r="I145" s="202"/>
      <c r="J145" s="210"/>
      <c r="K145" s="215"/>
      <c r="L145" s="151"/>
      <c r="M145" s="215"/>
      <c r="N145" s="223"/>
      <c r="O145" s="152"/>
      <c r="P145" s="131"/>
    </row>
    <row r="146" spans="1:16" s="1" customFormat="1" ht="12.95" customHeight="1">
      <c r="A146" s="154">
        <v>1</v>
      </c>
      <c r="B146" s="187" t="s">
        <v>103</v>
      </c>
      <c r="C146" s="187"/>
      <c r="D146" s="149"/>
      <c r="E146" s="149"/>
      <c r="F146" s="241"/>
      <c r="G146" s="200"/>
      <c r="H146" s="201"/>
      <c r="I146" s="202"/>
      <c r="J146" s="210"/>
      <c r="K146" s="215">
        <f>26+5.7+7.6+3.2</f>
        <v>42.5</v>
      </c>
      <c r="L146" s="151"/>
      <c r="M146" s="215" t="s">
        <v>30</v>
      </c>
      <c r="N146" s="447">
        <f>K146</f>
        <v>42.5</v>
      </c>
      <c r="O146" s="414" t="s">
        <v>106</v>
      </c>
      <c r="P146" s="131"/>
    </row>
    <row r="147" spans="1:16" s="1" customFormat="1" ht="12.95" customHeight="1">
      <c r="A147" s="154"/>
      <c r="B147" s="187"/>
      <c r="C147" s="187"/>
      <c r="D147" s="149"/>
      <c r="E147" s="149"/>
      <c r="F147" s="241"/>
      <c r="G147" s="200"/>
      <c r="H147" s="201"/>
      <c r="I147" s="202"/>
      <c r="J147" s="210"/>
      <c r="K147" s="215"/>
      <c r="L147" s="151"/>
      <c r="M147" s="215"/>
      <c r="N147" s="223"/>
      <c r="O147" s="152"/>
      <c r="P147" s="131"/>
    </row>
    <row r="148" spans="1:16" s="1" customFormat="1" ht="12.95" customHeight="1">
      <c r="A148" s="154">
        <v>2</v>
      </c>
      <c r="B148" s="187" t="s">
        <v>148</v>
      </c>
      <c r="C148" s="187"/>
      <c r="D148" s="149"/>
      <c r="E148" s="149"/>
      <c r="F148" s="241"/>
      <c r="G148" s="200"/>
      <c r="H148" s="201"/>
      <c r="I148" s="202"/>
      <c r="J148" s="210"/>
      <c r="K148" s="215">
        <v>26</v>
      </c>
      <c r="L148" s="151"/>
      <c r="M148" s="215" t="s">
        <v>30</v>
      </c>
      <c r="N148" s="447">
        <f>K148</f>
        <v>26</v>
      </c>
      <c r="O148" s="414" t="s">
        <v>106</v>
      </c>
      <c r="P148" s="131"/>
    </row>
    <row r="149" spans="1:16" s="1" customFormat="1" ht="12.95" customHeight="1">
      <c r="A149" s="154"/>
      <c r="B149" s="187"/>
      <c r="C149" s="187"/>
      <c r="D149" s="149"/>
      <c r="E149" s="149"/>
      <c r="F149" s="241"/>
      <c r="G149" s="200"/>
      <c r="H149" s="201"/>
      <c r="I149" s="202"/>
      <c r="J149" s="210"/>
      <c r="K149" s="215"/>
      <c r="L149" s="151"/>
      <c r="M149" s="215"/>
      <c r="N149" s="447"/>
      <c r="O149" s="165"/>
      <c r="P149" s="131"/>
    </row>
    <row r="150" spans="1:16" s="1" customFormat="1" ht="12.95" customHeight="1">
      <c r="A150" s="154">
        <v>3</v>
      </c>
      <c r="B150" s="187" t="s">
        <v>428</v>
      </c>
      <c r="C150" s="187"/>
      <c r="D150" s="149"/>
      <c r="E150" s="149"/>
      <c r="F150" s="241"/>
      <c r="G150" s="200"/>
      <c r="H150" s="201"/>
      <c r="I150" s="202"/>
      <c r="J150" s="210"/>
      <c r="K150" s="215">
        <f>5.7+7.6+3.2</f>
        <v>16.5</v>
      </c>
      <c r="L150" s="151"/>
      <c r="M150" s="215" t="s">
        <v>30</v>
      </c>
      <c r="N150" s="447">
        <f>K150</f>
        <v>16.5</v>
      </c>
      <c r="O150" s="414" t="s">
        <v>106</v>
      </c>
      <c r="P150" s="131"/>
    </row>
    <row r="151" spans="1:16" s="1" customFormat="1" ht="12.95" customHeight="1">
      <c r="A151" s="154"/>
      <c r="B151" s="187"/>
      <c r="C151" s="187"/>
      <c r="D151" s="149"/>
      <c r="E151" s="149"/>
      <c r="F151" s="241"/>
      <c r="G151" s="200"/>
      <c r="H151" s="201"/>
      <c r="I151" s="202"/>
      <c r="J151" s="210"/>
      <c r="K151" s="215"/>
      <c r="L151" s="151"/>
      <c r="M151" s="215"/>
      <c r="N151" s="223"/>
      <c r="O151" s="152"/>
      <c r="P151" s="131"/>
    </row>
    <row r="152" spans="1:16" s="1" customFormat="1" ht="12.95" customHeight="1">
      <c r="A152" s="154">
        <v>4</v>
      </c>
      <c r="B152" s="187" t="s">
        <v>149</v>
      </c>
      <c r="C152" s="187"/>
      <c r="D152" s="149"/>
      <c r="E152" s="149"/>
      <c r="F152" s="241"/>
      <c r="G152" s="200">
        <f>21+2.8+2</f>
        <v>25.8</v>
      </c>
      <c r="H152" s="201"/>
      <c r="I152" s="202"/>
      <c r="J152" s="210"/>
      <c r="K152" s="215"/>
      <c r="L152" s="151"/>
      <c r="M152" s="215" t="s">
        <v>129</v>
      </c>
      <c r="N152" s="447">
        <f>G152</f>
        <v>25.8</v>
      </c>
      <c r="O152" s="165" t="s">
        <v>109</v>
      </c>
      <c r="P152" s="131"/>
    </row>
    <row r="153" spans="1:16" s="1" customFormat="1" ht="12.95" customHeight="1">
      <c r="A153" s="154"/>
      <c r="B153" s="187"/>
      <c r="C153" s="187"/>
      <c r="D153" s="149"/>
      <c r="E153" s="149"/>
      <c r="F153" s="241"/>
      <c r="G153" s="200"/>
      <c r="H153" s="201"/>
      <c r="I153" s="202"/>
      <c r="J153" s="210"/>
      <c r="K153" s="215"/>
      <c r="L153" s="151"/>
      <c r="M153" s="215"/>
      <c r="N153" s="223"/>
      <c r="O153" s="152"/>
      <c r="P153" s="131"/>
    </row>
    <row r="154" spans="1:16" s="1" customFormat="1" ht="12.95" customHeight="1">
      <c r="A154" s="154">
        <v>5</v>
      </c>
      <c r="B154" s="187" t="s">
        <v>150</v>
      </c>
      <c r="C154" s="187"/>
      <c r="D154" s="149"/>
      <c r="E154" s="149"/>
      <c r="F154" s="241"/>
      <c r="G154" s="200"/>
      <c r="H154" s="201"/>
      <c r="I154" s="202"/>
      <c r="J154" s="210"/>
      <c r="K154" s="215">
        <f>31+37</f>
        <v>68</v>
      </c>
      <c r="L154" s="151"/>
      <c r="M154" s="215" t="s">
        <v>30</v>
      </c>
      <c r="N154" s="447">
        <f>K154</f>
        <v>68</v>
      </c>
      <c r="O154" s="414" t="s">
        <v>106</v>
      </c>
      <c r="P154" s="131"/>
    </row>
    <row r="155" spans="1:16" s="1" customFormat="1" ht="12.95" customHeight="1">
      <c r="A155" s="154"/>
      <c r="B155" s="187"/>
      <c r="C155" s="187"/>
      <c r="D155" s="149"/>
      <c r="E155" s="149"/>
      <c r="F155" s="241"/>
      <c r="G155" s="200"/>
      <c r="H155" s="201"/>
      <c r="I155" s="202"/>
      <c r="J155" s="210"/>
      <c r="K155" s="215"/>
      <c r="L155" s="151"/>
      <c r="M155" s="215"/>
      <c r="N155" s="223"/>
      <c r="O155" s="152"/>
      <c r="P155" s="131"/>
    </row>
    <row r="156" spans="1:16" s="1" customFormat="1" ht="12.95" customHeight="1">
      <c r="A156" s="154">
        <v>6</v>
      </c>
      <c r="B156" s="187" t="s">
        <v>151</v>
      </c>
      <c r="C156" s="187"/>
      <c r="D156" s="149"/>
      <c r="E156" s="149"/>
      <c r="F156" s="241"/>
      <c r="G156" s="200"/>
      <c r="H156" s="201"/>
      <c r="I156" s="202"/>
      <c r="J156" s="210"/>
      <c r="K156" s="215">
        <f>K154</f>
        <v>68</v>
      </c>
      <c r="L156" s="151"/>
      <c r="M156" s="215" t="s">
        <v>30</v>
      </c>
      <c r="N156" s="447">
        <f>K156</f>
        <v>68</v>
      </c>
      <c r="O156" s="414" t="s">
        <v>106</v>
      </c>
      <c r="P156" s="131"/>
    </row>
    <row r="157" spans="1:16" s="1" customFormat="1" ht="12.95" customHeight="1">
      <c r="A157" s="259"/>
      <c r="B157" s="261"/>
      <c r="C157" s="261"/>
      <c r="D157" s="262"/>
      <c r="E157" s="262"/>
      <c r="F157" s="263"/>
      <c r="G157" s="264"/>
      <c r="H157" s="256"/>
      <c r="I157" s="265"/>
      <c r="J157" s="266"/>
      <c r="K157" s="267"/>
      <c r="L157" s="139"/>
      <c r="M157" s="267"/>
      <c r="N157" s="276"/>
      <c r="O157" s="140"/>
      <c r="P157" s="258"/>
    </row>
    <row r="158" spans="1:16" s="1" customFormat="1" ht="12.95" customHeight="1">
      <c r="A158" s="128" t="s">
        <v>48</v>
      </c>
      <c r="B158" s="148" t="s">
        <v>152</v>
      </c>
      <c r="C158" s="187"/>
      <c r="D158" s="149"/>
      <c r="E158" s="149"/>
      <c r="F158" s="241"/>
      <c r="G158" s="200"/>
      <c r="H158" s="201"/>
      <c r="I158" s="202"/>
      <c r="J158" s="210"/>
      <c r="K158" s="215"/>
      <c r="L158" s="151"/>
      <c r="M158" s="215"/>
      <c r="N158" s="223"/>
      <c r="O158" s="152"/>
      <c r="P158" s="131"/>
    </row>
    <row r="159" spans="1:16" s="1" customFormat="1" ht="12.95" customHeight="1">
      <c r="A159" s="154">
        <v>1</v>
      </c>
      <c r="B159" s="187" t="s">
        <v>153</v>
      </c>
      <c r="C159" s="187"/>
      <c r="D159" s="149"/>
      <c r="E159" s="149"/>
      <c r="F159" s="241"/>
      <c r="G159" s="200"/>
      <c r="H159" s="201"/>
      <c r="I159" s="202"/>
      <c r="J159" s="210">
        <v>9</v>
      </c>
      <c r="K159" s="215"/>
      <c r="L159" s="151"/>
      <c r="M159" s="215" t="s">
        <v>142</v>
      </c>
      <c r="N159" s="447">
        <f>J159</f>
        <v>9</v>
      </c>
      <c r="O159" s="165" t="s">
        <v>286</v>
      </c>
      <c r="P159" s="131"/>
    </row>
    <row r="160" spans="1:16" s="1" customFormat="1" ht="12.95" customHeight="1">
      <c r="A160" s="154"/>
      <c r="B160" s="187"/>
      <c r="C160" s="187"/>
      <c r="D160" s="149"/>
      <c r="E160" s="149"/>
      <c r="F160" s="241"/>
      <c r="G160" s="200"/>
      <c r="H160" s="201"/>
      <c r="I160" s="202"/>
      <c r="J160" s="210"/>
      <c r="K160" s="215"/>
      <c r="L160" s="151"/>
      <c r="M160" s="215"/>
      <c r="N160" s="223"/>
      <c r="O160" s="152"/>
      <c r="P160" s="131"/>
    </row>
    <row r="161" spans="1:16" s="1" customFormat="1" ht="12.95" customHeight="1">
      <c r="A161" s="154">
        <v>2</v>
      </c>
      <c r="B161" s="187" t="s">
        <v>154</v>
      </c>
      <c r="C161" s="187"/>
      <c r="D161" s="149"/>
      <c r="E161" s="149"/>
      <c r="F161" s="241"/>
      <c r="G161" s="200"/>
      <c r="H161" s="201"/>
      <c r="I161" s="202"/>
      <c r="J161" s="210">
        <f>J159</f>
        <v>9</v>
      </c>
      <c r="K161" s="215"/>
      <c r="L161" s="151"/>
      <c r="M161" s="215" t="s">
        <v>142</v>
      </c>
      <c r="N161" s="447">
        <f>J161</f>
        <v>9</v>
      </c>
      <c r="O161" s="165" t="s">
        <v>286</v>
      </c>
      <c r="P161" s="131"/>
    </row>
    <row r="162" spans="1:16" s="1" customFormat="1" ht="12.95" customHeight="1">
      <c r="A162" s="154"/>
      <c r="B162" s="187"/>
      <c r="C162" s="187"/>
      <c r="D162" s="149"/>
      <c r="E162" s="149"/>
      <c r="F162" s="241"/>
      <c r="G162" s="200"/>
      <c r="H162" s="201"/>
      <c r="I162" s="202"/>
      <c r="J162" s="210"/>
      <c r="K162" s="215"/>
      <c r="L162" s="151"/>
      <c r="M162" s="215"/>
      <c r="N162" s="223"/>
      <c r="O162" s="152"/>
      <c r="P162" s="131"/>
    </row>
    <row r="163" spans="1:16" s="1" customFormat="1" ht="12.95" customHeight="1">
      <c r="A163" s="154">
        <v>3</v>
      </c>
      <c r="B163" s="187" t="s">
        <v>155</v>
      </c>
      <c r="C163" s="187"/>
      <c r="D163" s="149"/>
      <c r="E163" s="149"/>
      <c r="F163" s="241"/>
      <c r="G163" s="200"/>
      <c r="H163" s="201"/>
      <c r="I163" s="202"/>
      <c r="J163" s="210">
        <v>9</v>
      </c>
      <c r="K163" s="215"/>
      <c r="L163" s="151"/>
      <c r="M163" s="215" t="s">
        <v>142</v>
      </c>
      <c r="N163" s="447">
        <f>J163</f>
        <v>9</v>
      </c>
      <c r="O163" s="165" t="s">
        <v>286</v>
      </c>
      <c r="P163" s="131"/>
    </row>
    <row r="164" spans="1:16" s="1" customFormat="1" ht="12.95" customHeight="1">
      <c r="A164" s="154"/>
      <c r="B164" s="187"/>
      <c r="C164" s="187"/>
      <c r="D164" s="149"/>
      <c r="E164" s="149"/>
      <c r="F164" s="241"/>
      <c r="G164" s="200"/>
      <c r="H164" s="201"/>
      <c r="I164" s="202"/>
      <c r="J164" s="210"/>
      <c r="K164" s="215"/>
      <c r="L164" s="151"/>
      <c r="M164" s="215"/>
      <c r="N164" s="223"/>
      <c r="O164" s="152"/>
      <c r="P164" s="131"/>
    </row>
    <row r="165" spans="1:16" s="1" customFormat="1" ht="12.95" customHeight="1">
      <c r="A165" s="154">
        <v>4</v>
      </c>
      <c r="B165" s="187" t="s">
        <v>156</v>
      </c>
      <c r="C165" s="187"/>
      <c r="D165" s="149"/>
      <c r="E165" s="149"/>
      <c r="F165" s="241"/>
      <c r="G165" s="200"/>
      <c r="H165" s="201"/>
      <c r="I165" s="202"/>
      <c r="J165" s="210">
        <f>J163</f>
        <v>9</v>
      </c>
      <c r="K165" s="215"/>
      <c r="L165" s="151"/>
      <c r="M165" s="215" t="s">
        <v>142</v>
      </c>
      <c r="N165" s="447">
        <f>J165</f>
        <v>9</v>
      </c>
      <c r="O165" s="165" t="s">
        <v>286</v>
      </c>
      <c r="P165" s="131"/>
    </row>
    <row r="166" spans="1:16" s="1" customFormat="1" ht="12.95" customHeight="1">
      <c r="A166" s="259"/>
      <c r="B166" s="261"/>
      <c r="C166" s="261"/>
      <c r="D166" s="262"/>
      <c r="E166" s="262"/>
      <c r="F166" s="263"/>
      <c r="G166" s="264"/>
      <c r="H166" s="256"/>
      <c r="I166" s="265"/>
      <c r="J166" s="266"/>
      <c r="K166" s="267"/>
      <c r="L166" s="139"/>
      <c r="M166" s="267"/>
      <c r="N166" s="276"/>
      <c r="O166" s="140"/>
      <c r="P166" s="258"/>
    </row>
    <row r="167" spans="1:16" s="1" customFormat="1" ht="12.95" customHeight="1">
      <c r="A167" s="128" t="s">
        <v>49</v>
      </c>
      <c r="B167" s="148" t="s">
        <v>157</v>
      </c>
      <c r="C167" s="187"/>
      <c r="D167" s="149"/>
      <c r="E167" s="149"/>
      <c r="F167" s="241"/>
      <c r="G167" s="200"/>
      <c r="H167" s="201"/>
      <c r="I167" s="202"/>
      <c r="J167" s="210"/>
      <c r="K167" s="215"/>
      <c r="L167" s="151"/>
      <c r="M167" s="215"/>
      <c r="N167" s="223"/>
      <c r="O167" s="152"/>
      <c r="P167" s="131"/>
    </row>
    <row r="168" spans="1:16" s="1" customFormat="1" ht="12.95" customHeight="1">
      <c r="A168" s="154">
        <v>1</v>
      </c>
      <c r="B168" s="187" t="s">
        <v>158</v>
      </c>
      <c r="C168" s="187"/>
      <c r="D168" s="149"/>
      <c r="E168" s="149"/>
      <c r="F168" s="241"/>
      <c r="G168" s="200"/>
      <c r="H168" s="201"/>
      <c r="I168" s="202"/>
      <c r="J168" s="210">
        <v>17</v>
      </c>
      <c r="K168" s="215"/>
      <c r="L168" s="151"/>
      <c r="M168" s="215" t="s">
        <v>142</v>
      </c>
      <c r="N168" s="447">
        <f>J168</f>
        <v>17</v>
      </c>
      <c r="O168" s="165" t="s">
        <v>182</v>
      </c>
      <c r="P168" s="131"/>
    </row>
    <row r="169" spans="1:16" s="1" customFormat="1" ht="12.95" customHeight="1">
      <c r="A169" s="154"/>
      <c r="B169" s="187"/>
      <c r="C169" s="187"/>
      <c r="D169" s="149"/>
      <c r="E169" s="149"/>
      <c r="F169" s="241"/>
      <c r="G169" s="200"/>
      <c r="H169" s="201"/>
      <c r="I169" s="202"/>
      <c r="J169" s="210"/>
      <c r="K169" s="215"/>
      <c r="L169" s="151"/>
      <c r="M169" s="215"/>
      <c r="N169" s="223"/>
      <c r="O169" s="152"/>
      <c r="P169" s="131"/>
    </row>
    <row r="170" spans="1:16" s="1" customFormat="1" ht="12.95" customHeight="1">
      <c r="A170" s="154">
        <v>2</v>
      </c>
      <c r="B170" s="187" t="s">
        <v>159</v>
      </c>
      <c r="C170" s="187"/>
      <c r="D170" s="149"/>
      <c r="E170" s="149"/>
      <c r="F170" s="241"/>
      <c r="G170" s="200"/>
      <c r="H170" s="201"/>
      <c r="I170" s="202"/>
      <c r="J170" s="210">
        <v>6</v>
      </c>
      <c r="K170" s="215"/>
      <c r="L170" s="151"/>
      <c r="M170" s="215" t="s">
        <v>142</v>
      </c>
      <c r="N170" s="447">
        <f>J170</f>
        <v>6</v>
      </c>
      <c r="O170" s="165" t="s">
        <v>182</v>
      </c>
      <c r="P170" s="131"/>
    </row>
    <row r="171" spans="1:16" s="1" customFormat="1" ht="12.95" customHeight="1">
      <c r="A171" s="154"/>
      <c r="B171" s="187"/>
      <c r="C171" s="187"/>
      <c r="D171" s="149"/>
      <c r="E171" s="149"/>
      <c r="F171" s="241"/>
      <c r="G171" s="200"/>
      <c r="H171" s="201"/>
      <c r="I171" s="202"/>
      <c r="J171" s="210"/>
      <c r="K171" s="215"/>
      <c r="L171" s="151"/>
      <c r="M171" s="215"/>
      <c r="N171" s="223"/>
      <c r="O171" s="152"/>
      <c r="P171" s="131"/>
    </row>
    <row r="172" spans="1:16" s="1" customFormat="1" ht="12.95" customHeight="1">
      <c r="A172" s="154">
        <v>3</v>
      </c>
      <c r="B172" s="187" t="s">
        <v>160</v>
      </c>
      <c r="C172" s="187"/>
      <c r="D172" s="149"/>
      <c r="E172" s="149"/>
      <c r="F172" s="241"/>
      <c r="G172" s="200"/>
      <c r="H172" s="201"/>
      <c r="I172" s="202"/>
      <c r="J172" s="210">
        <v>5</v>
      </c>
      <c r="K172" s="215"/>
      <c r="L172" s="151"/>
      <c r="M172" s="215" t="s">
        <v>142</v>
      </c>
      <c r="N172" s="447">
        <f>J172</f>
        <v>5</v>
      </c>
      <c r="O172" s="165" t="s">
        <v>182</v>
      </c>
      <c r="P172" s="131"/>
    </row>
    <row r="173" spans="1:16" s="1" customFormat="1" ht="12.95" customHeight="1">
      <c r="A173" s="154"/>
      <c r="B173" s="187"/>
      <c r="C173" s="187"/>
      <c r="D173" s="149"/>
      <c r="E173" s="149"/>
      <c r="F173" s="241"/>
      <c r="G173" s="200"/>
      <c r="H173" s="201"/>
      <c r="I173" s="202"/>
      <c r="J173" s="210"/>
      <c r="K173" s="215"/>
      <c r="L173" s="151"/>
      <c r="M173" s="215"/>
      <c r="N173" s="223"/>
      <c r="O173" s="152"/>
      <c r="P173" s="131"/>
    </row>
    <row r="174" spans="1:16" s="1" customFormat="1" ht="12.95" customHeight="1">
      <c r="A174" s="154">
        <v>4</v>
      </c>
      <c r="B174" s="187" t="s">
        <v>161</v>
      </c>
      <c r="C174" s="187"/>
      <c r="D174" s="149"/>
      <c r="E174" s="149"/>
      <c r="F174" s="241"/>
      <c r="G174" s="200"/>
      <c r="H174" s="201"/>
      <c r="I174" s="202"/>
      <c r="J174" s="210">
        <v>6</v>
      </c>
      <c r="K174" s="215"/>
      <c r="L174" s="151"/>
      <c r="M174" s="215" t="s">
        <v>142</v>
      </c>
      <c r="N174" s="447">
        <f>J174</f>
        <v>6</v>
      </c>
      <c r="O174" s="165" t="s">
        <v>182</v>
      </c>
      <c r="P174" s="131"/>
    </row>
    <row r="175" spans="1:16" s="1" customFormat="1" ht="12.95" customHeight="1">
      <c r="A175" s="154"/>
      <c r="B175" s="187"/>
      <c r="C175" s="187"/>
      <c r="D175" s="149"/>
      <c r="E175" s="149"/>
      <c r="F175" s="241"/>
      <c r="G175" s="200"/>
      <c r="H175" s="201"/>
      <c r="I175" s="202"/>
      <c r="J175" s="210"/>
      <c r="K175" s="215"/>
      <c r="L175" s="151"/>
      <c r="M175" s="215"/>
      <c r="N175" s="223"/>
      <c r="O175" s="152"/>
      <c r="P175" s="131"/>
    </row>
    <row r="176" spans="1:16" s="1" customFormat="1" ht="12.95" customHeight="1">
      <c r="A176" s="154">
        <v>5</v>
      </c>
      <c r="B176" s="187" t="s">
        <v>162</v>
      </c>
      <c r="C176" s="187"/>
      <c r="D176" s="149"/>
      <c r="E176" s="149"/>
      <c r="F176" s="241"/>
      <c r="G176" s="200"/>
      <c r="H176" s="201"/>
      <c r="I176" s="202"/>
      <c r="J176" s="210">
        <v>1</v>
      </c>
      <c r="K176" s="215"/>
      <c r="L176" s="151"/>
      <c r="M176" s="215" t="s">
        <v>142</v>
      </c>
      <c r="N176" s="447">
        <f>J176</f>
        <v>1</v>
      </c>
      <c r="O176" s="165" t="s">
        <v>182</v>
      </c>
      <c r="P176" s="131"/>
    </row>
    <row r="177" spans="1:16" s="1" customFormat="1" ht="12.95" customHeight="1">
      <c r="A177" s="259"/>
      <c r="B177" s="261"/>
      <c r="C177" s="261"/>
      <c r="D177" s="262"/>
      <c r="E177" s="262"/>
      <c r="F177" s="263"/>
      <c r="G177" s="264"/>
      <c r="H177" s="256"/>
      <c r="I177" s="265"/>
      <c r="J177" s="266"/>
      <c r="K177" s="267"/>
      <c r="L177" s="139"/>
      <c r="M177" s="267"/>
      <c r="N177" s="276"/>
      <c r="O177" s="140"/>
      <c r="P177" s="258"/>
    </row>
    <row r="178" spans="1:16" s="1" customFormat="1" ht="12.95" customHeight="1">
      <c r="A178" s="128" t="s">
        <v>50</v>
      </c>
      <c r="B178" s="148" t="s">
        <v>163</v>
      </c>
      <c r="C178" s="187"/>
      <c r="D178" s="149"/>
      <c r="E178" s="149"/>
      <c r="F178" s="241"/>
      <c r="G178" s="200"/>
      <c r="H178" s="201"/>
      <c r="I178" s="202"/>
      <c r="J178" s="210"/>
      <c r="K178" s="215"/>
      <c r="L178" s="151"/>
      <c r="M178" s="215"/>
      <c r="N178" s="223"/>
      <c r="O178" s="152"/>
      <c r="P178" s="131"/>
    </row>
    <row r="179" spans="1:16" s="1" customFormat="1" ht="12.95" customHeight="1">
      <c r="A179" s="154">
        <v>1</v>
      </c>
      <c r="B179" s="187" t="s">
        <v>408</v>
      </c>
      <c r="C179" s="187"/>
      <c r="D179" s="149"/>
      <c r="E179" s="149"/>
      <c r="F179" s="241"/>
      <c r="G179" s="200"/>
      <c r="H179" s="201"/>
      <c r="I179" s="202"/>
      <c r="J179" s="210">
        <v>2</v>
      </c>
      <c r="K179" s="215"/>
      <c r="L179" s="151"/>
      <c r="M179" s="215" t="s">
        <v>142</v>
      </c>
      <c r="N179" s="447">
        <f>J179</f>
        <v>2</v>
      </c>
      <c r="O179" s="165" t="s">
        <v>26</v>
      </c>
      <c r="P179" s="131"/>
    </row>
    <row r="180" spans="1:16" s="1" customFormat="1" ht="12.95" customHeight="1">
      <c r="A180" s="154"/>
      <c r="B180" s="187"/>
      <c r="C180" s="187"/>
      <c r="D180" s="149"/>
      <c r="E180" s="149"/>
      <c r="F180" s="241"/>
      <c r="G180" s="200"/>
      <c r="H180" s="201"/>
      <c r="I180" s="202"/>
      <c r="J180" s="210"/>
      <c r="K180" s="215"/>
      <c r="L180" s="151"/>
      <c r="M180" s="215"/>
      <c r="N180" s="223"/>
      <c r="O180" s="152"/>
      <c r="P180" s="131"/>
    </row>
    <row r="181" spans="1:16" s="1" customFormat="1" ht="12.95" customHeight="1">
      <c r="A181" s="154">
        <v>2</v>
      </c>
      <c r="B181" s="187" t="s">
        <v>165</v>
      </c>
      <c r="C181" s="187"/>
      <c r="D181" s="149"/>
      <c r="E181" s="149"/>
      <c r="F181" s="241"/>
      <c r="G181" s="200"/>
      <c r="H181" s="201"/>
      <c r="I181" s="202"/>
      <c r="J181" s="210">
        <v>2</v>
      </c>
      <c r="K181" s="215"/>
      <c r="L181" s="151"/>
      <c r="M181" s="215" t="s">
        <v>142</v>
      </c>
      <c r="N181" s="447">
        <f>J181</f>
        <v>2</v>
      </c>
      <c r="O181" s="165" t="s">
        <v>26</v>
      </c>
      <c r="P181" s="131"/>
    </row>
    <row r="182" spans="1:16" s="1" customFormat="1" ht="12.95" customHeight="1">
      <c r="A182" s="154"/>
      <c r="B182" s="187"/>
      <c r="C182" s="187"/>
      <c r="D182" s="149"/>
      <c r="E182" s="149"/>
      <c r="F182" s="241"/>
      <c r="G182" s="200"/>
      <c r="H182" s="201"/>
      <c r="I182" s="202"/>
      <c r="J182" s="210"/>
      <c r="K182" s="215"/>
      <c r="L182" s="151"/>
      <c r="M182" s="215"/>
      <c r="N182" s="223"/>
      <c r="O182" s="152"/>
      <c r="P182" s="131"/>
    </row>
    <row r="183" spans="1:16" s="1" customFormat="1" ht="12.95" customHeight="1">
      <c r="A183" s="154">
        <v>3</v>
      </c>
      <c r="B183" s="187" t="s">
        <v>166</v>
      </c>
      <c r="C183" s="187"/>
      <c r="D183" s="149"/>
      <c r="E183" s="149"/>
      <c r="F183" s="241"/>
      <c r="G183" s="200"/>
      <c r="H183" s="201"/>
      <c r="I183" s="202"/>
      <c r="J183" s="210">
        <v>4</v>
      </c>
      <c r="K183" s="215"/>
      <c r="L183" s="151"/>
      <c r="M183" s="215" t="s">
        <v>142</v>
      </c>
      <c r="N183" s="447">
        <f>J183</f>
        <v>4</v>
      </c>
      <c r="O183" s="165" t="s">
        <v>26</v>
      </c>
      <c r="P183" s="131"/>
    </row>
    <row r="184" spans="1:16" s="1" customFormat="1" ht="12.95" customHeight="1">
      <c r="A184" s="154"/>
      <c r="B184" s="187"/>
      <c r="C184" s="187"/>
      <c r="D184" s="149"/>
      <c r="E184" s="149"/>
      <c r="F184" s="241"/>
      <c r="G184" s="200"/>
      <c r="H184" s="201"/>
      <c r="I184" s="202"/>
      <c r="J184" s="210"/>
      <c r="K184" s="215"/>
      <c r="L184" s="151"/>
      <c r="M184" s="215"/>
      <c r="N184" s="223"/>
      <c r="O184" s="152"/>
      <c r="P184" s="131"/>
    </row>
    <row r="185" spans="1:16" s="1" customFormat="1" ht="12.95" customHeight="1">
      <c r="A185" s="154">
        <v>4</v>
      </c>
      <c r="B185" s="187" t="s">
        <v>167</v>
      </c>
      <c r="C185" s="187"/>
      <c r="D185" s="149"/>
      <c r="E185" s="149"/>
      <c r="F185" s="241"/>
      <c r="G185" s="200"/>
      <c r="H185" s="201"/>
      <c r="I185" s="202"/>
      <c r="J185" s="210">
        <v>1</v>
      </c>
      <c r="K185" s="215"/>
      <c r="L185" s="151"/>
      <c r="M185" s="215" t="s">
        <v>142</v>
      </c>
      <c r="N185" s="447">
        <f>J185</f>
        <v>1</v>
      </c>
      <c r="O185" s="165" t="s">
        <v>26</v>
      </c>
      <c r="P185" s="131"/>
    </row>
    <row r="186" spans="1:16" s="1" customFormat="1" ht="12.95" customHeight="1">
      <c r="A186" s="154"/>
      <c r="B186" s="187"/>
      <c r="C186" s="187"/>
      <c r="D186" s="149"/>
      <c r="E186" s="149"/>
      <c r="F186" s="241"/>
      <c r="G186" s="200"/>
      <c r="H186" s="201"/>
      <c r="I186" s="202"/>
      <c r="J186" s="210"/>
      <c r="K186" s="215"/>
      <c r="L186" s="151"/>
      <c r="M186" s="215"/>
      <c r="N186" s="223"/>
      <c r="O186" s="152"/>
      <c r="P186" s="131"/>
    </row>
    <row r="187" spans="1:16" s="1" customFormat="1" ht="12.95" customHeight="1">
      <c r="A187" s="154">
        <v>5</v>
      </c>
      <c r="B187" s="187" t="s">
        <v>168</v>
      </c>
      <c r="C187" s="187"/>
      <c r="D187" s="149"/>
      <c r="E187" s="149"/>
      <c r="F187" s="241"/>
      <c r="G187" s="200"/>
      <c r="H187" s="201"/>
      <c r="I187" s="202"/>
      <c r="J187" s="210">
        <v>1</v>
      </c>
      <c r="K187" s="215"/>
      <c r="L187" s="151"/>
      <c r="M187" s="215" t="s">
        <v>142</v>
      </c>
      <c r="N187" s="447">
        <f>J187</f>
        <v>1</v>
      </c>
      <c r="O187" s="165" t="s">
        <v>26</v>
      </c>
      <c r="P187" s="131"/>
    </row>
    <row r="188" spans="1:16" s="1" customFormat="1" ht="12.95" customHeight="1">
      <c r="A188" s="154"/>
      <c r="B188" s="187"/>
      <c r="C188" s="187"/>
      <c r="D188" s="149"/>
      <c r="E188" s="149"/>
      <c r="F188" s="241"/>
      <c r="G188" s="200"/>
      <c r="H188" s="201"/>
      <c r="I188" s="202"/>
      <c r="J188" s="210"/>
      <c r="K188" s="215"/>
      <c r="L188" s="151"/>
      <c r="M188" s="215"/>
      <c r="N188" s="223"/>
      <c r="O188" s="152"/>
      <c r="P188" s="131"/>
    </row>
    <row r="189" spans="1:16" s="1" customFormat="1" ht="12.95" customHeight="1">
      <c r="A189" s="154">
        <v>6</v>
      </c>
      <c r="B189" s="187" t="s">
        <v>169</v>
      </c>
      <c r="C189" s="187"/>
      <c r="D189" s="149"/>
      <c r="E189" s="149"/>
      <c r="F189" s="241"/>
      <c r="G189" s="200"/>
      <c r="H189" s="201"/>
      <c r="I189" s="202"/>
      <c r="J189" s="210">
        <v>1</v>
      </c>
      <c r="K189" s="215"/>
      <c r="L189" s="151"/>
      <c r="M189" s="215" t="s">
        <v>142</v>
      </c>
      <c r="N189" s="447">
        <f>J189</f>
        <v>1</v>
      </c>
      <c r="O189" s="165" t="s">
        <v>26</v>
      </c>
      <c r="P189" s="131"/>
    </row>
    <row r="190" spans="1:16" s="1" customFormat="1" ht="12.95" customHeight="1">
      <c r="A190" s="154"/>
      <c r="B190" s="187"/>
      <c r="C190" s="187"/>
      <c r="D190" s="149"/>
      <c r="E190" s="149"/>
      <c r="F190" s="241"/>
      <c r="G190" s="200"/>
      <c r="H190" s="201"/>
      <c r="I190" s="202"/>
      <c r="J190" s="210"/>
      <c r="K190" s="215"/>
      <c r="L190" s="151"/>
      <c r="M190" s="215"/>
      <c r="N190" s="223"/>
      <c r="O190" s="152"/>
      <c r="P190" s="131"/>
    </row>
    <row r="191" spans="1:16" s="1" customFormat="1" ht="12.95" customHeight="1">
      <c r="A191" s="154">
        <v>7</v>
      </c>
      <c r="B191" s="187" t="s">
        <v>170</v>
      </c>
      <c r="C191" s="187"/>
      <c r="D191" s="149"/>
      <c r="E191" s="149"/>
      <c r="F191" s="241"/>
      <c r="G191" s="200"/>
      <c r="H191" s="201"/>
      <c r="I191" s="202"/>
      <c r="J191" s="210">
        <v>1</v>
      </c>
      <c r="K191" s="215"/>
      <c r="L191" s="151"/>
      <c r="M191" s="215" t="s">
        <v>142</v>
      </c>
      <c r="N191" s="447">
        <f>J191</f>
        <v>1</v>
      </c>
      <c r="O191" s="165" t="s">
        <v>26</v>
      </c>
      <c r="P191" s="131"/>
    </row>
    <row r="192" spans="1:16" s="1" customFormat="1" ht="12.95" customHeight="1">
      <c r="A192" s="154"/>
      <c r="B192" s="187"/>
      <c r="C192" s="187"/>
      <c r="D192" s="149"/>
      <c r="E192" s="149"/>
      <c r="F192" s="241"/>
      <c r="G192" s="200"/>
      <c r="H192" s="201"/>
      <c r="I192" s="202"/>
      <c r="J192" s="210"/>
      <c r="K192" s="215"/>
      <c r="L192" s="151"/>
      <c r="M192" s="215"/>
      <c r="N192" s="223"/>
      <c r="O192" s="152"/>
      <c r="P192" s="131"/>
    </row>
    <row r="193" spans="1:16" s="1" customFormat="1" ht="12.95" customHeight="1">
      <c r="A193" s="154">
        <v>8</v>
      </c>
      <c r="B193" s="187" t="s">
        <v>171</v>
      </c>
      <c r="C193" s="187"/>
      <c r="D193" s="149"/>
      <c r="E193" s="149"/>
      <c r="F193" s="241"/>
      <c r="G193" s="200"/>
      <c r="H193" s="201"/>
      <c r="I193" s="202"/>
      <c r="J193" s="210">
        <v>2</v>
      </c>
      <c r="K193" s="215"/>
      <c r="L193" s="151"/>
      <c r="M193" s="215" t="s">
        <v>142</v>
      </c>
      <c r="N193" s="447">
        <f>J193</f>
        <v>2</v>
      </c>
      <c r="O193" s="165" t="s">
        <v>26</v>
      </c>
      <c r="P193" s="131"/>
    </row>
    <row r="194" spans="1:16" s="1" customFormat="1" ht="12.95" customHeight="1">
      <c r="A194" s="154"/>
      <c r="B194" s="187"/>
      <c r="C194" s="187"/>
      <c r="D194" s="149"/>
      <c r="E194" s="149"/>
      <c r="F194" s="241"/>
      <c r="G194" s="200"/>
      <c r="H194" s="201"/>
      <c r="I194" s="202"/>
      <c r="J194" s="210"/>
      <c r="K194" s="215"/>
      <c r="L194" s="151"/>
      <c r="M194" s="215"/>
      <c r="N194" s="223"/>
      <c r="O194" s="152"/>
      <c r="P194" s="131"/>
    </row>
    <row r="195" spans="1:16" s="1" customFormat="1" ht="12.95" customHeight="1">
      <c r="A195" s="154">
        <v>9</v>
      </c>
      <c r="B195" s="187" t="s">
        <v>172</v>
      </c>
      <c r="C195" s="187"/>
      <c r="D195" s="149"/>
      <c r="E195" s="149"/>
      <c r="F195" s="241"/>
      <c r="G195" s="200"/>
      <c r="H195" s="201"/>
      <c r="I195" s="202"/>
      <c r="J195" s="210">
        <v>31</v>
      </c>
      <c r="K195" s="215"/>
      <c r="L195" s="151"/>
      <c r="M195" s="215" t="s">
        <v>142</v>
      </c>
      <c r="N195" s="447">
        <f>J195</f>
        <v>31</v>
      </c>
      <c r="O195" s="165" t="s">
        <v>109</v>
      </c>
      <c r="P195" s="131"/>
    </row>
    <row r="196" spans="1:16" s="1" customFormat="1" ht="12.95" customHeight="1">
      <c r="A196" s="154"/>
      <c r="B196" s="187"/>
      <c r="C196" s="187"/>
      <c r="D196" s="149"/>
      <c r="E196" s="149"/>
      <c r="F196" s="241"/>
      <c r="G196" s="200"/>
      <c r="H196" s="201"/>
      <c r="I196" s="202"/>
      <c r="J196" s="210"/>
      <c r="K196" s="215"/>
      <c r="L196" s="151"/>
      <c r="M196" s="215"/>
      <c r="N196" s="223"/>
      <c r="O196" s="152"/>
      <c r="P196" s="131"/>
    </row>
    <row r="197" spans="1:16" s="1" customFormat="1" ht="12.95" customHeight="1">
      <c r="A197" s="154">
        <v>10</v>
      </c>
      <c r="B197" s="187" t="s">
        <v>173</v>
      </c>
      <c r="C197" s="187"/>
      <c r="D197" s="149"/>
      <c r="E197" s="149"/>
      <c r="F197" s="241"/>
      <c r="G197" s="200"/>
      <c r="H197" s="201"/>
      <c r="I197" s="202"/>
      <c r="J197" s="210">
        <v>30</v>
      </c>
      <c r="K197" s="215"/>
      <c r="L197" s="151"/>
      <c r="M197" s="215" t="s">
        <v>142</v>
      </c>
      <c r="N197" s="447">
        <f>J197</f>
        <v>30</v>
      </c>
      <c r="O197" s="165" t="s">
        <v>109</v>
      </c>
      <c r="P197" s="131"/>
    </row>
    <row r="198" spans="1:16" s="1" customFormat="1" ht="12.95" customHeight="1">
      <c r="A198" s="154"/>
      <c r="B198" s="187"/>
      <c r="C198" s="187"/>
      <c r="D198" s="149"/>
      <c r="E198" s="149"/>
      <c r="F198" s="241"/>
      <c r="G198" s="200"/>
      <c r="H198" s="201"/>
      <c r="I198" s="202"/>
      <c r="J198" s="210"/>
      <c r="K198" s="215"/>
      <c r="L198" s="151"/>
      <c r="M198" s="215"/>
      <c r="N198" s="223"/>
      <c r="O198" s="152"/>
      <c r="P198" s="131"/>
    </row>
    <row r="199" spans="1:16" s="1" customFormat="1" ht="12.95" customHeight="1">
      <c r="A199" s="154">
        <v>11</v>
      </c>
      <c r="B199" s="187" t="s">
        <v>174</v>
      </c>
      <c r="C199" s="187"/>
      <c r="D199" s="149"/>
      <c r="E199" s="149"/>
      <c r="F199" s="241"/>
      <c r="G199" s="200"/>
      <c r="H199" s="201"/>
      <c r="I199" s="202"/>
      <c r="J199" s="210">
        <v>9</v>
      </c>
      <c r="K199" s="215"/>
      <c r="L199" s="151"/>
      <c r="M199" s="215" t="s">
        <v>142</v>
      </c>
      <c r="N199" s="447">
        <f>J199</f>
        <v>9</v>
      </c>
      <c r="O199" s="165" t="s">
        <v>109</v>
      </c>
      <c r="P199" s="131"/>
    </row>
    <row r="200" spans="1:16" s="1" customFormat="1" ht="12.95" customHeight="1">
      <c r="A200" s="154"/>
      <c r="B200" s="187"/>
      <c r="C200" s="187"/>
      <c r="D200" s="149"/>
      <c r="E200" s="149"/>
      <c r="F200" s="241"/>
      <c r="G200" s="200"/>
      <c r="H200" s="201"/>
      <c r="I200" s="202"/>
      <c r="J200" s="210"/>
      <c r="K200" s="215"/>
      <c r="L200" s="151"/>
      <c r="M200" s="215"/>
      <c r="N200" s="223"/>
      <c r="O200" s="152"/>
      <c r="P200" s="131"/>
    </row>
    <row r="201" spans="1:16" s="1" customFormat="1" ht="12.95" customHeight="1">
      <c r="A201" s="154">
        <v>12</v>
      </c>
      <c r="B201" s="187" t="s">
        <v>79</v>
      </c>
      <c r="C201" s="187"/>
      <c r="D201" s="149"/>
      <c r="E201" s="149"/>
      <c r="F201" s="241"/>
      <c r="G201" s="200"/>
      <c r="H201" s="201"/>
      <c r="I201" s="202"/>
      <c r="J201" s="210">
        <v>2</v>
      </c>
      <c r="K201" s="215"/>
      <c r="L201" s="151"/>
      <c r="M201" s="215" t="s">
        <v>142</v>
      </c>
      <c r="N201" s="447">
        <f>J201</f>
        <v>2</v>
      </c>
      <c r="O201" s="165" t="s">
        <v>26</v>
      </c>
      <c r="P201" s="131"/>
    </row>
    <row r="202" spans="1:16" s="1" customFormat="1" ht="12.95" customHeight="1">
      <c r="A202" s="259"/>
      <c r="B202" s="261"/>
      <c r="C202" s="261"/>
      <c r="D202" s="262"/>
      <c r="E202" s="262"/>
      <c r="F202" s="263"/>
      <c r="G202" s="264"/>
      <c r="H202" s="256"/>
      <c r="I202" s="265"/>
      <c r="J202" s="266"/>
      <c r="K202" s="267"/>
      <c r="L202" s="139"/>
      <c r="M202" s="267"/>
      <c r="N202" s="276"/>
      <c r="O202" s="140"/>
      <c r="P202" s="258"/>
    </row>
    <row r="203" spans="1:16" s="1" customFormat="1" ht="12.95" customHeight="1">
      <c r="A203" s="128" t="s">
        <v>107</v>
      </c>
      <c r="B203" s="148" t="s">
        <v>75</v>
      </c>
      <c r="C203" s="187"/>
      <c r="D203" s="149"/>
      <c r="E203" s="149"/>
      <c r="F203" s="241"/>
      <c r="G203" s="200"/>
      <c r="H203" s="201"/>
      <c r="I203" s="202"/>
      <c r="J203" s="210"/>
      <c r="K203" s="215"/>
      <c r="L203" s="151"/>
      <c r="M203" s="215"/>
      <c r="N203" s="223"/>
      <c r="O203" s="152"/>
      <c r="P203" s="131"/>
    </row>
    <row r="204" spans="1:16" s="1" customFormat="1" ht="12.95" customHeight="1">
      <c r="A204" s="154">
        <v>1</v>
      </c>
      <c r="B204" s="187" t="s">
        <v>175</v>
      </c>
      <c r="C204" s="187"/>
      <c r="D204" s="149"/>
      <c r="E204" s="149"/>
      <c r="F204" s="241"/>
      <c r="G204" s="200"/>
      <c r="H204" s="201"/>
      <c r="I204" s="202"/>
      <c r="J204" s="210"/>
      <c r="K204" s="215">
        <f>K57</f>
        <v>237.14000000000001</v>
      </c>
      <c r="L204" s="151"/>
      <c r="M204" s="215" t="s">
        <v>30</v>
      </c>
      <c r="N204" s="447">
        <f>K204</f>
        <v>237.14000000000001</v>
      </c>
      <c r="O204" s="414" t="s">
        <v>106</v>
      </c>
      <c r="P204" s="131"/>
    </row>
    <row r="205" spans="1:16" s="1" customFormat="1" ht="12.95" customHeight="1">
      <c r="A205" s="154"/>
      <c r="B205" s="187"/>
      <c r="C205" s="187"/>
      <c r="D205" s="149"/>
      <c r="E205" s="149"/>
      <c r="F205" s="241"/>
      <c r="G205" s="200"/>
      <c r="H205" s="201"/>
      <c r="I205" s="202"/>
      <c r="J205" s="210"/>
      <c r="K205" s="215"/>
      <c r="L205" s="151"/>
      <c r="M205" s="215"/>
      <c r="N205" s="223"/>
      <c r="O205" s="152"/>
      <c r="P205" s="131"/>
    </row>
    <row r="206" spans="1:16" s="1" customFormat="1" ht="12.95" customHeight="1">
      <c r="A206" s="154">
        <v>2</v>
      </c>
      <c r="B206" s="187" t="s">
        <v>176</v>
      </c>
      <c r="C206" s="187"/>
      <c r="D206" s="149"/>
      <c r="E206" s="149"/>
      <c r="F206" s="241"/>
      <c r="G206" s="200"/>
      <c r="H206" s="201"/>
      <c r="I206" s="202"/>
      <c r="J206" s="210"/>
      <c r="K206" s="215">
        <f>K204</f>
        <v>237.14000000000001</v>
      </c>
      <c r="L206" s="151"/>
      <c r="M206" s="215" t="s">
        <v>30</v>
      </c>
      <c r="N206" s="447">
        <f>K206</f>
        <v>237.14000000000001</v>
      </c>
      <c r="O206" s="414" t="s">
        <v>106</v>
      </c>
      <c r="P206" s="131"/>
    </row>
    <row r="207" spans="1:16" s="1" customFormat="1" ht="12.95" customHeight="1">
      <c r="A207" s="154"/>
      <c r="B207" s="187"/>
      <c r="C207" s="187"/>
      <c r="D207" s="149"/>
      <c r="E207" s="149"/>
      <c r="F207" s="241"/>
      <c r="G207" s="200"/>
      <c r="H207" s="201"/>
      <c r="I207" s="202"/>
      <c r="J207" s="210"/>
      <c r="K207" s="215"/>
      <c r="L207" s="151"/>
      <c r="M207" s="215"/>
      <c r="N207" s="223"/>
      <c r="O207" s="152"/>
      <c r="P207" s="131"/>
    </row>
    <row r="208" spans="1:16" s="1" customFormat="1" ht="12.95" customHeight="1">
      <c r="A208" s="154">
        <v>3</v>
      </c>
      <c r="B208" s="187" t="s">
        <v>177</v>
      </c>
      <c r="C208" s="187"/>
      <c r="D208" s="149"/>
      <c r="E208" s="149"/>
      <c r="F208" s="241"/>
      <c r="G208" s="200"/>
      <c r="H208" s="201"/>
      <c r="I208" s="202"/>
      <c r="J208" s="210"/>
      <c r="K208" s="215">
        <f>K154</f>
        <v>68</v>
      </c>
      <c r="L208" s="151"/>
      <c r="M208" s="215" t="s">
        <v>30</v>
      </c>
      <c r="N208" s="447">
        <f>K208</f>
        <v>68</v>
      </c>
      <c r="O208" s="414" t="s">
        <v>106</v>
      </c>
      <c r="P208" s="131"/>
    </row>
    <row r="209" spans="1:16" s="1" customFormat="1" ht="12.95" customHeight="1">
      <c r="A209" s="154"/>
      <c r="B209" s="187"/>
      <c r="C209" s="187"/>
      <c r="D209" s="149"/>
      <c r="E209" s="149"/>
      <c r="F209" s="241"/>
      <c r="G209" s="200"/>
      <c r="H209" s="201"/>
      <c r="I209" s="202"/>
      <c r="J209" s="210"/>
      <c r="K209" s="215"/>
      <c r="L209" s="151"/>
      <c r="M209" s="215"/>
      <c r="N209" s="223"/>
      <c r="O209" s="152"/>
      <c r="P209" s="131"/>
    </row>
    <row r="210" spans="1:16" s="1" customFormat="1" ht="12.95" customHeight="1">
      <c r="A210" s="154">
        <v>4</v>
      </c>
      <c r="B210" s="187" t="s">
        <v>178</v>
      </c>
      <c r="C210" s="187"/>
      <c r="D210" s="149"/>
      <c r="E210" s="149"/>
      <c r="F210" s="241"/>
      <c r="G210" s="200"/>
      <c r="H210" s="201">
        <v>0.8</v>
      </c>
      <c r="I210" s="202">
        <v>2.15</v>
      </c>
      <c r="J210" s="210">
        <v>18</v>
      </c>
      <c r="K210" s="215"/>
      <c r="L210" s="151"/>
      <c r="M210" s="215" t="s">
        <v>141</v>
      </c>
      <c r="N210" s="447">
        <f>J210*I210*H210</f>
        <v>30.959999999999997</v>
      </c>
      <c r="O210" s="414" t="s">
        <v>106</v>
      </c>
      <c r="P210" s="131"/>
    </row>
    <row r="211" spans="1:16" s="1" customFormat="1" ht="12.95" customHeight="1">
      <c r="A211" s="154"/>
      <c r="B211" s="187"/>
      <c r="C211" s="187"/>
      <c r="D211" s="149"/>
      <c r="E211" s="149"/>
      <c r="F211" s="241"/>
      <c r="G211" s="200"/>
      <c r="H211" s="201"/>
      <c r="I211" s="202"/>
      <c r="J211" s="210"/>
      <c r="K211" s="215"/>
      <c r="L211" s="151"/>
      <c r="M211" s="215"/>
      <c r="N211" s="447"/>
      <c r="O211" s="414"/>
      <c r="P211" s="131"/>
    </row>
    <row r="212" spans="1:16" s="1" customFormat="1" ht="12.95" customHeight="1">
      <c r="A212" s="154">
        <v>5</v>
      </c>
      <c r="B212" s="187" t="s">
        <v>410</v>
      </c>
      <c r="C212" s="187"/>
      <c r="D212" s="149"/>
      <c r="E212" s="149"/>
      <c r="F212" s="241"/>
      <c r="G212" s="200">
        <v>7</v>
      </c>
      <c r="H212" s="201"/>
      <c r="I212" s="202">
        <v>1</v>
      </c>
      <c r="J212" s="210"/>
      <c r="K212" s="215"/>
      <c r="L212" s="151"/>
      <c r="M212" s="215" t="s">
        <v>66</v>
      </c>
      <c r="N212" s="447">
        <f>G212*I212</f>
        <v>7</v>
      </c>
      <c r="O212" s="414" t="s">
        <v>109</v>
      </c>
      <c r="P212" s="131"/>
    </row>
    <row r="213" spans="1:16" s="1" customFormat="1" ht="12.95" customHeight="1">
      <c r="A213" s="154"/>
      <c r="B213" s="187"/>
      <c r="C213" s="187"/>
      <c r="D213" s="149"/>
      <c r="E213" s="149"/>
      <c r="F213" s="241"/>
      <c r="G213" s="200"/>
      <c r="H213" s="201"/>
      <c r="I213" s="202"/>
      <c r="J213" s="210"/>
      <c r="K213" s="215"/>
      <c r="L213" s="151"/>
      <c r="M213" s="215"/>
      <c r="N213" s="447"/>
      <c r="O213" s="414"/>
      <c r="P213" s="131"/>
    </row>
    <row r="214" spans="1:16" s="1" customFormat="1" ht="12.95" customHeight="1">
      <c r="A214" s="154">
        <v>6</v>
      </c>
      <c r="B214" s="187" t="s">
        <v>383</v>
      </c>
      <c r="C214" s="187"/>
      <c r="D214" s="149"/>
      <c r="E214" s="149"/>
      <c r="F214" s="241"/>
      <c r="G214" s="200"/>
      <c r="H214" s="201">
        <v>1</v>
      </c>
      <c r="I214" s="202">
        <v>2</v>
      </c>
      <c r="J214" s="210"/>
      <c r="K214" s="215"/>
      <c r="L214" s="151"/>
      <c r="M214" s="215" t="s">
        <v>384</v>
      </c>
      <c r="N214" s="447">
        <f>I214*H214</f>
        <v>2</v>
      </c>
      <c r="O214" s="414" t="s">
        <v>106</v>
      </c>
      <c r="P214" s="131"/>
    </row>
    <row r="215" spans="1:16" s="1" customFormat="1" ht="12.95" customHeight="1">
      <c r="A215" s="259"/>
      <c r="B215" s="261"/>
      <c r="C215" s="261"/>
      <c r="D215" s="262"/>
      <c r="E215" s="262"/>
      <c r="F215" s="263"/>
      <c r="G215" s="264"/>
      <c r="H215" s="256"/>
      <c r="I215" s="265"/>
      <c r="J215" s="266"/>
      <c r="K215" s="267"/>
      <c r="L215" s="139"/>
      <c r="M215" s="267"/>
      <c r="N215" s="276"/>
      <c r="O215" s="140"/>
      <c r="P215" s="258"/>
    </row>
    <row r="216" spans="1:16" s="1" customFormat="1" ht="12.95" customHeight="1">
      <c r="A216" s="128" t="s">
        <v>108</v>
      </c>
      <c r="B216" s="148" t="s">
        <v>179</v>
      </c>
      <c r="C216" s="187"/>
      <c r="D216" s="149"/>
      <c r="E216" s="149"/>
      <c r="F216" s="241"/>
      <c r="G216" s="200"/>
      <c r="H216" s="201"/>
      <c r="I216" s="202"/>
      <c r="J216" s="210"/>
      <c r="K216" s="215"/>
      <c r="L216" s="151"/>
      <c r="M216" s="215"/>
      <c r="N216" s="223"/>
      <c r="O216" s="152"/>
      <c r="P216" s="131"/>
    </row>
    <row r="217" spans="1:16" s="1" customFormat="1" ht="12.95" customHeight="1">
      <c r="A217" s="154">
        <v>1</v>
      </c>
      <c r="B217" s="187" t="s">
        <v>180</v>
      </c>
      <c r="C217" s="187"/>
      <c r="D217" s="149"/>
      <c r="E217" s="149"/>
      <c r="F217" s="241"/>
      <c r="G217" s="200">
        <v>6</v>
      </c>
      <c r="H217" s="201">
        <v>12</v>
      </c>
      <c r="I217" s="202"/>
      <c r="J217" s="210"/>
      <c r="K217" s="215"/>
      <c r="L217" s="151"/>
      <c r="M217" s="215" t="s">
        <v>66</v>
      </c>
      <c r="N217" s="447">
        <f>H217*G217</f>
        <v>72</v>
      </c>
      <c r="O217" s="414" t="s">
        <v>106</v>
      </c>
      <c r="P217" s="131"/>
    </row>
    <row r="218" spans="1:16" s="415" customFormat="1" ht="12.95" customHeight="1" thickBot="1">
      <c r="A218" s="427"/>
      <c r="B218" s="428"/>
      <c r="C218" s="428"/>
      <c r="D218" s="429"/>
      <c r="E218" s="429"/>
      <c r="F218" s="430"/>
      <c r="G218" s="431"/>
      <c r="H218" s="432"/>
      <c r="I218" s="433"/>
      <c r="J218" s="434"/>
      <c r="K218" s="436"/>
      <c r="L218" s="435"/>
      <c r="M218" s="436"/>
      <c r="N218" s="437"/>
      <c r="O218" s="438"/>
      <c r="P218" s="439"/>
    </row>
    <row r="219" spans="1:16" ht="15.75" thickTop="1"/>
  </sheetData>
  <mergeCells count="15">
    <mergeCell ref="B16:F16"/>
    <mergeCell ref="N16:O16"/>
    <mergeCell ref="P14:P15"/>
    <mergeCell ref="M14:M15"/>
    <mergeCell ref="L14:L15"/>
    <mergeCell ref="I2:P3"/>
    <mergeCell ref="I4:P6"/>
    <mergeCell ref="A14:A15"/>
    <mergeCell ref="B14:F15"/>
    <mergeCell ref="N14:O15"/>
    <mergeCell ref="A2:H2"/>
    <mergeCell ref="A3:H3"/>
    <mergeCell ref="A4:H4"/>
    <mergeCell ref="A5:H5"/>
    <mergeCell ref="A6:H6"/>
  </mergeCells>
  <printOptions horizontalCentered="1"/>
  <pageMargins left="0.59055118110236227" right="0.59055118110236227" top="0.70866141732283472" bottom="0.59055118110236227" header="0.31496062992125984" footer="0.31496062992125984"/>
  <pageSetup paperSize="256" scale="72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39"/>
  <sheetViews>
    <sheetView topLeftCell="B515" zoomScaleSheetLayoutView="100" workbookViewId="0">
      <selection activeCell="D533" sqref="D533"/>
    </sheetView>
  </sheetViews>
  <sheetFormatPr defaultRowHeight="12.75"/>
  <cols>
    <col min="1" max="1" width="4.28515625" style="347" customWidth="1"/>
    <col min="2" max="2" width="9.5703125" style="347" customWidth="1"/>
    <col min="3" max="3" width="1.28515625" style="347" customWidth="1"/>
    <col min="4" max="4" width="46.42578125" style="347" customWidth="1"/>
    <col min="5" max="5" width="9.85546875" style="348" customWidth="1"/>
    <col min="6" max="6" width="14.28515625" style="479" customWidth="1"/>
    <col min="7" max="8" width="15.28515625" style="347" customWidth="1"/>
    <col min="9" max="9" width="9.140625" style="347"/>
    <col min="10" max="10" width="12.85546875" style="347" bestFit="1" customWidth="1"/>
    <col min="11" max="11" width="9.140625" style="347"/>
    <col min="12" max="12" width="12.85546875" style="347" bestFit="1" customWidth="1"/>
    <col min="13" max="16384" width="9.140625" style="347"/>
  </cols>
  <sheetData>
    <row r="1" spans="1:8">
      <c r="A1" s="363"/>
      <c r="B1" s="364"/>
      <c r="C1" s="364"/>
      <c r="D1" s="364"/>
      <c r="E1" s="365"/>
      <c r="F1" s="478"/>
      <c r="G1" s="366"/>
      <c r="H1" s="367"/>
    </row>
    <row r="2" spans="1:8">
      <c r="A2" s="630" t="s">
        <v>67</v>
      </c>
      <c r="B2" s="630"/>
      <c r="C2" s="630"/>
      <c r="D2" s="630"/>
      <c r="E2" s="630"/>
      <c r="F2" s="630"/>
      <c r="G2" s="630"/>
      <c r="H2" s="630"/>
    </row>
    <row r="3" spans="1:8">
      <c r="A3" s="446"/>
      <c r="B3" s="446"/>
      <c r="C3" s="446"/>
      <c r="D3" s="446"/>
      <c r="E3" s="446"/>
      <c r="F3" s="446"/>
      <c r="G3" s="446"/>
      <c r="H3" s="446"/>
    </row>
    <row r="4" spans="1:8">
      <c r="A4" s="446"/>
      <c r="B4" s="446"/>
      <c r="C4" s="446"/>
      <c r="D4" s="446"/>
      <c r="E4" s="446"/>
      <c r="F4" s="486"/>
      <c r="G4" s="446"/>
      <c r="H4" s="446"/>
    </row>
    <row r="5" spans="1:8">
      <c r="A5" s="347" t="s">
        <v>85</v>
      </c>
      <c r="C5" s="347" t="s">
        <v>0</v>
      </c>
      <c r="D5" s="475" t="s">
        <v>196</v>
      </c>
    </row>
    <row r="6" spans="1:8">
      <c r="A6" s="347" t="s">
        <v>86</v>
      </c>
      <c r="C6" s="347" t="s">
        <v>0</v>
      </c>
      <c r="D6" s="347" t="s">
        <v>197</v>
      </c>
    </row>
    <row r="7" spans="1:8">
      <c r="A7" s="347" t="s">
        <v>87</v>
      </c>
      <c r="C7" s="347" t="s">
        <v>0</v>
      </c>
      <c r="D7" s="347" t="s">
        <v>204</v>
      </c>
    </row>
    <row r="9" spans="1:8">
      <c r="A9" s="349" t="s">
        <v>88</v>
      </c>
      <c r="B9" s="627" t="s">
        <v>89</v>
      </c>
      <c r="C9" s="628"/>
      <c r="D9" s="629"/>
      <c r="E9" s="349" t="s">
        <v>90</v>
      </c>
      <c r="F9" s="480" t="s">
        <v>91</v>
      </c>
      <c r="G9" s="349" t="s">
        <v>92</v>
      </c>
      <c r="H9" s="349" t="s">
        <v>93</v>
      </c>
    </row>
    <row r="10" spans="1:8">
      <c r="A10" s="350" t="s">
        <v>32</v>
      </c>
      <c r="B10" s="351" t="s">
        <v>94</v>
      </c>
      <c r="C10" s="352"/>
      <c r="D10" s="353"/>
      <c r="E10" s="350"/>
      <c r="F10" s="481"/>
      <c r="G10" s="354"/>
      <c r="H10" s="355"/>
    </row>
    <row r="11" spans="1:8">
      <c r="A11" s="440">
        <v>1</v>
      </c>
      <c r="B11" s="356" t="s">
        <v>2</v>
      </c>
      <c r="C11" s="357"/>
      <c r="D11" s="358"/>
      <c r="E11" s="359" t="s">
        <v>1</v>
      </c>
      <c r="F11" s="482">
        <v>2.5000000000000001E-2</v>
      </c>
      <c r="G11" s="360">
        <f>BAHAN!$D$9</f>
        <v>119500</v>
      </c>
      <c r="H11" s="360">
        <f>G11*F11</f>
        <v>2987.5</v>
      </c>
    </row>
    <row r="12" spans="1:8">
      <c r="A12" s="359">
        <v>2</v>
      </c>
      <c r="B12" s="356" t="s">
        <v>105</v>
      </c>
      <c r="C12" s="357"/>
      <c r="D12" s="358"/>
      <c r="E12" s="359" t="s">
        <v>1</v>
      </c>
      <c r="F12" s="482">
        <v>0.05</v>
      </c>
      <c r="G12" s="360">
        <f>BAHAN!$D$12</f>
        <v>94400</v>
      </c>
      <c r="H12" s="360">
        <f>G12*F12</f>
        <v>4720</v>
      </c>
    </row>
    <row r="13" spans="1:8">
      <c r="A13" s="623" t="s">
        <v>95</v>
      </c>
      <c r="B13" s="623"/>
      <c r="C13" s="623"/>
      <c r="D13" s="623"/>
      <c r="E13" s="623"/>
      <c r="F13" s="623"/>
      <c r="G13" s="623"/>
      <c r="H13" s="355">
        <f>SUM(H11:H12)</f>
        <v>7707.5</v>
      </c>
    </row>
    <row r="14" spans="1:8">
      <c r="A14" s="350" t="s">
        <v>42</v>
      </c>
      <c r="B14" s="351" t="s">
        <v>185</v>
      </c>
      <c r="C14" s="352"/>
      <c r="D14" s="352"/>
      <c r="E14" s="361"/>
      <c r="F14" s="483"/>
      <c r="G14" s="358"/>
      <c r="H14" s="355">
        <f>H13</f>
        <v>7707.5</v>
      </c>
    </row>
    <row r="15" spans="1:8">
      <c r="A15" s="350" t="s">
        <v>43</v>
      </c>
      <c r="B15" s="351" t="s">
        <v>98</v>
      </c>
      <c r="C15" s="352"/>
      <c r="D15" s="352"/>
      <c r="E15" s="362">
        <v>0</v>
      </c>
      <c r="F15" s="484" t="s">
        <v>186</v>
      </c>
      <c r="G15" s="358"/>
      <c r="H15" s="355">
        <f>H14*E15</f>
        <v>0</v>
      </c>
    </row>
    <row r="16" spans="1:8">
      <c r="A16" s="350" t="s">
        <v>44</v>
      </c>
      <c r="B16" s="351" t="s">
        <v>184</v>
      </c>
      <c r="C16" s="352"/>
      <c r="D16" s="352"/>
      <c r="E16" s="361"/>
      <c r="F16" s="483"/>
      <c r="G16" s="358"/>
      <c r="H16" s="355">
        <f>SUM(H14:H15)</f>
        <v>7707.5</v>
      </c>
    </row>
    <row r="17" spans="1:8">
      <c r="A17" s="363"/>
      <c r="B17" s="364"/>
      <c r="C17" s="364"/>
      <c r="D17" s="364"/>
      <c r="E17" s="365"/>
      <c r="F17" s="478"/>
      <c r="G17" s="366"/>
      <c r="H17" s="367"/>
    </row>
    <row r="20" spans="1:8">
      <c r="A20" s="347" t="s">
        <v>85</v>
      </c>
      <c r="C20" s="347" t="s">
        <v>0</v>
      </c>
      <c r="D20" s="475" t="s">
        <v>198</v>
      </c>
    </row>
    <row r="21" spans="1:8">
      <c r="A21" s="347" t="s">
        <v>86</v>
      </c>
      <c r="C21" s="347" t="s">
        <v>0</v>
      </c>
      <c r="D21" s="347" t="s">
        <v>109</v>
      </c>
    </row>
    <row r="22" spans="1:8">
      <c r="A22" s="347" t="s">
        <v>87</v>
      </c>
      <c r="C22" s="347" t="s">
        <v>0</v>
      </c>
      <c r="D22" s="347" t="s">
        <v>205</v>
      </c>
    </row>
    <row r="24" spans="1:8">
      <c r="A24" s="349" t="s">
        <v>88</v>
      </c>
      <c r="B24" s="627" t="s">
        <v>89</v>
      </c>
      <c r="C24" s="628"/>
      <c r="D24" s="629"/>
      <c r="E24" s="349" t="s">
        <v>90</v>
      </c>
      <c r="F24" s="480" t="s">
        <v>91</v>
      </c>
      <c r="G24" s="349" t="s">
        <v>92</v>
      </c>
      <c r="H24" s="349" t="s">
        <v>93</v>
      </c>
    </row>
    <row r="25" spans="1:8">
      <c r="A25" s="350" t="s">
        <v>32</v>
      </c>
      <c r="B25" s="351" t="s">
        <v>94</v>
      </c>
      <c r="C25" s="352"/>
      <c r="D25" s="353"/>
      <c r="E25" s="350"/>
      <c r="F25" s="481"/>
      <c r="G25" s="354"/>
      <c r="H25" s="355"/>
    </row>
    <row r="26" spans="1:8">
      <c r="A26" s="440">
        <v>1</v>
      </c>
      <c r="B26" s="356" t="s">
        <v>2</v>
      </c>
      <c r="C26" s="357"/>
      <c r="D26" s="358"/>
      <c r="E26" s="359" t="s">
        <v>1</v>
      </c>
      <c r="F26" s="482">
        <v>5.0000000000000001E-3</v>
      </c>
      <c r="G26" s="360">
        <f>BAHAN!$D$9</f>
        <v>119500</v>
      </c>
      <c r="H26" s="360">
        <f>G26*F26</f>
        <v>597.5</v>
      </c>
    </row>
    <row r="27" spans="1:8">
      <c r="A27" s="440">
        <v>2</v>
      </c>
      <c r="B27" s="356" t="s">
        <v>199</v>
      </c>
      <c r="C27" s="357"/>
      <c r="D27" s="358"/>
      <c r="E27" s="359" t="s">
        <v>1</v>
      </c>
      <c r="F27" s="482">
        <v>0.01</v>
      </c>
      <c r="G27" s="360">
        <f>BAHAN!$D$10</f>
        <v>104400</v>
      </c>
      <c r="H27" s="360">
        <f t="shared" ref="H27:H29" si="0">G27*F27</f>
        <v>1044</v>
      </c>
    </row>
    <row r="28" spans="1:8">
      <c r="A28" s="440">
        <v>3</v>
      </c>
      <c r="B28" s="356" t="s">
        <v>200</v>
      </c>
      <c r="C28" s="357"/>
      <c r="D28" s="358"/>
      <c r="E28" s="359" t="s">
        <v>1</v>
      </c>
      <c r="F28" s="482">
        <v>0.1</v>
      </c>
      <c r="G28" s="360">
        <f>BAHAN!$D$11</f>
        <v>99400</v>
      </c>
      <c r="H28" s="360">
        <f t="shared" si="0"/>
        <v>9940</v>
      </c>
    </row>
    <row r="29" spans="1:8">
      <c r="A29" s="359">
        <v>4</v>
      </c>
      <c r="B29" s="356" t="s">
        <v>105</v>
      </c>
      <c r="C29" s="357"/>
      <c r="D29" s="358"/>
      <c r="E29" s="359" t="s">
        <v>1</v>
      </c>
      <c r="F29" s="482">
        <v>0.1</v>
      </c>
      <c r="G29" s="360">
        <f>BAHAN!$D$12</f>
        <v>94400</v>
      </c>
      <c r="H29" s="360">
        <f t="shared" si="0"/>
        <v>9440</v>
      </c>
    </row>
    <row r="30" spans="1:8">
      <c r="A30" s="623" t="s">
        <v>95</v>
      </c>
      <c r="B30" s="623"/>
      <c r="C30" s="623"/>
      <c r="D30" s="623"/>
      <c r="E30" s="623"/>
      <c r="F30" s="623"/>
      <c r="G30" s="623"/>
      <c r="H30" s="355">
        <f>SUM(H26:H29)</f>
        <v>21021.5</v>
      </c>
    </row>
    <row r="31" spans="1:8">
      <c r="A31" s="350" t="s">
        <v>33</v>
      </c>
      <c r="B31" s="351" t="s">
        <v>96</v>
      </c>
      <c r="C31" s="352"/>
      <c r="D31" s="358"/>
      <c r="E31" s="350"/>
      <c r="F31" s="481"/>
      <c r="G31" s="354"/>
      <c r="H31" s="355"/>
    </row>
    <row r="32" spans="1:8">
      <c r="A32" s="440">
        <v>1</v>
      </c>
      <c r="B32" s="356" t="s">
        <v>201</v>
      </c>
      <c r="C32" s="352"/>
      <c r="D32" s="358"/>
      <c r="E32" s="359" t="s">
        <v>195</v>
      </c>
      <c r="F32" s="482">
        <v>7.0000000000000001E-3</v>
      </c>
      <c r="G32" s="477">
        <f>BAHAN!$D$17</f>
        <v>2495500</v>
      </c>
      <c r="H32" s="360">
        <f>G32*F32</f>
        <v>17468.5</v>
      </c>
    </row>
    <row r="33" spans="1:8">
      <c r="A33" s="440">
        <v>2</v>
      </c>
      <c r="B33" s="356" t="s">
        <v>202</v>
      </c>
      <c r="C33" s="352"/>
      <c r="D33" s="358"/>
      <c r="E33" s="359" t="s">
        <v>195</v>
      </c>
      <c r="F33" s="482">
        <v>1.2E-2</v>
      </c>
      <c r="G33" s="477">
        <f>BAHAN!$D$18</f>
        <v>4000000</v>
      </c>
      <c r="H33" s="360">
        <f t="shared" ref="H33:H34" si="1">G33*F33</f>
        <v>48000</v>
      </c>
    </row>
    <row r="34" spans="1:8">
      <c r="A34" s="440">
        <v>3</v>
      </c>
      <c r="B34" s="356" t="s">
        <v>203</v>
      </c>
      <c r="C34" s="357"/>
      <c r="D34" s="358"/>
      <c r="E34" s="359" t="s">
        <v>5</v>
      </c>
      <c r="F34" s="482">
        <v>0.02</v>
      </c>
      <c r="G34" s="360">
        <f>BAHAN!$D$19</f>
        <v>24200</v>
      </c>
      <c r="H34" s="360">
        <f t="shared" si="1"/>
        <v>484</v>
      </c>
    </row>
    <row r="35" spans="1:8">
      <c r="A35" s="624" t="s">
        <v>97</v>
      </c>
      <c r="B35" s="625"/>
      <c r="C35" s="625"/>
      <c r="D35" s="625"/>
      <c r="E35" s="625"/>
      <c r="F35" s="625"/>
      <c r="G35" s="626"/>
      <c r="H35" s="355">
        <f>SUM(H32:H34)</f>
        <v>65952.5</v>
      </c>
    </row>
    <row r="36" spans="1:8">
      <c r="A36" s="350" t="s">
        <v>43</v>
      </c>
      <c r="B36" s="351" t="s">
        <v>187</v>
      </c>
      <c r="C36" s="352"/>
      <c r="D36" s="352"/>
      <c r="E36" s="361"/>
      <c r="F36" s="483"/>
      <c r="G36" s="358"/>
      <c r="H36" s="355">
        <f>H30+H35</f>
        <v>86974</v>
      </c>
    </row>
    <row r="37" spans="1:8">
      <c r="A37" s="350" t="s">
        <v>44</v>
      </c>
      <c r="B37" s="351" t="s">
        <v>98</v>
      </c>
      <c r="C37" s="352"/>
      <c r="D37" s="352"/>
      <c r="E37" s="362">
        <v>0</v>
      </c>
      <c r="F37" s="484" t="s">
        <v>191</v>
      </c>
      <c r="G37" s="358"/>
      <c r="H37" s="355">
        <f>H36*E37</f>
        <v>0</v>
      </c>
    </row>
    <row r="38" spans="1:8">
      <c r="A38" s="350" t="s">
        <v>45</v>
      </c>
      <c r="B38" s="351" t="s">
        <v>192</v>
      </c>
      <c r="C38" s="352"/>
      <c r="D38" s="352"/>
      <c r="E38" s="361"/>
      <c r="F38" s="483"/>
      <c r="G38" s="358"/>
      <c r="H38" s="355">
        <f>SUM(H36:H37)</f>
        <v>86974</v>
      </c>
    </row>
    <row r="39" spans="1:8">
      <c r="A39" s="363"/>
      <c r="B39" s="364"/>
      <c r="C39" s="364"/>
      <c r="D39" s="364"/>
      <c r="E39" s="365"/>
      <c r="F39" s="478"/>
      <c r="G39" s="366"/>
      <c r="H39" s="367"/>
    </row>
    <row r="42" spans="1:8">
      <c r="A42" s="347" t="s">
        <v>85</v>
      </c>
      <c r="C42" s="347" t="s">
        <v>0</v>
      </c>
      <c r="D42" s="475" t="s">
        <v>183</v>
      </c>
    </row>
    <row r="43" spans="1:8">
      <c r="A43" s="347" t="s">
        <v>86</v>
      </c>
      <c r="C43" s="347" t="s">
        <v>0</v>
      </c>
      <c r="D43" s="347" t="s">
        <v>8</v>
      </c>
    </row>
    <row r="44" spans="1:8">
      <c r="A44" s="347" t="s">
        <v>87</v>
      </c>
      <c r="C44" s="347" t="s">
        <v>0</v>
      </c>
      <c r="D44" s="347" t="s">
        <v>206</v>
      </c>
    </row>
    <row r="46" spans="1:8">
      <c r="A46" s="349" t="s">
        <v>88</v>
      </c>
      <c r="B46" s="627" t="s">
        <v>89</v>
      </c>
      <c r="C46" s="628"/>
      <c r="D46" s="629"/>
      <c r="E46" s="349" t="s">
        <v>90</v>
      </c>
      <c r="F46" s="480" t="s">
        <v>91</v>
      </c>
      <c r="G46" s="349" t="s">
        <v>92</v>
      </c>
      <c r="H46" s="349" t="s">
        <v>93</v>
      </c>
    </row>
    <row r="47" spans="1:8">
      <c r="A47" s="350" t="s">
        <v>32</v>
      </c>
      <c r="B47" s="351" t="s">
        <v>94</v>
      </c>
      <c r="C47" s="352"/>
      <c r="D47" s="353"/>
      <c r="E47" s="350"/>
      <c r="F47" s="481"/>
      <c r="G47" s="354"/>
      <c r="H47" s="355"/>
    </row>
    <row r="48" spans="1:8">
      <c r="A48" s="440">
        <v>1</v>
      </c>
      <c r="B48" s="356" t="s">
        <v>2</v>
      </c>
      <c r="C48" s="357"/>
      <c r="D48" s="358"/>
      <c r="E48" s="359" t="s">
        <v>1</v>
      </c>
      <c r="F48" s="482">
        <v>3.2000000000000001E-2</v>
      </c>
      <c r="G48" s="360">
        <f>BAHAN!$D$9</f>
        <v>119500</v>
      </c>
      <c r="H48" s="360">
        <f>G48*F48</f>
        <v>3824</v>
      </c>
    </row>
    <row r="49" spans="1:8">
      <c r="A49" s="359">
        <v>2</v>
      </c>
      <c r="B49" s="356" t="s">
        <v>105</v>
      </c>
      <c r="C49" s="357"/>
      <c r="D49" s="358"/>
      <c r="E49" s="359" t="s">
        <v>1</v>
      </c>
      <c r="F49" s="482">
        <v>1</v>
      </c>
      <c r="G49" s="360">
        <f>BAHAN!$D$12</f>
        <v>94400</v>
      </c>
      <c r="H49" s="360">
        <f>G49*F49</f>
        <v>94400</v>
      </c>
    </row>
    <row r="50" spans="1:8">
      <c r="A50" s="623" t="s">
        <v>95</v>
      </c>
      <c r="B50" s="623"/>
      <c r="C50" s="623"/>
      <c r="D50" s="623"/>
      <c r="E50" s="623"/>
      <c r="F50" s="623"/>
      <c r="G50" s="623"/>
      <c r="H50" s="355">
        <f>SUM(H48:H49)</f>
        <v>98224</v>
      </c>
    </row>
    <row r="51" spans="1:8">
      <c r="A51" s="350" t="s">
        <v>42</v>
      </c>
      <c r="B51" s="351" t="s">
        <v>185</v>
      </c>
      <c r="C51" s="352"/>
      <c r="D51" s="352"/>
      <c r="E51" s="361"/>
      <c r="F51" s="483"/>
      <c r="G51" s="358"/>
      <c r="H51" s="355">
        <f>H50</f>
        <v>98224</v>
      </c>
    </row>
    <row r="52" spans="1:8">
      <c r="A52" s="350" t="s">
        <v>43</v>
      </c>
      <c r="B52" s="351" t="s">
        <v>98</v>
      </c>
      <c r="C52" s="352"/>
      <c r="D52" s="352"/>
      <c r="E52" s="362">
        <v>0</v>
      </c>
      <c r="F52" s="484" t="s">
        <v>186</v>
      </c>
      <c r="G52" s="358"/>
      <c r="H52" s="355">
        <f>H51*E52</f>
        <v>0</v>
      </c>
    </row>
    <row r="53" spans="1:8">
      <c r="A53" s="350" t="s">
        <v>44</v>
      </c>
      <c r="B53" s="351" t="s">
        <v>184</v>
      </c>
      <c r="C53" s="352"/>
      <c r="D53" s="352"/>
      <c r="E53" s="361"/>
      <c r="F53" s="483"/>
      <c r="G53" s="358"/>
      <c r="H53" s="355">
        <f>SUM(H51:H52)</f>
        <v>98224</v>
      </c>
    </row>
    <row r="54" spans="1:8">
      <c r="A54" s="363"/>
      <c r="B54" s="364"/>
      <c r="C54" s="364"/>
      <c r="D54" s="364"/>
      <c r="E54" s="365"/>
      <c r="F54" s="478"/>
      <c r="G54" s="366"/>
      <c r="H54" s="367"/>
    </row>
    <row r="57" spans="1:8">
      <c r="A57" s="347" t="s">
        <v>85</v>
      </c>
      <c r="C57" s="347" t="s">
        <v>0</v>
      </c>
      <c r="D57" s="475" t="s">
        <v>190</v>
      </c>
    </row>
    <row r="58" spans="1:8">
      <c r="A58" s="347" t="s">
        <v>86</v>
      </c>
      <c r="C58" s="347" t="s">
        <v>0</v>
      </c>
      <c r="D58" s="347" t="s">
        <v>197</v>
      </c>
    </row>
    <row r="59" spans="1:8">
      <c r="A59" s="347" t="s">
        <v>87</v>
      </c>
      <c r="C59" s="347" t="s">
        <v>0</v>
      </c>
      <c r="D59" s="347" t="s">
        <v>207</v>
      </c>
    </row>
    <row r="61" spans="1:8">
      <c r="A61" s="349" t="s">
        <v>88</v>
      </c>
      <c r="B61" s="627" t="s">
        <v>89</v>
      </c>
      <c r="C61" s="628"/>
      <c r="D61" s="629"/>
      <c r="E61" s="349" t="s">
        <v>90</v>
      </c>
      <c r="F61" s="480" t="s">
        <v>91</v>
      </c>
      <c r="G61" s="349" t="s">
        <v>92</v>
      </c>
      <c r="H61" s="349" t="s">
        <v>93</v>
      </c>
    </row>
    <row r="62" spans="1:8">
      <c r="A62" s="350" t="s">
        <v>32</v>
      </c>
      <c r="B62" s="351" t="s">
        <v>94</v>
      </c>
      <c r="C62" s="352"/>
      <c r="D62" s="353"/>
      <c r="E62" s="350"/>
      <c r="F62" s="481"/>
      <c r="G62" s="354"/>
      <c r="H62" s="355"/>
    </row>
    <row r="63" spans="1:8">
      <c r="A63" s="440">
        <v>1</v>
      </c>
      <c r="B63" s="356" t="s">
        <v>2</v>
      </c>
      <c r="C63" s="357"/>
      <c r="D63" s="358"/>
      <c r="E63" s="359" t="s">
        <v>1</v>
      </c>
      <c r="F63" s="482">
        <v>1.4999999999999999E-2</v>
      </c>
      <c r="G63" s="360">
        <f>BAHAN!$D$9</f>
        <v>119500</v>
      </c>
      <c r="H63" s="360">
        <f>G63*F63</f>
        <v>1792.5</v>
      </c>
    </row>
    <row r="64" spans="1:8">
      <c r="A64" s="440">
        <v>2</v>
      </c>
      <c r="B64" s="356" t="s">
        <v>188</v>
      </c>
      <c r="C64" s="357"/>
      <c r="D64" s="358"/>
      <c r="E64" s="359" t="s">
        <v>1</v>
      </c>
      <c r="F64" s="482">
        <v>0.01</v>
      </c>
      <c r="G64" s="360">
        <f>BAHAN!$D$10</f>
        <v>104400</v>
      </c>
      <c r="H64" s="360">
        <f t="shared" ref="H64:H66" si="2">G64*F64</f>
        <v>1044</v>
      </c>
    </row>
    <row r="65" spans="1:8">
      <c r="A65" s="440">
        <v>3</v>
      </c>
      <c r="B65" s="356" t="s">
        <v>189</v>
      </c>
      <c r="C65" s="357"/>
      <c r="D65" s="358"/>
      <c r="E65" s="359" t="s">
        <v>1</v>
      </c>
      <c r="F65" s="482">
        <v>0.1</v>
      </c>
      <c r="G65" s="360">
        <f>BAHAN!$D$11</f>
        <v>99400</v>
      </c>
      <c r="H65" s="360">
        <f t="shared" si="2"/>
        <v>9940</v>
      </c>
    </row>
    <row r="66" spans="1:8">
      <c r="A66" s="359">
        <v>4</v>
      </c>
      <c r="B66" s="356" t="s">
        <v>105</v>
      </c>
      <c r="C66" s="357"/>
      <c r="D66" s="358"/>
      <c r="E66" s="359" t="s">
        <v>1</v>
      </c>
      <c r="F66" s="482">
        <v>0.3</v>
      </c>
      <c r="G66" s="360">
        <f>BAHAN!$D$12</f>
        <v>94400</v>
      </c>
      <c r="H66" s="360">
        <f t="shared" si="2"/>
        <v>28320</v>
      </c>
    </row>
    <row r="67" spans="1:8">
      <c r="A67" s="623" t="s">
        <v>95</v>
      </c>
      <c r="B67" s="623"/>
      <c r="C67" s="623"/>
      <c r="D67" s="623"/>
      <c r="E67" s="623"/>
      <c r="F67" s="623"/>
      <c r="G67" s="623"/>
      <c r="H67" s="355">
        <f>SUM(H63:H66)</f>
        <v>41096.5</v>
      </c>
    </row>
    <row r="68" spans="1:8">
      <c r="A68" s="350" t="s">
        <v>33</v>
      </c>
      <c r="B68" s="351" t="s">
        <v>96</v>
      </c>
      <c r="C68" s="352"/>
      <c r="D68" s="358"/>
      <c r="E68" s="350"/>
      <c r="F68" s="481"/>
      <c r="G68" s="354"/>
      <c r="H68" s="355"/>
    </row>
    <row r="69" spans="1:8">
      <c r="A69" s="440">
        <v>1</v>
      </c>
      <c r="B69" s="356" t="s">
        <v>193</v>
      </c>
      <c r="C69" s="352"/>
      <c r="D69" s="358"/>
      <c r="E69" s="359" t="s">
        <v>20</v>
      </c>
      <c r="F69" s="482">
        <v>0.28739999999999999</v>
      </c>
      <c r="G69" s="477">
        <f>BAHAN!$D$20</f>
        <v>58900</v>
      </c>
      <c r="H69" s="360">
        <f>G69*F69</f>
        <v>16927.86</v>
      </c>
    </row>
    <row r="70" spans="1:8">
      <c r="A70" s="440">
        <v>2</v>
      </c>
      <c r="B70" s="356" t="s">
        <v>4</v>
      </c>
      <c r="C70" s="352"/>
      <c r="D70" s="358"/>
      <c r="E70" s="359" t="s">
        <v>195</v>
      </c>
      <c r="F70" s="482">
        <v>0.04</v>
      </c>
      <c r="G70" s="477">
        <f>BAHAN!$D$21</f>
        <v>159500</v>
      </c>
      <c r="H70" s="360">
        <f t="shared" ref="H70:H71" si="3">G70*F70</f>
        <v>6380</v>
      </c>
    </row>
    <row r="71" spans="1:8">
      <c r="A71" s="440">
        <v>3</v>
      </c>
      <c r="B71" s="356" t="s">
        <v>194</v>
      </c>
      <c r="C71" s="357"/>
      <c r="D71" s="358"/>
      <c r="E71" s="359" t="s">
        <v>6</v>
      </c>
      <c r="F71" s="482">
        <v>70</v>
      </c>
      <c r="G71" s="360">
        <f>BAHAN!$D$22</f>
        <v>650</v>
      </c>
      <c r="H71" s="360">
        <f t="shared" si="3"/>
        <v>45500</v>
      </c>
    </row>
    <row r="72" spans="1:8">
      <c r="A72" s="624" t="s">
        <v>97</v>
      </c>
      <c r="B72" s="625"/>
      <c r="C72" s="625"/>
      <c r="D72" s="625"/>
      <c r="E72" s="625"/>
      <c r="F72" s="625"/>
      <c r="G72" s="626"/>
      <c r="H72" s="355">
        <f>SUM(H69:H71)</f>
        <v>68807.86</v>
      </c>
    </row>
    <row r="73" spans="1:8">
      <c r="A73" s="350" t="s">
        <v>43</v>
      </c>
      <c r="B73" s="351" t="s">
        <v>187</v>
      </c>
      <c r="C73" s="352"/>
      <c r="D73" s="352"/>
      <c r="E73" s="361"/>
      <c r="F73" s="483"/>
      <c r="G73" s="358"/>
      <c r="H73" s="355">
        <f>H67+H72</f>
        <v>109904.36</v>
      </c>
    </row>
    <row r="74" spans="1:8">
      <c r="A74" s="350" t="s">
        <v>44</v>
      </c>
      <c r="B74" s="351" t="s">
        <v>98</v>
      </c>
      <c r="C74" s="352"/>
      <c r="D74" s="352"/>
      <c r="E74" s="362">
        <v>0</v>
      </c>
      <c r="F74" s="484" t="s">
        <v>191</v>
      </c>
      <c r="G74" s="358"/>
      <c r="H74" s="355">
        <f>H73*E74</f>
        <v>0</v>
      </c>
    </row>
    <row r="75" spans="1:8">
      <c r="A75" s="350" t="s">
        <v>45</v>
      </c>
      <c r="B75" s="351" t="s">
        <v>192</v>
      </c>
      <c r="C75" s="352"/>
      <c r="D75" s="352"/>
      <c r="E75" s="361"/>
      <c r="F75" s="483"/>
      <c r="G75" s="358"/>
      <c r="H75" s="355">
        <f>SUM(H73:H74)</f>
        <v>109904.36</v>
      </c>
    </row>
    <row r="76" spans="1:8">
      <c r="A76" s="363"/>
      <c r="B76" s="364"/>
      <c r="C76" s="364"/>
      <c r="D76" s="364"/>
      <c r="E76" s="365"/>
      <c r="F76" s="478"/>
      <c r="G76" s="366"/>
      <c r="H76" s="367"/>
    </row>
    <row r="79" spans="1:8">
      <c r="A79" s="347" t="s">
        <v>85</v>
      </c>
      <c r="C79" s="347" t="s">
        <v>0</v>
      </c>
      <c r="D79" s="475" t="s">
        <v>390</v>
      </c>
    </row>
    <row r="80" spans="1:8">
      <c r="A80" s="347" t="s">
        <v>86</v>
      </c>
      <c r="C80" s="347" t="s">
        <v>0</v>
      </c>
      <c r="D80" s="347" t="s">
        <v>8</v>
      </c>
    </row>
    <row r="81" spans="1:8">
      <c r="A81" s="347" t="s">
        <v>87</v>
      </c>
      <c r="C81" s="347" t="s">
        <v>0</v>
      </c>
      <c r="D81" s="347" t="s">
        <v>397</v>
      </c>
    </row>
    <row r="83" spans="1:8">
      <c r="A83" s="349" t="s">
        <v>88</v>
      </c>
      <c r="B83" s="627" t="s">
        <v>89</v>
      </c>
      <c r="C83" s="628"/>
      <c r="D83" s="629"/>
      <c r="E83" s="349" t="s">
        <v>90</v>
      </c>
      <c r="F83" s="480" t="s">
        <v>91</v>
      </c>
      <c r="G83" s="349" t="s">
        <v>92</v>
      </c>
      <c r="H83" s="349" t="s">
        <v>93</v>
      </c>
    </row>
    <row r="84" spans="1:8">
      <c r="A84" s="350" t="s">
        <v>32</v>
      </c>
      <c r="B84" s="351" t="s">
        <v>94</v>
      </c>
      <c r="C84" s="352"/>
      <c r="D84" s="353"/>
      <c r="E84" s="350"/>
      <c r="F84" s="481"/>
      <c r="G84" s="354"/>
      <c r="H84" s="355"/>
    </row>
    <row r="85" spans="1:8">
      <c r="A85" s="440">
        <v>1</v>
      </c>
      <c r="B85" s="356" t="s">
        <v>2</v>
      </c>
      <c r="C85" s="357"/>
      <c r="D85" s="358"/>
      <c r="E85" s="359" t="s">
        <v>1</v>
      </c>
      <c r="F85" s="482">
        <v>7.4999999999999997E-2</v>
      </c>
      <c r="G85" s="360">
        <f>BAHAN!$D$9</f>
        <v>119500</v>
      </c>
      <c r="H85" s="360">
        <f>G85*F85</f>
        <v>8962.5</v>
      </c>
    </row>
    <row r="86" spans="1:8">
      <c r="A86" s="440">
        <v>2</v>
      </c>
      <c r="B86" s="356" t="s">
        <v>188</v>
      </c>
      <c r="C86" s="357"/>
      <c r="D86" s="358"/>
      <c r="E86" s="359" t="s">
        <v>1</v>
      </c>
      <c r="F86" s="482">
        <v>7.4999999999999997E-2</v>
      </c>
      <c r="G86" s="360">
        <f>BAHAN!$D$10</f>
        <v>104400</v>
      </c>
      <c r="H86" s="360">
        <f t="shared" ref="H86:H88" si="4">G86*F86</f>
        <v>7830</v>
      </c>
    </row>
    <row r="87" spans="1:8">
      <c r="A87" s="440">
        <v>3</v>
      </c>
      <c r="B87" s="356" t="s">
        <v>189</v>
      </c>
      <c r="C87" s="357"/>
      <c r="D87" s="358"/>
      <c r="E87" s="359" t="s">
        <v>1</v>
      </c>
      <c r="F87" s="482">
        <v>0.75</v>
      </c>
      <c r="G87" s="360">
        <f>BAHAN!$D$11</f>
        <v>99400</v>
      </c>
      <c r="H87" s="360">
        <f t="shared" si="4"/>
        <v>74550</v>
      </c>
    </row>
    <row r="88" spans="1:8">
      <c r="A88" s="440">
        <v>4</v>
      </c>
      <c r="B88" s="356" t="s">
        <v>105</v>
      </c>
      <c r="C88" s="357"/>
      <c r="D88" s="358"/>
      <c r="E88" s="359" t="s">
        <v>1</v>
      </c>
      <c r="F88" s="482">
        <v>1.5</v>
      </c>
      <c r="G88" s="360">
        <f>BAHAN!$D$12</f>
        <v>94400</v>
      </c>
      <c r="H88" s="360">
        <f t="shared" si="4"/>
        <v>141600</v>
      </c>
    </row>
    <row r="89" spans="1:8">
      <c r="A89" s="623" t="s">
        <v>95</v>
      </c>
      <c r="B89" s="623"/>
      <c r="C89" s="623"/>
      <c r="D89" s="623"/>
      <c r="E89" s="623"/>
      <c r="F89" s="623"/>
      <c r="G89" s="623"/>
      <c r="H89" s="355">
        <f>SUM(H85:H88)</f>
        <v>232942.5</v>
      </c>
    </row>
    <row r="90" spans="1:8">
      <c r="A90" s="350" t="s">
        <v>33</v>
      </c>
      <c r="B90" s="351" t="s">
        <v>96</v>
      </c>
      <c r="C90" s="352"/>
      <c r="D90" s="358"/>
      <c r="E90" s="350"/>
      <c r="F90" s="481"/>
      <c r="G90" s="354"/>
      <c r="H90" s="355"/>
    </row>
    <row r="91" spans="1:8">
      <c r="A91" s="440">
        <v>1</v>
      </c>
      <c r="B91" s="356" t="s">
        <v>314</v>
      </c>
      <c r="C91" s="352"/>
      <c r="D91" s="358"/>
      <c r="E91" s="359" t="s">
        <v>20</v>
      </c>
      <c r="F91" s="482">
        <v>4.04</v>
      </c>
      <c r="G91" s="477">
        <f>BAHAN!$D$20</f>
        <v>58900</v>
      </c>
      <c r="H91" s="360">
        <f>G91*F91</f>
        <v>237956</v>
      </c>
    </row>
    <row r="92" spans="1:8">
      <c r="A92" s="440">
        <v>2</v>
      </c>
      <c r="B92" s="356" t="s">
        <v>4</v>
      </c>
      <c r="C92" s="352"/>
      <c r="D92" s="358"/>
      <c r="E92" s="359" t="s">
        <v>195</v>
      </c>
      <c r="F92" s="482">
        <v>0.48499999999999999</v>
      </c>
      <c r="G92" s="477">
        <f>BAHAN!$D$21</f>
        <v>159500</v>
      </c>
      <c r="H92" s="360">
        <f t="shared" ref="H92:H93" si="5">G92*F92</f>
        <v>77357.5</v>
      </c>
    </row>
    <row r="93" spans="1:8">
      <c r="A93" s="440">
        <v>3</v>
      </c>
      <c r="B93" s="356" t="s">
        <v>398</v>
      </c>
      <c r="C93" s="352"/>
      <c r="D93" s="358"/>
      <c r="E93" s="359" t="s">
        <v>195</v>
      </c>
      <c r="F93" s="482">
        <v>1.2</v>
      </c>
      <c r="G93" s="477">
        <v>132000</v>
      </c>
      <c r="H93" s="360">
        <f t="shared" si="5"/>
        <v>158400</v>
      </c>
    </row>
    <row r="94" spans="1:8">
      <c r="A94" s="624" t="s">
        <v>97</v>
      </c>
      <c r="B94" s="625"/>
      <c r="C94" s="625"/>
      <c r="D94" s="625"/>
      <c r="E94" s="625"/>
      <c r="F94" s="625"/>
      <c r="G94" s="626"/>
      <c r="H94" s="355">
        <f>SUM(H91:H93)</f>
        <v>473713.5</v>
      </c>
    </row>
    <row r="95" spans="1:8">
      <c r="A95" s="350" t="s">
        <v>43</v>
      </c>
      <c r="B95" s="351" t="s">
        <v>187</v>
      </c>
      <c r="C95" s="352"/>
      <c r="D95" s="352"/>
      <c r="E95" s="361"/>
      <c r="F95" s="483"/>
      <c r="G95" s="358"/>
      <c r="H95" s="355">
        <f>H89+H94</f>
        <v>706656</v>
      </c>
    </row>
    <row r="96" spans="1:8">
      <c r="A96" s="350" t="s">
        <v>44</v>
      </c>
      <c r="B96" s="351" t="s">
        <v>98</v>
      </c>
      <c r="C96" s="352"/>
      <c r="D96" s="352"/>
      <c r="E96" s="362">
        <v>0</v>
      </c>
      <c r="F96" s="484" t="s">
        <v>191</v>
      </c>
      <c r="G96" s="358"/>
      <c r="H96" s="355">
        <f>H95*E96</f>
        <v>0</v>
      </c>
    </row>
    <row r="97" spans="1:8">
      <c r="A97" s="350" t="s">
        <v>45</v>
      </c>
      <c r="B97" s="351" t="s">
        <v>192</v>
      </c>
      <c r="C97" s="352"/>
      <c r="D97" s="352"/>
      <c r="E97" s="361"/>
      <c r="F97" s="483"/>
      <c r="G97" s="358"/>
      <c r="H97" s="355">
        <f>SUM(H95:H96)</f>
        <v>706656</v>
      </c>
    </row>
    <row r="100" spans="1:8">
      <c r="A100" s="347" t="s">
        <v>85</v>
      </c>
      <c r="C100" s="347" t="s">
        <v>0</v>
      </c>
      <c r="D100" s="475" t="s">
        <v>396</v>
      </c>
    </row>
    <row r="101" spans="1:8">
      <c r="A101" s="347" t="s">
        <v>86</v>
      </c>
      <c r="C101" s="347" t="s">
        <v>0</v>
      </c>
      <c r="D101" s="347" t="s">
        <v>8</v>
      </c>
    </row>
    <row r="102" spans="1:8">
      <c r="A102" s="347" t="s">
        <v>87</v>
      </c>
      <c r="C102" s="347" t="s">
        <v>0</v>
      </c>
      <c r="D102" s="347" t="s">
        <v>399</v>
      </c>
    </row>
    <row r="104" spans="1:8">
      <c r="A104" s="349" t="s">
        <v>88</v>
      </c>
      <c r="B104" s="627" t="s">
        <v>89</v>
      </c>
      <c r="C104" s="628"/>
      <c r="D104" s="629"/>
      <c r="E104" s="349" t="s">
        <v>90</v>
      </c>
      <c r="F104" s="480" t="s">
        <v>91</v>
      </c>
      <c r="G104" s="349" t="s">
        <v>92</v>
      </c>
      <c r="H104" s="349" t="s">
        <v>93</v>
      </c>
    </row>
    <row r="105" spans="1:8">
      <c r="A105" s="350" t="s">
        <v>32</v>
      </c>
      <c r="B105" s="351" t="s">
        <v>94</v>
      </c>
      <c r="C105" s="352"/>
      <c r="D105" s="353"/>
      <c r="E105" s="350"/>
      <c r="F105" s="481"/>
      <c r="G105" s="354"/>
      <c r="H105" s="355"/>
    </row>
    <row r="106" spans="1:8">
      <c r="A106" s="440">
        <v>1</v>
      </c>
      <c r="B106" s="356" t="s">
        <v>2</v>
      </c>
      <c r="C106" s="357"/>
      <c r="D106" s="358"/>
      <c r="E106" s="359" t="s">
        <v>1</v>
      </c>
      <c r="F106" s="482">
        <v>3.9E-2</v>
      </c>
      <c r="G106" s="360">
        <f>BAHAN!$D$9</f>
        <v>119500</v>
      </c>
      <c r="H106" s="360">
        <f>G106*F106</f>
        <v>4660.5</v>
      </c>
    </row>
    <row r="107" spans="1:8">
      <c r="A107" s="440">
        <v>2</v>
      </c>
      <c r="B107" s="356" t="s">
        <v>188</v>
      </c>
      <c r="C107" s="357"/>
      <c r="D107" s="358"/>
      <c r="E107" s="359" t="s">
        <v>1</v>
      </c>
      <c r="F107" s="482">
        <v>3.9E-2</v>
      </c>
      <c r="G107" s="360">
        <f>BAHAN!$D$10</f>
        <v>104400</v>
      </c>
      <c r="H107" s="360">
        <f t="shared" ref="H107:H109" si="6">G107*F107</f>
        <v>4071.6</v>
      </c>
    </row>
    <row r="108" spans="1:8">
      <c r="A108" s="440">
        <v>3</v>
      </c>
      <c r="B108" s="356" t="s">
        <v>189</v>
      </c>
      <c r="C108" s="357"/>
      <c r="D108" s="358"/>
      <c r="E108" s="359" t="s">
        <v>1</v>
      </c>
      <c r="F108" s="482">
        <v>0.39</v>
      </c>
      <c r="G108" s="360">
        <f>BAHAN!$D$11</f>
        <v>99400</v>
      </c>
      <c r="H108" s="360">
        <f t="shared" si="6"/>
        <v>38766</v>
      </c>
    </row>
    <row r="109" spans="1:8">
      <c r="A109" s="440">
        <v>4</v>
      </c>
      <c r="B109" s="356" t="s">
        <v>105</v>
      </c>
      <c r="C109" s="357"/>
      <c r="D109" s="358"/>
      <c r="E109" s="359" t="s">
        <v>1</v>
      </c>
      <c r="F109" s="482">
        <v>0.78</v>
      </c>
      <c r="G109" s="360">
        <f>BAHAN!$D$12</f>
        <v>94400</v>
      </c>
      <c r="H109" s="360">
        <f t="shared" si="6"/>
        <v>73632</v>
      </c>
    </row>
    <row r="110" spans="1:8">
      <c r="A110" s="623" t="s">
        <v>95</v>
      </c>
      <c r="B110" s="623"/>
      <c r="C110" s="623"/>
      <c r="D110" s="623"/>
      <c r="E110" s="623"/>
      <c r="F110" s="623"/>
      <c r="G110" s="623"/>
      <c r="H110" s="355">
        <f>SUM(H106:H109)</f>
        <v>121130.1</v>
      </c>
    </row>
    <row r="111" spans="1:8">
      <c r="A111" s="350" t="s">
        <v>33</v>
      </c>
      <c r="B111" s="351" t="s">
        <v>96</v>
      </c>
      <c r="C111" s="352"/>
      <c r="D111" s="358"/>
      <c r="E111" s="350"/>
      <c r="F111" s="481"/>
      <c r="G111" s="354"/>
      <c r="H111" s="355"/>
    </row>
    <row r="112" spans="1:8">
      <c r="A112" s="440">
        <v>1</v>
      </c>
      <c r="B112" s="356" t="s">
        <v>3</v>
      </c>
      <c r="C112" s="352"/>
      <c r="D112" s="358"/>
      <c r="E112" s="359" t="s">
        <v>195</v>
      </c>
      <c r="F112" s="482">
        <v>0.432</v>
      </c>
      <c r="G112" s="477">
        <f>BAHAN!$D$32</f>
        <v>126500</v>
      </c>
      <c r="H112" s="360">
        <f t="shared" ref="H112:H113" si="7">G112*F112</f>
        <v>54648</v>
      </c>
    </row>
    <row r="113" spans="1:8">
      <c r="A113" s="440">
        <v>2</v>
      </c>
      <c r="B113" s="356" t="s">
        <v>398</v>
      </c>
      <c r="C113" s="352"/>
      <c r="D113" s="358"/>
      <c r="E113" s="359" t="s">
        <v>195</v>
      </c>
      <c r="F113" s="482">
        <v>1.2</v>
      </c>
      <c r="G113" s="477">
        <f>G93</f>
        <v>132000</v>
      </c>
      <c r="H113" s="360">
        <f t="shared" si="7"/>
        <v>158400</v>
      </c>
    </row>
    <row r="114" spans="1:8">
      <c r="A114" s="624" t="s">
        <v>97</v>
      </c>
      <c r="B114" s="625"/>
      <c r="C114" s="625"/>
      <c r="D114" s="625"/>
      <c r="E114" s="625"/>
      <c r="F114" s="625"/>
      <c r="G114" s="626"/>
      <c r="H114" s="355">
        <f>SUM(H112:H113)</f>
        <v>213048</v>
      </c>
    </row>
    <row r="115" spans="1:8">
      <c r="A115" s="350" t="s">
        <v>43</v>
      </c>
      <c r="B115" s="351" t="s">
        <v>187</v>
      </c>
      <c r="C115" s="352"/>
      <c r="D115" s="352"/>
      <c r="E115" s="361"/>
      <c r="F115" s="483"/>
      <c r="G115" s="358"/>
      <c r="H115" s="355">
        <f>H110+H114</f>
        <v>334178.09999999998</v>
      </c>
    </row>
    <row r="116" spans="1:8">
      <c r="A116" s="350" t="s">
        <v>44</v>
      </c>
      <c r="B116" s="351" t="s">
        <v>98</v>
      </c>
      <c r="C116" s="352"/>
      <c r="D116" s="352"/>
      <c r="E116" s="362">
        <v>0</v>
      </c>
      <c r="F116" s="484" t="s">
        <v>191</v>
      </c>
      <c r="G116" s="358"/>
      <c r="H116" s="355">
        <f>H115*E116</f>
        <v>0</v>
      </c>
    </row>
    <row r="117" spans="1:8">
      <c r="A117" s="350" t="s">
        <v>45</v>
      </c>
      <c r="B117" s="351" t="s">
        <v>192</v>
      </c>
      <c r="C117" s="352"/>
      <c r="D117" s="352"/>
      <c r="E117" s="361"/>
      <c r="F117" s="483"/>
      <c r="G117" s="358"/>
      <c r="H117" s="355">
        <f>SUM(H115:H116)</f>
        <v>334178.09999999998</v>
      </c>
    </row>
    <row r="120" spans="1:8">
      <c r="A120" s="347" t="s">
        <v>85</v>
      </c>
      <c r="C120" s="347" t="s">
        <v>0</v>
      </c>
      <c r="D120" s="475" t="s">
        <v>217</v>
      </c>
    </row>
    <row r="121" spans="1:8">
      <c r="A121" s="347" t="s">
        <v>86</v>
      </c>
      <c r="C121" s="347" t="s">
        <v>0</v>
      </c>
      <c r="D121" s="347" t="s">
        <v>8</v>
      </c>
    </row>
    <row r="122" spans="1:8">
      <c r="A122" s="347" t="s">
        <v>87</v>
      </c>
      <c r="C122" s="347" t="s">
        <v>0</v>
      </c>
      <c r="D122" s="347" t="s">
        <v>218</v>
      </c>
    </row>
    <row r="124" spans="1:8">
      <c r="A124" s="349" t="s">
        <v>88</v>
      </c>
      <c r="B124" s="627" t="s">
        <v>89</v>
      </c>
      <c r="C124" s="628"/>
      <c r="D124" s="629"/>
      <c r="E124" s="349" t="s">
        <v>90</v>
      </c>
      <c r="F124" s="480" t="s">
        <v>91</v>
      </c>
      <c r="G124" s="349" t="s">
        <v>92</v>
      </c>
      <c r="H124" s="349" t="s">
        <v>93</v>
      </c>
    </row>
    <row r="125" spans="1:8">
      <c r="A125" s="350" t="s">
        <v>32</v>
      </c>
      <c r="B125" s="351" t="s">
        <v>94</v>
      </c>
      <c r="C125" s="352"/>
      <c r="D125" s="353"/>
      <c r="E125" s="350"/>
      <c r="F125" s="481"/>
      <c r="G125" s="354"/>
      <c r="H125" s="355"/>
    </row>
    <row r="126" spans="1:8">
      <c r="A126" s="440">
        <v>1</v>
      </c>
      <c r="B126" s="356" t="s">
        <v>2</v>
      </c>
      <c r="C126" s="357"/>
      <c r="D126" s="358"/>
      <c r="E126" s="359" t="s">
        <v>1</v>
      </c>
      <c r="F126" s="482">
        <v>1.9E-2</v>
      </c>
      <c r="G126" s="360">
        <f>BAHAN!$D$9</f>
        <v>119500</v>
      </c>
      <c r="H126" s="360">
        <f>G126*F126</f>
        <v>2270.5</v>
      </c>
    </row>
    <row r="127" spans="1:8">
      <c r="A127" s="359">
        <v>2</v>
      </c>
      <c r="B127" s="356" t="s">
        <v>105</v>
      </c>
      <c r="C127" s="357"/>
      <c r="D127" s="358"/>
      <c r="E127" s="359" t="s">
        <v>1</v>
      </c>
      <c r="F127" s="482">
        <v>0.10199999999999999</v>
      </c>
      <c r="G127" s="360">
        <f>BAHAN!$D$12</f>
        <v>94400</v>
      </c>
      <c r="H127" s="360">
        <f>G127*F127</f>
        <v>9628.7999999999993</v>
      </c>
    </row>
    <row r="128" spans="1:8">
      <c r="A128" s="623" t="s">
        <v>95</v>
      </c>
      <c r="B128" s="623"/>
      <c r="C128" s="623"/>
      <c r="D128" s="623"/>
      <c r="E128" s="623"/>
      <c r="F128" s="623"/>
      <c r="G128" s="623"/>
      <c r="H128" s="355">
        <f>SUM(H126:H127)</f>
        <v>11899.3</v>
      </c>
    </row>
    <row r="129" spans="1:8">
      <c r="A129" s="350" t="s">
        <v>42</v>
      </c>
      <c r="B129" s="351" t="s">
        <v>185</v>
      </c>
      <c r="C129" s="352"/>
      <c r="D129" s="352"/>
      <c r="E129" s="361"/>
      <c r="F129" s="483"/>
      <c r="G129" s="358"/>
      <c r="H129" s="355">
        <f>H128</f>
        <v>11899.3</v>
      </c>
    </row>
    <row r="130" spans="1:8">
      <c r="A130" s="350" t="s">
        <v>43</v>
      </c>
      <c r="B130" s="351" t="s">
        <v>98</v>
      </c>
      <c r="C130" s="352"/>
      <c r="D130" s="352"/>
      <c r="E130" s="362">
        <v>0</v>
      </c>
      <c r="F130" s="484" t="s">
        <v>186</v>
      </c>
      <c r="G130" s="358"/>
      <c r="H130" s="355">
        <f>H129*E130</f>
        <v>0</v>
      </c>
    </row>
    <row r="131" spans="1:8">
      <c r="A131" s="350" t="s">
        <v>44</v>
      </c>
      <c r="B131" s="351" t="s">
        <v>184</v>
      </c>
      <c r="C131" s="352"/>
      <c r="D131" s="352"/>
      <c r="E131" s="361"/>
      <c r="F131" s="483"/>
      <c r="G131" s="358"/>
      <c r="H131" s="355">
        <f>SUM(H129:H130)</f>
        <v>11899.3</v>
      </c>
    </row>
    <row r="135" spans="1:8">
      <c r="A135" s="347" t="s">
        <v>85</v>
      </c>
      <c r="C135" s="347" t="s">
        <v>0</v>
      </c>
      <c r="D135" s="475" t="s">
        <v>219</v>
      </c>
    </row>
    <row r="136" spans="1:8">
      <c r="A136" s="347" t="s">
        <v>86</v>
      </c>
      <c r="C136" s="347" t="s">
        <v>0</v>
      </c>
      <c r="D136" s="347" t="s">
        <v>8</v>
      </c>
    </row>
    <row r="137" spans="1:8">
      <c r="A137" s="347" t="s">
        <v>87</v>
      </c>
      <c r="C137" s="347" t="s">
        <v>0</v>
      </c>
      <c r="D137" s="347" t="s">
        <v>220</v>
      </c>
    </row>
    <row r="139" spans="1:8">
      <c r="A139" s="349" t="s">
        <v>88</v>
      </c>
      <c r="B139" s="627" t="s">
        <v>89</v>
      </c>
      <c r="C139" s="628"/>
      <c r="D139" s="629"/>
      <c r="E139" s="349" t="s">
        <v>90</v>
      </c>
      <c r="F139" s="480" t="s">
        <v>91</v>
      </c>
      <c r="G139" s="349" t="s">
        <v>92</v>
      </c>
      <c r="H139" s="349" t="s">
        <v>93</v>
      </c>
    </row>
    <row r="140" spans="1:8">
      <c r="A140" s="350" t="s">
        <v>32</v>
      </c>
      <c r="B140" s="351" t="s">
        <v>94</v>
      </c>
      <c r="C140" s="352"/>
      <c r="D140" s="353"/>
      <c r="E140" s="350"/>
      <c r="F140" s="481"/>
      <c r="G140" s="354"/>
      <c r="H140" s="355"/>
    </row>
    <row r="141" spans="1:8">
      <c r="A141" s="440">
        <v>1</v>
      </c>
      <c r="B141" s="356" t="s">
        <v>188</v>
      </c>
      <c r="C141" s="357"/>
      <c r="D141" s="358"/>
      <c r="E141" s="359" t="s">
        <v>1</v>
      </c>
      <c r="F141" s="482">
        <v>2.8000000000000001E-2</v>
      </c>
      <c r="G141" s="360">
        <f>BAHAN!$D$10</f>
        <v>104400</v>
      </c>
      <c r="H141" s="360">
        <f t="shared" ref="H141:H143" si="8">G141*F141</f>
        <v>2923.2000000000003</v>
      </c>
    </row>
    <row r="142" spans="1:8">
      <c r="A142" s="440">
        <v>2</v>
      </c>
      <c r="B142" s="356" t="s">
        <v>221</v>
      </c>
      <c r="C142" s="357"/>
      <c r="D142" s="358"/>
      <c r="E142" s="359" t="s">
        <v>1</v>
      </c>
      <c r="F142" s="482">
        <v>0.27500000000000002</v>
      </c>
      <c r="G142" s="360">
        <f>BAHAN!$D$11</f>
        <v>99400</v>
      </c>
      <c r="H142" s="360">
        <f t="shared" si="8"/>
        <v>27335.000000000004</v>
      </c>
    </row>
    <row r="143" spans="1:8">
      <c r="A143" s="440">
        <v>3</v>
      </c>
      <c r="B143" s="356" t="s">
        <v>105</v>
      </c>
      <c r="C143" s="357"/>
      <c r="D143" s="358"/>
      <c r="E143" s="359" t="s">
        <v>1</v>
      </c>
      <c r="F143" s="482">
        <v>1.65</v>
      </c>
      <c r="G143" s="360">
        <f>BAHAN!$D$12</f>
        <v>94400</v>
      </c>
      <c r="H143" s="360">
        <f t="shared" si="8"/>
        <v>155760</v>
      </c>
    </row>
    <row r="144" spans="1:8">
      <c r="A144" s="623" t="s">
        <v>95</v>
      </c>
      <c r="B144" s="623"/>
      <c r="C144" s="623"/>
      <c r="D144" s="623"/>
      <c r="E144" s="623"/>
      <c r="F144" s="623"/>
      <c r="G144" s="623"/>
      <c r="H144" s="355">
        <f>SUM(H141:H143)</f>
        <v>186018.2</v>
      </c>
    </row>
    <row r="145" spans="1:8">
      <c r="A145" s="350" t="s">
        <v>33</v>
      </c>
      <c r="B145" s="351" t="s">
        <v>96</v>
      </c>
      <c r="C145" s="352"/>
      <c r="D145" s="358"/>
      <c r="E145" s="350"/>
      <c r="F145" s="481"/>
      <c r="G145" s="354"/>
      <c r="H145" s="355"/>
    </row>
    <row r="146" spans="1:8">
      <c r="A146" s="440">
        <v>1</v>
      </c>
      <c r="B146" s="356" t="s">
        <v>211</v>
      </c>
      <c r="C146" s="352"/>
      <c r="D146" s="358"/>
      <c r="E146" s="359" t="s">
        <v>20</v>
      </c>
      <c r="F146" s="482">
        <v>6.1749999999999998</v>
      </c>
      <c r="G146" s="477">
        <f>BAHAN!$D$23</f>
        <v>52300</v>
      </c>
      <c r="H146" s="360">
        <f>G146*F146</f>
        <v>322952.5</v>
      </c>
    </row>
    <row r="147" spans="1:8">
      <c r="A147" s="440">
        <v>2</v>
      </c>
      <c r="B147" s="356" t="s">
        <v>31</v>
      </c>
      <c r="C147" s="352"/>
      <c r="D147" s="358"/>
      <c r="E147" s="359" t="s">
        <v>195</v>
      </c>
      <c r="F147" s="482">
        <v>0.54312499999999997</v>
      </c>
      <c r="G147" s="477">
        <f>BAHAN!$D$24</f>
        <v>159500</v>
      </c>
      <c r="H147" s="360">
        <f t="shared" ref="H147:H148" si="9">G147*F147</f>
        <v>86628.4375</v>
      </c>
    </row>
    <row r="148" spans="1:8">
      <c r="A148" s="440">
        <v>3</v>
      </c>
      <c r="B148" s="356" t="s">
        <v>212</v>
      </c>
      <c r="C148" s="352"/>
      <c r="D148" s="358"/>
      <c r="E148" s="359" t="s">
        <v>195</v>
      </c>
      <c r="F148" s="482">
        <v>0.52578947368421047</v>
      </c>
      <c r="G148" s="477">
        <f>BAHAN!$D$25</f>
        <v>286000</v>
      </c>
      <c r="H148" s="360">
        <f t="shared" si="9"/>
        <v>150375.78947368418</v>
      </c>
    </row>
    <row r="149" spans="1:8">
      <c r="A149" s="624" t="s">
        <v>97</v>
      </c>
      <c r="B149" s="625"/>
      <c r="C149" s="625"/>
      <c r="D149" s="625"/>
      <c r="E149" s="625"/>
      <c r="F149" s="625"/>
      <c r="G149" s="626"/>
      <c r="H149" s="355">
        <f>SUM(H146:H148)</f>
        <v>559956.72697368416</v>
      </c>
    </row>
    <row r="150" spans="1:8">
      <c r="A150" s="350" t="s">
        <v>43</v>
      </c>
      <c r="B150" s="351" t="s">
        <v>187</v>
      </c>
      <c r="C150" s="352"/>
      <c r="D150" s="352"/>
      <c r="E150" s="361"/>
      <c r="F150" s="483"/>
      <c r="G150" s="358"/>
      <c r="H150" s="355">
        <f>H144+H149</f>
        <v>745974.92697368423</v>
      </c>
    </row>
    <row r="151" spans="1:8">
      <c r="A151" s="350" t="s">
        <v>44</v>
      </c>
      <c r="B151" s="351" t="s">
        <v>98</v>
      </c>
      <c r="C151" s="352"/>
      <c r="D151" s="352"/>
      <c r="E151" s="362">
        <v>0</v>
      </c>
      <c r="F151" s="484" t="s">
        <v>191</v>
      </c>
      <c r="G151" s="358"/>
      <c r="H151" s="355">
        <f>H150*E151</f>
        <v>0</v>
      </c>
    </row>
    <row r="152" spans="1:8">
      <c r="A152" s="350" t="s">
        <v>45</v>
      </c>
      <c r="B152" s="351" t="s">
        <v>192</v>
      </c>
      <c r="C152" s="352"/>
      <c r="D152" s="352"/>
      <c r="E152" s="361"/>
      <c r="F152" s="483"/>
      <c r="G152" s="358"/>
      <c r="H152" s="355">
        <f>SUM(H150:H151)</f>
        <v>745974.92697368423</v>
      </c>
    </row>
    <row r="156" spans="1:8">
      <c r="A156" s="347" t="s">
        <v>85</v>
      </c>
      <c r="C156" s="347" t="s">
        <v>0</v>
      </c>
      <c r="D156" s="475" t="s">
        <v>222</v>
      </c>
    </row>
    <row r="157" spans="1:8">
      <c r="A157" s="347" t="s">
        <v>86</v>
      </c>
      <c r="C157" s="347" t="s">
        <v>0</v>
      </c>
      <c r="D157" s="347" t="s">
        <v>8</v>
      </c>
    </row>
    <row r="158" spans="1:8">
      <c r="A158" s="347" t="s">
        <v>87</v>
      </c>
      <c r="C158" s="347" t="s">
        <v>0</v>
      </c>
      <c r="D158" s="347" t="s">
        <v>223</v>
      </c>
    </row>
    <row r="160" spans="1:8">
      <c r="A160" s="349" t="s">
        <v>88</v>
      </c>
      <c r="B160" s="627" t="s">
        <v>89</v>
      </c>
      <c r="C160" s="628"/>
      <c r="D160" s="629"/>
      <c r="E160" s="349" t="s">
        <v>90</v>
      </c>
      <c r="F160" s="480" t="s">
        <v>91</v>
      </c>
      <c r="G160" s="349" t="s">
        <v>92</v>
      </c>
      <c r="H160" s="349" t="s">
        <v>93</v>
      </c>
    </row>
    <row r="161" spans="1:8">
      <c r="A161" s="350" t="s">
        <v>32</v>
      </c>
      <c r="B161" s="351" t="s">
        <v>94</v>
      </c>
      <c r="C161" s="352"/>
      <c r="D161" s="353"/>
      <c r="E161" s="350"/>
      <c r="F161" s="481"/>
      <c r="G161" s="354"/>
      <c r="H161" s="355"/>
    </row>
    <row r="162" spans="1:8">
      <c r="A162" s="440">
        <v>1</v>
      </c>
      <c r="B162" s="356" t="s">
        <v>2</v>
      </c>
      <c r="C162" s="357"/>
      <c r="D162" s="358"/>
      <c r="E162" s="359" t="s">
        <v>1</v>
      </c>
      <c r="F162" s="482">
        <v>0.01</v>
      </c>
      <c r="G162" s="360">
        <f>BAHAN!$D$9</f>
        <v>119500</v>
      </c>
      <c r="H162" s="360">
        <f t="shared" ref="H162:H163" si="10">G162*F162</f>
        <v>1195</v>
      </c>
    </row>
    <row r="163" spans="1:8">
      <c r="A163" s="440">
        <v>2</v>
      </c>
      <c r="B163" s="356" t="s">
        <v>105</v>
      </c>
      <c r="C163" s="357"/>
      <c r="D163" s="358"/>
      <c r="E163" s="359" t="s">
        <v>1</v>
      </c>
      <c r="F163" s="482">
        <v>0.3</v>
      </c>
      <c r="G163" s="360">
        <f>BAHAN!$D$12</f>
        <v>94400</v>
      </c>
      <c r="H163" s="360">
        <f t="shared" si="10"/>
        <v>28320</v>
      </c>
    </row>
    <row r="164" spans="1:8">
      <c r="A164" s="623" t="s">
        <v>95</v>
      </c>
      <c r="B164" s="623"/>
      <c r="C164" s="623"/>
      <c r="D164" s="623"/>
      <c r="E164" s="623"/>
      <c r="F164" s="623"/>
      <c r="G164" s="623"/>
      <c r="H164" s="355">
        <f>SUM(H162:H163)</f>
        <v>29515</v>
      </c>
    </row>
    <row r="165" spans="1:8">
      <c r="A165" s="350" t="s">
        <v>33</v>
      </c>
      <c r="B165" s="351" t="s">
        <v>96</v>
      </c>
      <c r="C165" s="352"/>
      <c r="D165" s="358"/>
      <c r="E165" s="350"/>
      <c r="F165" s="481"/>
      <c r="G165" s="354"/>
      <c r="H165" s="355"/>
    </row>
    <row r="166" spans="1:8">
      <c r="A166" s="440">
        <v>1</v>
      </c>
      <c r="B166" s="356" t="s">
        <v>3</v>
      </c>
      <c r="C166" s="352"/>
      <c r="D166" s="358"/>
      <c r="E166" s="359" t="s">
        <v>195</v>
      </c>
      <c r="F166" s="482">
        <v>1.2</v>
      </c>
      <c r="G166" s="477">
        <f>BAHAN!$D$32</f>
        <v>126500</v>
      </c>
      <c r="H166" s="360">
        <f>G166*F166</f>
        <v>151800</v>
      </c>
    </row>
    <row r="167" spans="1:8">
      <c r="A167" s="624" t="s">
        <v>97</v>
      </c>
      <c r="B167" s="625"/>
      <c r="C167" s="625"/>
      <c r="D167" s="625"/>
      <c r="E167" s="625"/>
      <c r="F167" s="625"/>
      <c r="G167" s="626"/>
      <c r="H167" s="355">
        <f>SUM(H166:H166)</f>
        <v>151800</v>
      </c>
    </row>
    <row r="168" spans="1:8">
      <c r="A168" s="350" t="s">
        <v>43</v>
      </c>
      <c r="B168" s="351" t="s">
        <v>187</v>
      </c>
      <c r="C168" s="352"/>
      <c r="D168" s="352"/>
      <c r="E168" s="361"/>
      <c r="F168" s="483"/>
      <c r="G168" s="358"/>
      <c r="H168" s="355">
        <f>H164+H167</f>
        <v>181315</v>
      </c>
    </row>
    <row r="169" spans="1:8">
      <c r="A169" s="350" t="s">
        <v>44</v>
      </c>
      <c r="B169" s="351" t="s">
        <v>98</v>
      </c>
      <c r="C169" s="352"/>
      <c r="D169" s="352"/>
      <c r="E169" s="362">
        <v>0</v>
      </c>
      <c r="F169" s="484" t="s">
        <v>191</v>
      </c>
      <c r="G169" s="358"/>
      <c r="H169" s="355">
        <f>H168*E169</f>
        <v>0</v>
      </c>
    </row>
    <row r="170" spans="1:8">
      <c r="A170" s="350" t="s">
        <v>45</v>
      </c>
      <c r="B170" s="351" t="s">
        <v>192</v>
      </c>
      <c r="C170" s="352"/>
      <c r="D170" s="352"/>
      <c r="E170" s="361"/>
      <c r="F170" s="483"/>
      <c r="G170" s="358"/>
      <c r="H170" s="355">
        <f>SUM(H168:H169)</f>
        <v>181315</v>
      </c>
    </row>
    <row r="174" spans="1:8">
      <c r="A174" s="347" t="s">
        <v>85</v>
      </c>
      <c r="C174" s="347" t="s">
        <v>0</v>
      </c>
      <c r="D174" s="475" t="s">
        <v>225</v>
      </c>
    </row>
    <row r="175" spans="1:8">
      <c r="A175" s="347" t="s">
        <v>86</v>
      </c>
      <c r="C175" s="347" t="s">
        <v>0</v>
      </c>
      <c r="D175" s="347" t="s">
        <v>197</v>
      </c>
      <c r="G175" s="488"/>
    </row>
    <row r="176" spans="1:8">
      <c r="A176" s="347" t="s">
        <v>87</v>
      </c>
      <c r="C176" s="347" t="s">
        <v>0</v>
      </c>
      <c r="D176" s="347" t="s">
        <v>224</v>
      </c>
    </row>
    <row r="178" spans="1:8">
      <c r="A178" s="349" t="s">
        <v>88</v>
      </c>
      <c r="B178" s="627" t="s">
        <v>89</v>
      </c>
      <c r="C178" s="628"/>
      <c r="D178" s="629"/>
      <c r="E178" s="349" t="s">
        <v>90</v>
      </c>
      <c r="F178" s="480" t="s">
        <v>91</v>
      </c>
      <c r="G178" s="349" t="s">
        <v>92</v>
      </c>
      <c r="H178" s="349" t="s">
        <v>93</v>
      </c>
    </row>
    <row r="179" spans="1:8">
      <c r="A179" s="350" t="s">
        <v>32</v>
      </c>
      <c r="B179" s="351" t="s">
        <v>94</v>
      </c>
      <c r="C179" s="352"/>
      <c r="D179" s="353"/>
      <c r="E179" s="350"/>
      <c r="F179" s="481"/>
      <c r="G179" s="354"/>
      <c r="H179" s="355"/>
    </row>
    <row r="180" spans="1:8">
      <c r="A180" s="440">
        <v>1</v>
      </c>
      <c r="B180" s="356" t="s">
        <v>2</v>
      </c>
      <c r="C180" s="357"/>
      <c r="D180" s="358"/>
      <c r="E180" s="359" t="s">
        <v>1</v>
      </c>
      <c r="F180" s="482">
        <v>0.03</v>
      </c>
      <c r="G180" s="360">
        <f>BAHAN!$D$9</f>
        <v>119500</v>
      </c>
      <c r="H180" s="360">
        <f t="shared" ref="H180:H183" si="11">G180*F180</f>
        <v>3585</v>
      </c>
    </row>
    <row r="181" spans="1:8">
      <c r="A181" s="440">
        <v>2</v>
      </c>
      <c r="B181" s="356" t="s">
        <v>188</v>
      </c>
      <c r="C181" s="357"/>
      <c r="D181" s="358"/>
      <c r="E181" s="359" t="s">
        <v>1</v>
      </c>
      <c r="F181" s="482">
        <v>0.02</v>
      </c>
      <c r="G181" s="360">
        <f>BAHAN!$D$10</f>
        <v>104400</v>
      </c>
      <c r="H181" s="360">
        <f t="shared" si="11"/>
        <v>2088</v>
      </c>
    </row>
    <row r="182" spans="1:8">
      <c r="A182" s="440">
        <v>3</v>
      </c>
      <c r="B182" s="356" t="s">
        <v>189</v>
      </c>
      <c r="C182" s="357"/>
      <c r="D182" s="358"/>
      <c r="E182" s="359" t="s">
        <v>1</v>
      </c>
      <c r="F182" s="482">
        <v>0.2</v>
      </c>
      <c r="G182" s="360">
        <f>BAHAN!$D$11</f>
        <v>99400</v>
      </c>
      <c r="H182" s="360">
        <f t="shared" si="11"/>
        <v>19880</v>
      </c>
    </row>
    <row r="183" spans="1:8">
      <c r="A183" s="440">
        <v>4</v>
      </c>
      <c r="B183" s="356" t="s">
        <v>105</v>
      </c>
      <c r="C183" s="357"/>
      <c r="D183" s="358"/>
      <c r="E183" s="359" t="s">
        <v>1</v>
      </c>
      <c r="F183" s="482">
        <v>0.6</v>
      </c>
      <c r="G183" s="360">
        <f>BAHAN!$D$12</f>
        <v>94400</v>
      </c>
      <c r="H183" s="360">
        <f t="shared" si="11"/>
        <v>56640</v>
      </c>
    </row>
    <row r="184" spans="1:8">
      <c r="A184" s="623" t="s">
        <v>95</v>
      </c>
      <c r="B184" s="623"/>
      <c r="C184" s="623"/>
      <c r="D184" s="623"/>
      <c r="E184" s="623"/>
      <c r="F184" s="623"/>
      <c r="G184" s="623"/>
      <c r="H184" s="355">
        <f>SUM(H180:H183)</f>
        <v>82193</v>
      </c>
    </row>
    <row r="185" spans="1:8">
      <c r="A185" s="350" t="s">
        <v>33</v>
      </c>
      <c r="B185" s="351" t="s">
        <v>96</v>
      </c>
      <c r="C185" s="352"/>
      <c r="D185" s="358"/>
      <c r="E185" s="350"/>
      <c r="F185" s="481"/>
      <c r="G185" s="354"/>
      <c r="H185" s="355"/>
    </row>
    <row r="186" spans="1:8">
      <c r="A186" s="440">
        <v>1</v>
      </c>
      <c r="B186" s="356" t="s">
        <v>193</v>
      </c>
      <c r="C186" s="352"/>
      <c r="D186" s="358"/>
      <c r="E186" s="359" t="s">
        <v>20</v>
      </c>
      <c r="F186" s="482">
        <v>0.87</v>
      </c>
      <c r="G186" s="477">
        <f>BAHAN!$D$20</f>
        <v>58900</v>
      </c>
      <c r="H186" s="360">
        <f>G186*F186</f>
        <v>51243</v>
      </c>
    </row>
    <row r="187" spans="1:8">
      <c r="A187" s="440">
        <v>2</v>
      </c>
      <c r="B187" s="356" t="s">
        <v>4</v>
      </c>
      <c r="C187" s="352"/>
      <c r="D187" s="358"/>
      <c r="E187" s="359" t="s">
        <v>195</v>
      </c>
      <c r="F187" s="482">
        <v>0.08</v>
      </c>
      <c r="G187" s="477">
        <f>BAHAN!$D$21</f>
        <v>159500</v>
      </c>
      <c r="H187" s="360">
        <f t="shared" ref="H187:H188" si="12">G187*F187</f>
        <v>12760</v>
      </c>
    </row>
    <row r="188" spans="1:8">
      <c r="A188" s="440">
        <v>3</v>
      </c>
      <c r="B188" s="356" t="s">
        <v>194</v>
      </c>
      <c r="C188" s="352"/>
      <c r="D188" s="358"/>
      <c r="E188" s="359" t="s">
        <v>6</v>
      </c>
      <c r="F188" s="482">
        <v>140</v>
      </c>
      <c r="G188" s="360">
        <f>BAHAN!$D$22</f>
        <v>650</v>
      </c>
      <c r="H188" s="360">
        <f t="shared" si="12"/>
        <v>91000</v>
      </c>
    </row>
    <row r="189" spans="1:8">
      <c r="A189" s="624" t="s">
        <v>97</v>
      </c>
      <c r="B189" s="625"/>
      <c r="C189" s="625"/>
      <c r="D189" s="625"/>
      <c r="E189" s="625"/>
      <c r="F189" s="625"/>
      <c r="G189" s="626"/>
      <c r="H189" s="355">
        <f>SUM(H186:H188)</f>
        <v>155003</v>
      </c>
    </row>
    <row r="190" spans="1:8">
      <c r="A190" s="350" t="s">
        <v>43</v>
      </c>
      <c r="B190" s="351" t="s">
        <v>187</v>
      </c>
      <c r="C190" s="352"/>
      <c r="D190" s="352"/>
      <c r="E190" s="361"/>
      <c r="F190" s="483"/>
      <c r="G190" s="358"/>
      <c r="H190" s="355">
        <f>H184+H189</f>
        <v>237196</v>
      </c>
    </row>
    <row r="191" spans="1:8">
      <c r="A191" s="350" t="s">
        <v>44</v>
      </c>
      <c r="B191" s="351" t="s">
        <v>98</v>
      </c>
      <c r="C191" s="352"/>
      <c r="D191" s="352"/>
      <c r="E191" s="362">
        <v>0</v>
      </c>
      <c r="F191" s="484" t="s">
        <v>191</v>
      </c>
      <c r="G191" s="358"/>
      <c r="H191" s="355">
        <f>H190*E191</f>
        <v>0</v>
      </c>
    </row>
    <row r="192" spans="1:8">
      <c r="A192" s="350" t="s">
        <v>45</v>
      </c>
      <c r="B192" s="351" t="s">
        <v>192</v>
      </c>
      <c r="C192" s="352"/>
      <c r="D192" s="352"/>
      <c r="E192" s="361"/>
      <c r="F192" s="483"/>
      <c r="G192" s="358"/>
      <c r="H192" s="355">
        <f>SUM(H190:H191)</f>
        <v>237196</v>
      </c>
    </row>
    <row r="196" spans="1:8">
      <c r="A196" s="347" t="s">
        <v>85</v>
      </c>
      <c r="C196" s="347" t="s">
        <v>0</v>
      </c>
      <c r="D196" s="475" t="s">
        <v>226</v>
      </c>
    </row>
    <row r="197" spans="1:8">
      <c r="A197" s="347" t="s">
        <v>86</v>
      </c>
      <c r="C197" s="347" t="s">
        <v>0</v>
      </c>
      <c r="D197" s="347" t="s">
        <v>197</v>
      </c>
      <c r="G197" s="488"/>
    </row>
    <row r="198" spans="1:8">
      <c r="A198" s="347" t="s">
        <v>87</v>
      </c>
      <c r="C198" s="347" t="s">
        <v>0</v>
      </c>
      <c r="D198" s="347" t="s">
        <v>227</v>
      </c>
    </row>
    <row r="200" spans="1:8">
      <c r="A200" s="349" t="s">
        <v>88</v>
      </c>
      <c r="B200" s="627" t="s">
        <v>89</v>
      </c>
      <c r="C200" s="628"/>
      <c r="D200" s="629"/>
      <c r="E200" s="349" t="s">
        <v>90</v>
      </c>
      <c r="F200" s="480" t="s">
        <v>91</v>
      </c>
      <c r="G200" s="349" t="s">
        <v>92</v>
      </c>
      <c r="H200" s="349" t="s">
        <v>93</v>
      </c>
    </row>
    <row r="201" spans="1:8">
      <c r="A201" s="350" t="s">
        <v>32</v>
      </c>
      <c r="B201" s="351" t="s">
        <v>94</v>
      </c>
      <c r="C201" s="352"/>
      <c r="D201" s="353"/>
      <c r="E201" s="350"/>
      <c r="F201" s="481"/>
      <c r="G201" s="354"/>
      <c r="H201" s="355"/>
    </row>
    <row r="202" spans="1:8">
      <c r="A202" s="440">
        <v>1</v>
      </c>
      <c r="B202" s="356" t="s">
        <v>2</v>
      </c>
      <c r="C202" s="357"/>
      <c r="D202" s="358"/>
      <c r="E202" s="359" t="s">
        <v>1</v>
      </c>
      <c r="F202" s="482">
        <v>0.03</v>
      </c>
      <c r="G202" s="360">
        <f>BAHAN!$D$9</f>
        <v>119500</v>
      </c>
      <c r="H202" s="360">
        <f t="shared" ref="H202:H205" si="13">G202*F202</f>
        <v>3585</v>
      </c>
    </row>
    <row r="203" spans="1:8">
      <c r="A203" s="440">
        <v>2</v>
      </c>
      <c r="B203" s="356" t="s">
        <v>188</v>
      </c>
      <c r="C203" s="357"/>
      <c r="D203" s="358"/>
      <c r="E203" s="359" t="s">
        <v>1</v>
      </c>
      <c r="F203" s="482">
        <v>0.02</v>
      </c>
      <c r="G203" s="360">
        <f>BAHAN!$D$10</f>
        <v>104400</v>
      </c>
      <c r="H203" s="360">
        <f t="shared" si="13"/>
        <v>2088</v>
      </c>
    </row>
    <row r="204" spans="1:8">
      <c r="A204" s="440">
        <v>3</v>
      </c>
      <c r="B204" s="356" t="s">
        <v>189</v>
      </c>
      <c r="C204" s="357"/>
      <c r="D204" s="358"/>
      <c r="E204" s="359" t="s">
        <v>1</v>
      </c>
      <c r="F204" s="482">
        <v>0.2</v>
      </c>
      <c r="G204" s="360">
        <f>BAHAN!$D$11</f>
        <v>99400</v>
      </c>
      <c r="H204" s="360">
        <f t="shared" si="13"/>
        <v>19880</v>
      </c>
    </row>
    <row r="205" spans="1:8">
      <c r="A205" s="440">
        <v>4</v>
      </c>
      <c r="B205" s="356" t="s">
        <v>105</v>
      </c>
      <c r="C205" s="357"/>
      <c r="D205" s="358"/>
      <c r="E205" s="359" t="s">
        <v>1</v>
      </c>
      <c r="F205" s="482">
        <v>0.6</v>
      </c>
      <c r="G205" s="360">
        <f>BAHAN!$D$12</f>
        <v>94400</v>
      </c>
      <c r="H205" s="360">
        <f t="shared" si="13"/>
        <v>56640</v>
      </c>
    </row>
    <row r="206" spans="1:8">
      <c r="A206" s="623" t="s">
        <v>95</v>
      </c>
      <c r="B206" s="623"/>
      <c r="C206" s="623"/>
      <c r="D206" s="623"/>
      <c r="E206" s="623"/>
      <c r="F206" s="623"/>
      <c r="G206" s="623"/>
      <c r="H206" s="355">
        <f>SUM(H202:H205)</f>
        <v>82193</v>
      </c>
    </row>
    <row r="207" spans="1:8">
      <c r="A207" s="350" t="s">
        <v>33</v>
      </c>
      <c r="B207" s="351" t="s">
        <v>96</v>
      </c>
      <c r="C207" s="352"/>
      <c r="D207" s="358"/>
      <c r="E207" s="350"/>
      <c r="F207" s="481"/>
      <c r="G207" s="354"/>
      <c r="H207" s="355"/>
    </row>
    <row r="208" spans="1:8">
      <c r="A208" s="440">
        <v>1</v>
      </c>
      <c r="B208" s="356" t="s">
        <v>193</v>
      </c>
      <c r="C208" s="352"/>
      <c r="D208" s="358"/>
      <c r="E208" s="359" t="s">
        <v>20</v>
      </c>
      <c r="F208" s="482">
        <v>0.53100000000000003</v>
      </c>
      <c r="G208" s="477">
        <f>BAHAN!$D$20</f>
        <v>58900</v>
      </c>
      <c r="H208" s="360">
        <f>G208*F208</f>
        <v>31275.9</v>
      </c>
    </row>
    <row r="209" spans="1:8">
      <c r="A209" s="440">
        <v>2</v>
      </c>
      <c r="B209" s="356" t="s">
        <v>4</v>
      </c>
      <c r="C209" s="352"/>
      <c r="D209" s="358"/>
      <c r="E209" s="359" t="s">
        <v>195</v>
      </c>
      <c r="F209" s="482">
        <v>9.2999999999999999E-2</v>
      </c>
      <c r="G209" s="477">
        <f>BAHAN!$D$21</f>
        <v>159500</v>
      </c>
      <c r="H209" s="360">
        <f t="shared" ref="H209:H210" si="14">G209*F209</f>
        <v>14833.5</v>
      </c>
    </row>
    <row r="210" spans="1:8">
      <c r="A210" s="440">
        <v>3</v>
      </c>
      <c r="B210" s="356" t="s">
        <v>194</v>
      </c>
      <c r="C210" s="352"/>
      <c r="D210" s="358"/>
      <c r="E210" s="359" t="s">
        <v>6</v>
      </c>
      <c r="F210" s="482">
        <v>140</v>
      </c>
      <c r="G210" s="360">
        <f>BAHAN!$D$22</f>
        <v>650</v>
      </c>
      <c r="H210" s="360">
        <f t="shared" si="14"/>
        <v>91000</v>
      </c>
    </row>
    <row r="211" spans="1:8">
      <c r="A211" s="624" t="s">
        <v>97</v>
      </c>
      <c r="B211" s="625"/>
      <c r="C211" s="625"/>
      <c r="D211" s="625"/>
      <c r="E211" s="625"/>
      <c r="F211" s="625"/>
      <c r="G211" s="626"/>
      <c r="H211" s="355">
        <f>SUM(H208:H210)</f>
        <v>137109.4</v>
      </c>
    </row>
    <row r="212" spans="1:8">
      <c r="A212" s="350" t="s">
        <v>43</v>
      </c>
      <c r="B212" s="351" t="s">
        <v>187</v>
      </c>
      <c r="C212" s="352"/>
      <c r="D212" s="352"/>
      <c r="E212" s="361"/>
      <c r="F212" s="483"/>
      <c r="G212" s="358"/>
      <c r="H212" s="355">
        <f>H206+H211</f>
        <v>219302.39999999999</v>
      </c>
    </row>
    <row r="213" spans="1:8">
      <c r="A213" s="350" t="s">
        <v>44</v>
      </c>
      <c r="B213" s="351" t="s">
        <v>98</v>
      </c>
      <c r="C213" s="352"/>
      <c r="D213" s="352"/>
      <c r="E213" s="362">
        <v>0</v>
      </c>
      <c r="F213" s="484" t="s">
        <v>191</v>
      </c>
      <c r="G213" s="358"/>
      <c r="H213" s="355">
        <f>H212*E213</f>
        <v>0</v>
      </c>
    </row>
    <row r="214" spans="1:8">
      <c r="A214" s="350" t="s">
        <v>45</v>
      </c>
      <c r="B214" s="351" t="s">
        <v>192</v>
      </c>
      <c r="C214" s="352"/>
      <c r="D214" s="352"/>
      <c r="E214" s="361"/>
      <c r="F214" s="483"/>
      <c r="G214" s="358"/>
      <c r="H214" s="355">
        <f>SUM(H212:H213)</f>
        <v>219302.39999999999</v>
      </c>
    </row>
    <row r="218" spans="1:8">
      <c r="A218" s="347" t="s">
        <v>85</v>
      </c>
      <c r="C218" s="347" t="s">
        <v>0</v>
      </c>
      <c r="D218" s="475" t="s">
        <v>228</v>
      </c>
    </row>
    <row r="219" spans="1:8">
      <c r="A219" s="347" t="s">
        <v>86</v>
      </c>
      <c r="C219" s="347" t="s">
        <v>0</v>
      </c>
      <c r="D219" s="347" t="s">
        <v>197</v>
      </c>
      <c r="G219" s="488"/>
    </row>
    <row r="220" spans="1:8">
      <c r="A220" s="347" t="s">
        <v>87</v>
      </c>
      <c r="C220" s="347" t="s">
        <v>0</v>
      </c>
      <c r="D220" s="347" t="s">
        <v>231</v>
      </c>
    </row>
    <row r="222" spans="1:8">
      <c r="A222" s="349" t="s">
        <v>88</v>
      </c>
      <c r="B222" s="627" t="s">
        <v>89</v>
      </c>
      <c r="C222" s="628"/>
      <c r="D222" s="629"/>
      <c r="E222" s="349" t="s">
        <v>90</v>
      </c>
      <c r="F222" s="480" t="s">
        <v>91</v>
      </c>
      <c r="G222" s="349" t="s">
        <v>92</v>
      </c>
      <c r="H222" s="349" t="s">
        <v>93</v>
      </c>
    </row>
    <row r="223" spans="1:8">
      <c r="A223" s="350" t="s">
        <v>32</v>
      </c>
      <c r="B223" s="351" t="s">
        <v>94</v>
      </c>
      <c r="C223" s="352"/>
      <c r="D223" s="353"/>
      <c r="E223" s="350"/>
      <c r="F223" s="481"/>
      <c r="G223" s="354"/>
      <c r="H223" s="355"/>
    </row>
    <row r="224" spans="1:8">
      <c r="A224" s="440">
        <v>1</v>
      </c>
      <c r="B224" s="356" t="s">
        <v>2</v>
      </c>
      <c r="C224" s="357"/>
      <c r="D224" s="358"/>
      <c r="E224" s="359" t="s">
        <v>1</v>
      </c>
      <c r="F224" s="482">
        <v>1.4999999999999999E-2</v>
      </c>
      <c r="G224" s="360">
        <f>BAHAN!$D$9</f>
        <v>119500</v>
      </c>
      <c r="H224" s="360">
        <f t="shared" ref="H224:H227" si="15">G224*F224</f>
        <v>1792.5</v>
      </c>
    </row>
    <row r="225" spans="1:8">
      <c r="A225" s="440">
        <v>2</v>
      </c>
      <c r="B225" s="356" t="s">
        <v>188</v>
      </c>
      <c r="C225" s="357"/>
      <c r="D225" s="358"/>
      <c r="E225" s="359" t="s">
        <v>1</v>
      </c>
      <c r="F225" s="482">
        <v>1.4999999999999999E-2</v>
      </c>
      <c r="G225" s="360">
        <f>BAHAN!$D$10</f>
        <v>104400</v>
      </c>
      <c r="H225" s="360">
        <f t="shared" si="15"/>
        <v>1566</v>
      </c>
    </row>
    <row r="226" spans="1:8">
      <c r="A226" s="440">
        <v>3</v>
      </c>
      <c r="B226" s="356" t="s">
        <v>189</v>
      </c>
      <c r="C226" s="357"/>
      <c r="D226" s="358"/>
      <c r="E226" s="359" t="s">
        <v>1</v>
      </c>
      <c r="F226" s="482">
        <v>0.15</v>
      </c>
      <c r="G226" s="360">
        <f>BAHAN!$D$11</f>
        <v>99400</v>
      </c>
      <c r="H226" s="360">
        <f t="shared" si="15"/>
        <v>14910</v>
      </c>
    </row>
    <row r="227" spans="1:8">
      <c r="A227" s="440">
        <v>4</v>
      </c>
      <c r="B227" s="356" t="s">
        <v>105</v>
      </c>
      <c r="C227" s="357"/>
      <c r="D227" s="358"/>
      <c r="E227" s="359" t="s">
        <v>1</v>
      </c>
      <c r="F227" s="482">
        <v>0.3</v>
      </c>
      <c r="G227" s="360">
        <f>BAHAN!$D$12</f>
        <v>94400</v>
      </c>
      <c r="H227" s="360">
        <f t="shared" si="15"/>
        <v>28320</v>
      </c>
    </row>
    <row r="228" spans="1:8">
      <c r="A228" s="623" t="s">
        <v>95</v>
      </c>
      <c r="B228" s="623"/>
      <c r="C228" s="623"/>
      <c r="D228" s="623"/>
      <c r="E228" s="623"/>
      <c r="F228" s="623"/>
      <c r="G228" s="623"/>
      <c r="H228" s="355">
        <f>SUM(H224:H227)</f>
        <v>46588.5</v>
      </c>
    </row>
    <row r="229" spans="1:8">
      <c r="A229" s="350" t="s">
        <v>33</v>
      </c>
      <c r="B229" s="351" t="s">
        <v>96</v>
      </c>
      <c r="C229" s="352"/>
      <c r="D229" s="358"/>
      <c r="E229" s="350"/>
      <c r="F229" s="481"/>
      <c r="G229" s="354"/>
      <c r="H229" s="355"/>
    </row>
    <row r="230" spans="1:8">
      <c r="A230" s="440">
        <v>1</v>
      </c>
      <c r="B230" s="356" t="s">
        <v>193</v>
      </c>
      <c r="C230" s="352"/>
      <c r="D230" s="358"/>
      <c r="E230" s="359" t="s">
        <v>20</v>
      </c>
      <c r="F230" s="482">
        <v>0.15551999999999999</v>
      </c>
      <c r="G230" s="477">
        <f>BAHAN!$D$20</f>
        <v>58900</v>
      </c>
      <c r="H230" s="360">
        <f>G230*F230</f>
        <v>9160.1279999999988</v>
      </c>
    </row>
    <row r="231" spans="1:8">
      <c r="A231" s="440">
        <v>2</v>
      </c>
      <c r="B231" s="356" t="s">
        <v>4</v>
      </c>
      <c r="C231" s="352"/>
      <c r="D231" s="358"/>
      <c r="E231" s="359" t="s">
        <v>195</v>
      </c>
      <c r="F231" s="482">
        <v>2.3E-2</v>
      </c>
      <c r="G231" s="477">
        <f>BAHAN!$D$21</f>
        <v>159500</v>
      </c>
      <c r="H231" s="360">
        <f t="shared" ref="H231" si="16">G231*F231</f>
        <v>3668.5</v>
      </c>
    </row>
    <row r="232" spans="1:8">
      <c r="A232" s="624" t="s">
        <v>97</v>
      </c>
      <c r="B232" s="625"/>
      <c r="C232" s="625"/>
      <c r="D232" s="625"/>
      <c r="E232" s="625"/>
      <c r="F232" s="625"/>
      <c r="G232" s="626"/>
      <c r="H232" s="355">
        <f>SUM(H230:H231)</f>
        <v>12828.627999999999</v>
      </c>
    </row>
    <row r="233" spans="1:8">
      <c r="A233" s="350" t="s">
        <v>43</v>
      </c>
      <c r="B233" s="351" t="s">
        <v>187</v>
      </c>
      <c r="C233" s="352"/>
      <c r="D233" s="352"/>
      <c r="E233" s="361"/>
      <c r="F233" s="483"/>
      <c r="G233" s="358"/>
      <c r="H233" s="355">
        <f>H228+H232</f>
        <v>59417.127999999997</v>
      </c>
    </row>
    <row r="234" spans="1:8">
      <c r="A234" s="350" t="s">
        <v>44</v>
      </c>
      <c r="B234" s="351" t="s">
        <v>98</v>
      </c>
      <c r="C234" s="352"/>
      <c r="D234" s="352"/>
      <c r="E234" s="362">
        <v>0</v>
      </c>
      <c r="F234" s="484" t="s">
        <v>191</v>
      </c>
      <c r="G234" s="358"/>
      <c r="H234" s="355">
        <f>H233*E234</f>
        <v>0</v>
      </c>
    </row>
    <row r="235" spans="1:8">
      <c r="A235" s="350" t="s">
        <v>45</v>
      </c>
      <c r="B235" s="351" t="s">
        <v>192</v>
      </c>
      <c r="C235" s="352"/>
      <c r="D235" s="352"/>
      <c r="E235" s="361"/>
      <c r="F235" s="483"/>
      <c r="G235" s="358"/>
      <c r="H235" s="355">
        <f>SUM(H233:H234)</f>
        <v>59417.127999999997</v>
      </c>
    </row>
    <row r="239" spans="1:8">
      <c r="A239" s="347" t="s">
        <v>85</v>
      </c>
      <c r="C239" s="347" t="s">
        <v>0</v>
      </c>
      <c r="D239" s="475" t="s">
        <v>229</v>
      </c>
    </row>
    <row r="240" spans="1:8">
      <c r="A240" s="347" t="s">
        <v>86</v>
      </c>
      <c r="C240" s="347" t="s">
        <v>0</v>
      </c>
      <c r="D240" s="347" t="s">
        <v>109</v>
      </c>
      <c r="G240" s="488"/>
    </row>
    <row r="241" spans="1:8">
      <c r="A241" s="347" t="s">
        <v>87</v>
      </c>
      <c r="C241" s="347" t="s">
        <v>0</v>
      </c>
      <c r="D241" s="347" t="s">
        <v>230</v>
      </c>
    </row>
    <row r="243" spans="1:8">
      <c r="A243" s="349" t="s">
        <v>88</v>
      </c>
      <c r="B243" s="627" t="s">
        <v>89</v>
      </c>
      <c r="C243" s="628"/>
      <c r="D243" s="629"/>
      <c r="E243" s="349" t="s">
        <v>90</v>
      </c>
      <c r="F243" s="480" t="s">
        <v>91</v>
      </c>
      <c r="G243" s="349" t="s">
        <v>92</v>
      </c>
      <c r="H243" s="349" t="s">
        <v>93</v>
      </c>
    </row>
    <row r="244" spans="1:8">
      <c r="A244" s="350" t="s">
        <v>32</v>
      </c>
      <c r="B244" s="351" t="s">
        <v>94</v>
      </c>
      <c r="C244" s="352"/>
      <c r="D244" s="353"/>
      <c r="E244" s="350"/>
      <c r="F244" s="481"/>
      <c r="G244" s="354"/>
      <c r="H244" s="355"/>
    </row>
    <row r="245" spans="1:8">
      <c r="A245" s="440">
        <v>1</v>
      </c>
      <c r="B245" s="356" t="s">
        <v>2</v>
      </c>
      <c r="C245" s="357"/>
      <c r="D245" s="358"/>
      <c r="E245" s="359" t="s">
        <v>1</v>
      </c>
      <c r="F245" s="482">
        <v>4.0000000000000001E-3</v>
      </c>
      <c r="G245" s="360">
        <f>BAHAN!$D$9</f>
        <v>119500</v>
      </c>
      <c r="H245" s="360">
        <f t="shared" ref="H245:H248" si="17">G245*F245</f>
        <v>478</v>
      </c>
    </row>
    <row r="246" spans="1:8">
      <c r="A246" s="440">
        <v>2</v>
      </c>
      <c r="B246" s="356" t="s">
        <v>188</v>
      </c>
      <c r="C246" s="357"/>
      <c r="D246" s="358"/>
      <c r="E246" s="359" t="s">
        <v>1</v>
      </c>
      <c r="F246" s="482">
        <v>0.04</v>
      </c>
      <c r="G246" s="360">
        <f>BAHAN!$D$10</f>
        <v>104400</v>
      </c>
      <c r="H246" s="360">
        <f t="shared" si="17"/>
        <v>4176</v>
      </c>
    </row>
    <row r="247" spans="1:8">
      <c r="A247" s="440">
        <v>3</v>
      </c>
      <c r="B247" s="356" t="s">
        <v>189</v>
      </c>
      <c r="C247" s="357"/>
      <c r="D247" s="358"/>
      <c r="E247" s="359" t="s">
        <v>1</v>
      </c>
      <c r="F247" s="482">
        <v>0.04</v>
      </c>
      <c r="G247" s="360">
        <f>BAHAN!$D$11</f>
        <v>99400</v>
      </c>
      <c r="H247" s="360">
        <f t="shared" si="17"/>
        <v>3976</v>
      </c>
    </row>
    <row r="248" spans="1:8">
      <c r="A248" s="440">
        <v>4</v>
      </c>
      <c r="B248" s="356" t="s">
        <v>105</v>
      </c>
      <c r="C248" s="357"/>
      <c r="D248" s="358"/>
      <c r="E248" s="359" t="s">
        <v>1</v>
      </c>
      <c r="F248" s="482">
        <v>0.08</v>
      </c>
      <c r="G248" s="360">
        <f>BAHAN!$D$12</f>
        <v>94400</v>
      </c>
      <c r="H248" s="360">
        <f t="shared" si="17"/>
        <v>7552</v>
      </c>
    </row>
    <row r="249" spans="1:8">
      <c r="A249" s="623" t="s">
        <v>95</v>
      </c>
      <c r="B249" s="623"/>
      <c r="C249" s="623"/>
      <c r="D249" s="623"/>
      <c r="E249" s="623"/>
      <c r="F249" s="623"/>
      <c r="G249" s="623"/>
      <c r="H249" s="355">
        <f>SUM(H245:H248)</f>
        <v>16182</v>
      </c>
    </row>
    <row r="250" spans="1:8">
      <c r="A250" s="350" t="s">
        <v>33</v>
      </c>
      <c r="B250" s="351" t="s">
        <v>96</v>
      </c>
      <c r="C250" s="352"/>
      <c r="D250" s="358"/>
      <c r="E250" s="350"/>
      <c r="F250" s="481"/>
      <c r="G250" s="354"/>
      <c r="H250" s="355"/>
    </row>
    <row r="251" spans="1:8">
      <c r="A251" s="440">
        <v>1</v>
      </c>
      <c r="B251" s="356" t="s">
        <v>193</v>
      </c>
      <c r="C251" s="352"/>
      <c r="D251" s="358"/>
      <c r="E251" s="359" t="s">
        <v>20</v>
      </c>
      <c r="F251" s="482">
        <v>0.01</v>
      </c>
      <c r="G251" s="477">
        <f>BAHAN!$D$20</f>
        <v>58900</v>
      </c>
      <c r="H251" s="360">
        <f>G251*F251</f>
        <v>589</v>
      </c>
    </row>
    <row r="252" spans="1:8">
      <c r="A252" s="440">
        <v>2</v>
      </c>
      <c r="B252" s="356" t="s">
        <v>4</v>
      </c>
      <c r="C252" s="352"/>
      <c r="D252" s="358"/>
      <c r="E252" s="359" t="s">
        <v>195</v>
      </c>
      <c r="F252" s="482">
        <v>1.2999999999999999E-2</v>
      </c>
      <c r="G252" s="477">
        <f>BAHAN!$D$21</f>
        <v>159500</v>
      </c>
      <c r="H252" s="360">
        <f t="shared" ref="H252" si="18">G252*F252</f>
        <v>2073.5</v>
      </c>
    </row>
    <row r="253" spans="1:8">
      <c r="A253" s="624" t="s">
        <v>97</v>
      </c>
      <c r="B253" s="625"/>
      <c r="C253" s="625"/>
      <c r="D253" s="625"/>
      <c r="E253" s="625"/>
      <c r="F253" s="625"/>
      <c r="G253" s="626"/>
      <c r="H253" s="355">
        <f>SUM(H251:H252)</f>
        <v>2662.5</v>
      </c>
    </row>
    <row r="254" spans="1:8">
      <c r="A254" s="350" t="s">
        <v>43</v>
      </c>
      <c r="B254" s="351" t="s">
        <v>187</v>
      </c>
      <c r="C254" s="352"/>
      <c r="D254" s="352"/>
      <c r="E254" s="361"/>
      <c r="F254" s="483"/>
      <c r="G254" s="358"/>
      <c r="H254" s="355">
        <f>H249+H253</f>
        <v>18844.5</v>
      </c>
    </row>
    <row r="255" spans="1:8">
      <c r="A255" s="350" t="s">
        <v>44</v>
      </c>
      <c r="B255" s="351" t="s">
        <v>98</v>
      </c>
      <c r="C255" s="352"/>
      <c r="D255" s="352"/>
      <c r="E255" s="362">
        <v>0</v>
      </c>
      <c r="F255" s="484" t="s">
        <v>191</v>
      </c>
      <c r="G255" s="358"/>
      <c r="H255" s="355">
        <f>H254*E255</f>
        <v>0</v>
      </c>
    </row>
    <row r="256" spans="1:8">
      <c r="A256" s="350" t="s">
        <v>45</v>
      </c>
      <c r="B256" s="351" t="s">
        <v>192</v>
      </c>
      <c r="C256" s="352"/>
      <c r="D256" s="352"/>
      <c r="E256" s="361"/>
      <c r="F256" s="483"/>
      <c r="G256" s="358"/>
      <c r="H256" s="355">
        <f>SUM(H254:H255)</f>
        <v>18844.5</v>
      </c>
    </row>
    <row r="260" spans="1:8">
      <c r="A260" s="347" t="s">
        <v>85</v>
      </c>
      <c r="C260" s="347" t="s">
        <v>0</v>
      </c>
      <c r="D260" s="475" t="s">
        <v>232</v>
      </c>
    </row>
    <row r="261" spans="1:8">
      <c r="A261" s="347" t="s">
        <v>86</v>
      </c>
      <c r="C261" s="347" t="s">
        <v>0</v>
      </c>
      <c r="D261" s="347" t="s">
        <v>8</v>
      </c>
      <c r="G261" s="488"/>
    </row>
    <row r="262" spans="1:8">
      <c r="A262" s="347" t="s">
        <v>87</v>
      </c>
      <c r="C262" s="347" t="s">
        <v>0</v>
      </c>
      <c r="D262" s="347" t="s">
        <v>233</v>
      </c>
    </row>
    <row r="264" spans="1:8">
      <c r="A264" s="349" t="s">
        <v>88</v>
      </c>
      <c r="B264" s="627" t="s">
        <v>89</v>
      </c>
      <c r="C264" s="628"/>
      <c r="D264" s="629"/>
      <c r="E264" s="349" t="s">
        <v>90</v>
      </c>
      <c r="F264" s="480" t="s">
        <v>91</v>
      </c>
      <c r="G264" s="349" t="s">
        <v>92</v>
      </c>
      <c r="H264" s="349" t="s">
        <v>93</v>
      </c>
    </row>
    <row r="265" spans="1:8">
      <c r="A265" s="350" t="s">
        <v>32</v>
      </c>
      <c r="B265" s="351" t="s">
        <v>94</v>
      </c>
      <c r="C265" s="352"/>
      <c r="D265" s="353"/>
      <c r="E265" s="350"/>
      <c r="F265" s="481"/>
      <c r="G265" s="354"/>
      <c r="H265" s="355"/>
    </row>
    <row r="266" spans="1:8">
      <c r="A266" s="440">
        <v>1</v>
      </c>
      <c r="B266" s="356" t="s">
        <v>2</v>
      </c>
      <c r="C266" s="357"/>
      <c r="D266" s="358"/>
      <c r="E266" s="359" t="s">
        <v>1</v>
      </c>
      <c r="F266" s="482">
        <v>0.28299999999999997</v>
      </c>
      <c r="G266" s="360">
        <f>BAHAN!$D$9</f>
        <v>119500</v>
      </c>
      <c r="H266" s="360">
        <f t="shared" ref="H266:H271" si="19">G266*F266</f>
        <v>33818.5</v>
      </c>
    </row>
    <row r="267" spans="1:8">
      <c r="A267" s="440">
        <v>2</v>
      </c>
      <c r="B267" s="356" t="s">
        <v>209</v>
      </c>
      <c r="C267" s="357"/>
      <c r="D267" s="358"/>
      <c r="E267" s="359" t="s">
        <v>1</v>
      </c>
      <c r="F267" s="482">
        <v>0.32300000000000001</v>
      </c>
      <c r="G267" s="360">
        <f>BAHAN!$D$10</f>
        <v>104400</v>
      </c>
      <c r="H267" s="360">
        <f t="shared" si="19"/>
        <v>33721.200000000004</v>
      </c>
    </row>
    <row r="268" spans="1:8">
      <c r="A268" s="440">
        <v>3</v>
      </c>
      <c r="B268" s="356" t="s">
        <v>210</v>
      </c>
      <c r="C268" s="357"/>
      <c r="D268" s="358"/>
      <c r="E268" s="359" t="s">
        <v>1</v>
      </c>
      <c r="F268" s="482">
        <v>1.4</v>
      </c>
      <c r="G268" s="360">
        <f>BAHAN!$D$11</f>
        <v>99400</v>
      </c>
      <c r="H268" s="360">
        <f t="shared" si="19"/>
        <v>139160</v>
      </c>
    </row>
    <row r="269" spans="1:8">
      <c r="A269" s="440">
        <v>4</v>
      </c>
      <c r="B269" s="356" t="s">
        <v>189</v>
      </c>
      <c r="C269" s="357"/>
      <c r="D269" s="358"/>
      <c r="E269" s="359" t="s">
        <v>1</v>
      </c>
      <c r="F269" s="482">
        <v>0.27500000000000002</v>
      </c>
      <c r="G269" s="360">
        <f>BAHAN!$D$11</f>
        <v>99400</v>
      </c>
      <c r="H269" s="360">
        <f t="shared" si="19"/>
        <v>27335.000000000004</v>
      </c>
    </row>
    <row r="270" spans="1:8">
      <c r="A270" s="440">
        <v>5</v>
      </c>
      <c r="B270" s="356" t="s">
        <v>200</v>
      </c>
      <c r="C270" s="357"/>
      <c r="D270" s="358"/>
      <c r="E270" s="359" t="s">
        <v>1</v>
      </c>
      <c r="F270" s="482">
        <v>1.56</v>
      </c>
      <c r="G270" s="360">
        <f>BAHAN!$D$11</f>
        <v>99400</v>
      </c>
      <c r="H270" s="360">
        <f t="shared" si="19"/>
        <v>155064</v>
      </c>
    </row>
    <row r="271" spans="1:8">
      <c r="A271" s="440">
        <v>6</v>
      </c>
      <c r="B271" s="356" t="s">
        <v>105</v>
      </c>
      <c r="C271" s="357"/>
      <c r="D271" s="358"/>
      <c r="E271" s="359" t="s">
        <v>1</v>
      </c>
      <c r="F271" s="482">
        <v>5.65</v>
      </c>
      <c r="G271" s="360">
        <f>BAHAN!$D$12</f>
        <v>94400</v>
      </c>
      <c r="H271" s="360">
        <f t="shared" si="19"/>
        <v>533360</v>
      </c>
    </row>
    <row r="272" spans="1:8">
      <c r="A272" s="623" t="s">
        <v>95</v>
      </c>
      <c r="B272" s="623"/>
      <c r="C272" s="623"/>
      <c r="D272" s="623"/>
      <c r="E272" s="623"/>
      <c r="F272" s="623"/>
      <c r="G272" s="623"/>
      <c r="H272" s="355">
        <f>SUM(H266:H271)</f>
        <v>922458.7</v>
      </c>
    </row>
    <row r="273" spans="1:8">
      <c r="A273" s="350" t="s">
        <v>33</v>
      </c>
      <c r="B273" s="351" t="s">
        <v>96</v>
      </c>
      <c r="C273" s="352"/>
      <c r="D273" s="358"/>
      <c r="E273" s="350"/>
      <c r="F273" s="481"/>
      <c r="G273" s="354"/>
      <c r="H273" s="355"/>
    </row>
    <row r="274" spans="1:8">
      <c r="A274" s="440">
        <v>1</v>
      </c>
      <c r="B274" s="356" t="s">
        <v>211</v>
      </c>
      <c r="C274" s="352"/>
      <c r="D274" s="358"/>
      <c r="E274" s="359" t="s">
        <v>20</v>
      </c>
      <c r="F274" s="482">
        <v>8.4</v>
      </c>
      <c r="G274" s="477">
        <f>BAHAN!$D$23</f>
        <v>52300</v>
      </c>
      <c r="H274" s="360">
        <f>G274*F274</f>
        <v>439320</v>
      </c>
    </row>
    <row r="275" spans="1:8">
      <c r="A275" s="440">
        <v>2</v>
      </c>
      <c r="B275" s="356" t="s">
        <v>31</v>
      </c>
      <c r="C275" s="352"/>
      <c r="D275" s="358"/>
      <c r="E275" s="359" t="s">
        <v>195</v>
      </c>
      <c r="F275" s="482">
        <v>0.54</v>
      </c>
      <c r="G275" s="477">
        <f>BAHAN!$D$24</f>
        <v>159500</v>
      </c>
      <c r="H275" s="360">
        <f t="shared" ref="H275:H281" si="20">G275*F275</f>
        <v>86130</v>
      </c>
    </row>
    <row r="276" spans="1:8">
      <c r="A276" s="440">
        <v>3</v>
      </c>
      <c r="B276" s="356" t="s">
        <v>212</v>
      </c>
      <c r="C276" s="352"/>
      <c r="D276" s="358"/>
      <c r="E276" s="359" t="s">
        <v>195</v>
      </c>
      <c r="F276" s="482">
        <v>0.81</v>
      </c>
      <c r="G276" s="477">
        <f>BAHAN!$D$25</f>
        <v>286000</v>
      </c>
      <c r="H276" s="360">
        <f t="shared" si="20"/>
        <v>231660.00000000003</v>
      </c>
    </row>
    <row r="277" spans="1:8">
      <c r="A277" s="440">
        <v>4</v>
      </c>
      <c r="B277" s="356" t="s">
        <v>213</v>
      </c>
      <c r="C277" s="352"/>
      <c r="D277" s="358"/>
      <c r="E277" s="359" t="s">
        <v>5</v>
      </c>
      <c r="F277" s="482">
        <v>210</v>
      </c>
      <c r="G277" s="477">
        <f>BAHAN!$D$26</f>
        <v>9100</v>
      </c>
      <c r="H277" s="360">
        <f t="shared" si="20"/>
        <v>1911000</v>
      </c>
    </row>
    <row r="278" spans="1:8">
      <c r="A278" s="440">
        <v>5</v>
      </c>
      <c r="B278" s="356" t="s">
        <v>18</v>
      </c>
      <c r="C278" s="352"/>
      <c r="D278" s="358"/>
      <c r="E278" s="359" t="s">
        <v>5</v>
      </c>
      <c r="F278" s="482">
        <v>3</v>
      </c>
      <c r="G278" s="477">
        <f>BAHAN!$D$27</f>
        <v>23000</v>
      </c>
      <c r="H278" s="360">
        <f t="shared" si="20"/>
        <v>69000</v>
      </c>
    </row>
    <row r="279" spans="1:8">
      <c r="A279" s="440">
        <v>6</v>
      </c>
      <c r="B279" s="356" t="s">
        <v>214</v>
      </c>
      <c r="C279" s="352"/>
      <c r="D279" s="358"/>
      <c r="E279" s="359" t="s">
        <v>195</v>
      </c>
      <c r="F279" s="482">
        <v>0.27</v>
      </c>
      <c r="G279" s="477">
        <f>BAHAN!$D$28</f>
        <v>3622500</v>
      </c>
      <c r="H279" s="360">
        <f t="shared" si="20"/>
        <v>978075.00000000012</v>
      </c>
    </row>
    <row r="280" spans="1:8">
      <c r="A280" s="440">
        <v>7</v>
      </c>
      <c r="B280" s="356" t="s">
        <v>215</v>
      </c>
      <c r="C280" s="352"/>
      <c r="D280" s="358"/>
      <c r="E280" s="359" t="s">
        <v>5</v>
      </c>
      <c r="F280" s="482">
        <v>2</v>
      </c>
      <c r="G280" s="477">
        <f>BAHAN!$D$29</f>
        <v>16500</v>
      </c>
      <c r="H280" s="360">
        <f t="shared" si="20"/>
        <v>33000</v>
      </c>
    </row>
    <row r="281" spans="1:8">
      <c r="A281" s="440">
        <v>8</v>
      </c>
      <c r="B281" s="356" t="s">
        <v>9</v>
      </c>
      <c r="C281" s="352"/>
      <c r="D281" s="358"/>
      <c r="E281" s="359" t="s">
        <v>216</v>
      </c>
      <c r="F281" s="482">
        <v>0.6</v>
      </c>
      <c r="G281" s="477">
        <f>BAHAN!$D$30</f>
        <v>6600</v>
      </c>
      <c r="H281" s="360">
        <f t="shared" si="20"/>
        <v>3960</v>
      </c>
    </row>
    <row r="282" spans="1:8">
      <c r="A282" s="624" t="s">
        <v>97</v>
      </c>
      <c r="B282" s="625"/>
      <c r="C282" s="625"/>
      <c r="D282" s="625"/>
      <c r="E282" s="625"/>
      <c r="F282" s="625"/>
      <c r="G282" s="626"/>
      <c r="H282" s="355">
        <f>SUM(H274:H281)</f>
        <v>3752145</v>
      </c>
    </row>
    <row r="283" spans="1:8">
      <c r="A283" s="350" t="s">
        <v>43</v>
      </c>
      <c r="B283" s="351" t="s">
        <v>187</v>
      </c>
      <c r="C283" s="352"/>
      <c r="D283" s="352"/>
      <c r="E283" s="361"/>
      <c r="F283" s="483"/>
      <c r="G283" s="358"/>
      <c r="H283" s="355">
        <f>H272+H282</f>
        <v>4674603.7</v>
      </c>
    </row>
    <row r="284" spans="1:8">
      <c r="A284" s="350" t="s">
        <v>44</v>
      </c>
      <c r="B284" s="351" t="s">
        <v>98</v>
      </c>
      <c r="C284" s="352"/>
      <c r="D284" s="352"/>
      <c r="E284" s="362">
        <v>0</v>
      </c>
      <c r="F284" s="484" t="s">
        <v>191</v>
      </c>
      <c r="G284" s="358"/>
      <c r="H284" s="355">
        <f>H283*E284</f>
        <v>0</v>
      </c>
    </row>
    <row r="285" spans="1:8">
      <c r="A285" s="350" t="s">
        <v>45</v>
      </c>
      <c r="B285" s="351" t="s">
        <v>192</v>
      </c>
      <c r="C285" s="352"/>
      <c r="D285" s="352"/>
      <c r="E285" s="361"/>
      <c r="F285" s="483"/>
      <c r="G285" s="358"/>
      <c r="H285" s="355">
        <f>SUM(H283:H284)</f>
        <v>4674603.7</v>
      </c>
    </row>
    <row r="288" spans="1:8">
      <c r="A288" s="347" t="s">
        <v>85</v>
      </c>
      <c r="C288" s="347" t="s">
        <v>0</v>
      </c>
      <c r="D288" s="475" t="s">
        <v>363</v>
      </c>
    </row>
    <row r="289" spans="1:8">
      <c r="A289" s="347" t="s">
        <v>86</v>
      </c>
      <c r="C289" s="347" t="s">
        <v>0</v>
      </c>
      <c r="D289" s="347" t="s">
        <v>8</v>
      </c>
      <c r="G289" s="488"/>
    </row>
    <row r="290" spans="1:8">
      <c r="A290" s="347" t="s">
        <v>87</v>
      </c>
      <c r="C290" s="347" t="s">
        <v>0</v>
      </c>
      <c r="D290" s="347" t="s">
        <v>364</v>
      </c>
    </row>
    <row r="292" spans="1:8">
      <c r="A292" s="349" t="s">
        <v>88</v>
      </c>
      <c r="B292" s="627" t="s">
        <v>89</v>
      </c>
      <c r="C292" s="628"/>
      <c r="D292" s="629"/>
      <c r="E292" s="349" t="s">
        <v>90</v>
      </c>
      <c r="F292" s="480" t="s">
        <v>91</v>
      </c>
      <c r="G292" s="349" t="s">
        <v>92</v>
      </c>
      <c r="H292" s="349" t="s">
        <v>93</v>
      </c>
    </row>
    <row r="293" spans="1:8">
      <c r="A293" s="350" t="s">
        <v>32</v>
      </c>
      <c r="B293" s="351" t="s">
        <v>94</v>
      </c>
      <c r="C293" s="352"/>
      <c r="D293" s="353"/>
      <c r="E293" s="350"/>
      <c r="F293" s="481"/>
      <c r="G293" s="354"/>
      <c r="H293" s="355"/>
    </row>
    <row r="294" spans="1:8">
      <c r="A294" s="440">
        <v>1</v>
      </c>
      <c r="B294" s="356" t="s">
        <v>2</v>
      </c>
      <c r="C294" s="357"/>
      <c r="D294" s="358"/>
      <c r="E294" s="359" t="s">
        <v>1</v>
      </c>
      <c r="F294" s="482">
        <v>0.318</v>
      </c>
      <c r="G294" s="360">
        <f>BAHAN!$D$9</f>
        <v>119500</v>
      </c>
      <c r="H294" s="360">
        <f t="shared" ref="H294:H299" si="21">G294*F294</f>
        <v>38001</v>
      </c>
    </row>
    <row r="295" spans="1:8">
      <c r="A295" s="440">
        <v>2</v>
      </c>
      <c r="B295" s="356" t="s">
        <v>209</v>
      </c>
      <c r="C295" s="357"/>
      <c r="D295" s="358"/>
      <c r="E295" s="359" t="s">
        <v>1</v>
      </c>
      <c r="F295" s="482">
        <v>0.33300000000000002</v>
      </c>
      <c r="G295" s="360">
        <f>BAHAN!$D$10</f>
        <v>104400</v>
      </c>
      <c r="H295" s="360">
        <f t="shared" si="21"/>
        <v>34765.200000000004</v>
      </c>
    </row>
    <row r="296" spans="1:8">
      <c r="A296" s="440">
        <v>3</v>
      </c>
      <c r="B296" s="356" t="s">
        <v>210</v>
      </c>
      <c r="C296" s="357"/>
      <c r="D296" s="358"/>
      <c r="E296" s="359" t="s">
        <v>1</v>
      </c>
      <c r="F296" s="482">
        <v>1.4</v>
      </c>
      <c r="G296" s="360">
        <f>BAHAN!$D$11</f>
        <v>99400</v>
      </c>
      <c r="H296" s="360">
        <f t="shared" si="21"/>
        <v>139160</v>
      </c>
    </row>
    <row r="297" spans="1:8">
      <c r="A297" s="440">
        <v>4</v>
      </c>
      <c r="B297" s="356" t="s">
        <v>189</v>
      </c>
      <c r="C297" s="357"/>
      <c r="D297" s="358"/>
      <c r="E297" s="359" t="s">
        <v>1</v>
      </c>
      <c r="F297" s="482">
        <v>0.27500000000000002</v>
      </c>
      <c r="G297" s="360">
        <f>BAHAN!$D$11</f>
        <v>99400</v>
      </c>
      <c r="H297" s="360">
        <f t="shared" si="21"/>
        <v>27335.000000000004</v>
      </c>
    </row>
    <row r="298" spans="1:8">
      <c r="A298" s="440">
        <v>5</v>
      </c>
      <c r="B298" s="356" t="s">
        <v>200</v>
      </c>
      <c r="C298" s="357"/>
      <c r="D298" s="358"/>
      <c r="E298" s="359" t="s">
        <v>1</v>
      </c>
      <c r="F298" s="482">
        <v>1.65</v>
      </c>
      <c r="G298" s="360">
        <f>BAHAN!$D$11</f>
        <v>99400</v>
      </c>
      <c r="H298" s="360">
        <f t="shared" si="21"/>
        <v>164010</v>
      </c>
    </row>
    <row r="299" spans="1:8">
      <c r="A299" s="440">
        <v>6</v>
      </c>
      <c r="B299" s="356" t="s">
        <v>105</v>
      </c>
      <c r="C299" s="357"/>
      <c r="D299" s="358"/>
      <c r="E299" s="359" t="s">
        <v>1</v>
      </c>
      <c r="F299" s="482">
        <v>6.35</v>
      </c>
      <c r="G299" s="360">
        <f>BAHAN!$D$12</f>
        <v>94400</v>
      </c>
      <c r="H299" s="360">
        <f t="shared" si="21"/>
        <v>599440</v>
      </c>
    </row>
    <row r="300" spans="1:8">
      <c r="A300" s="623" t="s">
        <v>95</v>
      </c>
      <c r="B300" s="623"/>
      <c r="C300" s="623"/>
      <c r="D300" s="623"/>
      <c r="E300" s="623"/>
      <c r="F300" s="623"/>
      <c r="G300" s="623"/>
      <c r="H300" s="355">
        <f>SUM(H294:H299)</f>
        <v>1002711.2</v>
      </c>
    </row>
    <row r="301" spans="1:8">
      <c r="A301" s="350" t="s">
        <v>33</v>
      </c>
      <c r="B301" s="351" t="s">
        <v>96</v>
      </c>
      <c r="C301" s="352"/>
      <c r="D301" s="358"/>
      <c r="E301" s="350"/>
      <c r="F301" s="481"/>
      <c r="G301" s="354"/>
      <c r="H301" s="355"/>
    </row>
    <row r="302" spans="1:8">
      <c r="A302" s="440">
        <v>1</v>
      </c>
      <c r="B302" s="356" t="s">
        <v>211</v>
      </c>
      <c r="C302" s="352"/>
      <c r="D302" s="358"/>
      <c r="E302" s="359" t="s">
        <v>20</v>
      </c>
      <c r="F302" s="482">
        <v>8.4</v>
      </c>
      <c r="G302" s="477">
        <f>BAHAN!$D$23</f>
        <v>52300</v>
      </c>
      <c r="H302" s="360">
        <f>G302*F302</f>
        <v>439320</v>
      </c>
    </row>
    <row r="303" spans="1:8">
      <c r="A303" s="440">
        <v>2</v>
      </c>
      <c r="B303" s="356" t="s">
        <v>31</v>
      </c>
      <c r="C303" s="352"/>
      <c r="D303" s="358"/>
      <c r="E303" s="359" t="s">
        <v>195</v>
      </c>
      <c r="F303" s="482">
        <v>0.54</v>
      </c>
      <c r="G303" s="477">
        <f>BAHAN!$D$24</f>
        <v>159500</v>
      </c>
      <c r="H303" s="360">
        <f t="shared" ref="H303:H310" si="22">G303*F303</f>
        <v>86130</v>
      </c>
    </row>
    <row r="304" spans="1:8">
      <c r="A304" s="440">
        <v>3</v>
      </c>
      <c r="B304" s="356" t="s">
        <v>212</v>
      </c>
      <c r="C304" s="352"/>
      <c r="D304" s="358"/>
      <c r="E304" s="359" t="s">
        <v>195</v>
      </c>
      <c r="F304" s="482">
        <v>0.81</v>
      </c>
      <c r="G304" s="477">
        <f>BAHAN!$D$25</f>
        <v>286000</v>
      </c>
      <c r="H304" s="360">
        <f t="shared" si="22"/>
        <v>231660.00000000003</v>
      </c>
    </row>
    <row r="305" spans="1:8">
      <c r="A305" s="440">
        <v>4</v>
      </c>
      <c r="B305" s="356" t="s">
        <v>213</v>
      </c>
      <c r="C305" s="352"/>
      <c r="D305" s="358"/>
      <c r="E305" s="359" t="s">
        <v>5</v>
      </c>
      <c r="F305" s="482">
        <v>210</v>
      </c>
      <c r="G305" s="477">
        <f>BAHAN!$D$26</f>
        <v>9100</v>
      </c>
      <c r="H305" s="360">
        <f t="shared" si="22"/>
        <v>1911000</v>
      </c>
    </row>
    <row r="306" spans="1:8">
      <c r="A306" s="440">
        <v>5</v>
      </c>
      <c r="B306" s="356" t="s">
        <v>18</v>
      </c>
      <c r="C306" s="352"/>
      <c r="D306" s="358"/>
      <c r="E306" s="359" t="s">
        <v>5</v>
      </c>
      <c r="F306" s="482">
        <v>3</v>
      </c>
      <c r="G306" s="477">
        <f>BAHAN!$D$27</f>
        <v>23000</v>
      </c>
      <c r="H306" s="360">
        <f t="shared" si="22"/>
        <v>69000</v>
      </c>
    </row>
    <row r="307" spans="1:8">
      <c r="A307" s="440">
        <v>6</v>
      </c>
      <c r="B307" s="356" t="s">
        <v>214</v>
      </c>
      <c r="C307" s="352"/>
      <c r="D307" s="358"/>
      <c r="E307" s="359" t="s">
        <v>195</v>
      </c>
      <c r="F307" s="482">
        <v>0.32</v>
      </c>
      <c r="G307" s="477">
        <f>BAHAN!$D$28</f>
        <v>3622500</v>
      </c>
      <c r="H307" s="360">
        <f t="shared" si="22"/>
        <v>1159200</v>
      </c>
    </row>
    <row r="308" spans="1:8">
      <c r="A308" s="440">
        <v>7</v>
      </c>
      <c r="B308" s="356" t="s">
        <v>237</v>
      </c>
      <c r="C308" s="352"/>
      <c r="D308" s="358"/>
      <c r="E308" s="359" t="s">
        <v>195</v>
      </c>
      <c r="F308" s="482">
        <v>0.14000000000000001</v>
      </c>
      <c r="G308" s="477">
        <f>BAHAN!$D$31</f>
        <v>5635000</v>
      </c>
      <c r="H308" s="360">
        <f t="shared" si="22"/>
        <v>788900.00000000012</v>
      </c>
    </row>
    <row r="309" spans="1:8">
      <c r="A309" s="440">
        <v>8</v>
      </c>
      <c r="B309" s="356" t="s">
        <v>215</v>
      </c>
      <c r="C309" s="352"/>
      <c r="D309" s="358"/>
      <c r="E309" s="359" t="s">
        <v>5</v>
      </c>
      <c r="F309" s="482">
        <v>3.2</v>
      </c>
      <c r="G309" s="477">
        <f>BAHAN!$D$29</f>
        <v>16500</v>
      </c>
      <c r="H309" s="360">
        <f t="shared" si="22"/>
        <v>52800</v>
      </c>
    </row>
    <row r="310" spans="1:8">
      <c r="A310" s="440">
        <v>9</v>
      </c>
      <c r="B310" s="356" t="s">
        <v>9</v>
      </c>
      <c r="C310" s="352"/>
      <c r="D310" s="358"/>
      <c r="E310" s="359" t="s">
        <v>216</v>
      </c>
      <c r="F310" s="482">
        <v>1.6</v>
      </c>
      <c r="G310" s="477">
        <f>BAHAN!$D$30</f>
        <v>6600</v>
      </c>
      <c r="H310" s="360">
        <f t="shared" si="22"/>
        <v>10560</v>
      </c>
    </row>
    <row r="311" spans="1:8">
      <c r="A311" s="624" t="s">
        <v>97</v>
      </c>
      <c r="B311" s="625"/>
      <c r="C311" s="625"/>
      <c r="D311" s="625"/>
      <c r="E311" s="625"/>
      <c r="F311" s="625"/>
      <c r="G311" s="626"/>
      <c r="H311" s="355">
        <f>SUM(H302:H310)</f>
        <v>4748570</v>
      </c>
    </row>
    <row r="312" spans="1:8">
      <c r="A312" s="350" t="s">
        <v>43</v>
      </c>
      <c r="B312" s="351" t="s">
        <v>187</v>
      </c>
      <c r="C312" s="352"/>
      <c r="D312" s="352"/>
      <c r="E312" s="361"/>
      <c r="F312" s="483"/>
      <c r="G312" s="358"/>
      <c r="H312" s="355">
        <f>H300+H311</f>
        <v>5751281.2000000002</v>
      </c>
    </row>
    <row r="313" spans="1:8">
      <c r="A313" s="350" t="s">
        <v>44</v>
      </c>
      <c r="B313" s="351" t="s">
        <v>98</v>
      </c>
      <c r="C313" s="352"/>
      <c r="D313" s="352"/>
      <c r="E313" s="362">
        <v>0</v>
      </c>
      <c r="F313" s="484" t="s">
        <v>191</v>
      </c>
      <c r="G313" s="358"/>
      <c r="H313" s="355">
        <f>H312*E313</f>
        <v>0</v>
      </c>
    </row>
    <row r="314" spans="1:8">
      <c r="A314" s="350" t="s">
        <v>45</v>
      </c>
      <c r="B314" s="351" t="s">
        <v>192</v>
      </c>
      <c r="C314" s="352"/>
      <c r="D314" s="352"/>
      <c r="E314" s="361"/>
      <c r="F314" s="483"/>
      <c r="G314" s="358"/>
      <c r="H314" s="355">
        <f>SUM(H312:H313)</f>
        <v>5751281.2000000002</v>
      </c>
    </row>
    <row r="315" spans="1:8">
      <c r="A315" s="363"/>
      <c r="B315" s="364"/>
      <c r="C315" s="364"/>
      <c r="D315" s="364"/>
      <c r="E315" s="365"/>
      <c r="F315" s="478"/>
      <c r="G315" s="366"/>
      <c r="H315" s="367"/>
    </row>
    <row r="316" spans="1:8">
      <c r="A316" s="363"/>
      <c r="B316" s="364"/>
      <c r="C316" s="364"/>
      <c r="D316" s="364"/>
      <c r="E316" s="365"/>
      <c r="F316" s="478"/>
      <c r="G316" s="366"/>
      <c r="H316" s="367"/>
    </row>
    <row r="318" spans="1:8">
      <c r="A318" s="347" t="s">
        <v>85</v>
      </c>
      <c r="C318" s="347" t="s">
        <v>0</v>
      </c>
      <c r="D318" s="475" t="s">
        <v>362</v>
      </c>
    </row>
    <row r="319" spans="1:8">
      <c r="A319" s="347" t="s">
        <v>86</v>
      </c>
      <c r="C319" s="347" t="s">
        <v>0</v>
      </c>
      <c r="D319" s="347" t="s">
        <v>8</v>
      </c>
      <c r="G319" s="488"/>
    </row>
    <row r="320" spans="1:8">
      <c r="A320" s="347" t="s">
        <v>87</v>
      </c>
      <c r="C320" s="347" t="s">
        <v>0</v>
      </c>
      <c r="D320" s="347" t="s">
        <v>234</v>
      </c>
    </row>
    <row r="322" spans="1:8">
      <c r="A322" s="349" t="s">
        <v>88</v>
      </c>
      <c r="B322" s="627" t="s">
        <v>89</v>
      </c>
      <c r="C322" s="628"/>
      <c r="D322" s="629"/>
      <c r="E322" s="349" t="s">
        <v>90</v>
      </c>
      <c r="F322" s="480" t="s">
        <v>91</v>
      </c>
      <c r="G322" s="349" t="s">
        <v>92</v>
      </c>
      <c r="H322" s="349" t="s">
        <v>93</v>
      </c>
    </row>
    <row r="323" spans="1:8">
      <c r="A323" s="350" t="s">
        <v>32</v>
      </c>
      <c r="B323" s="351" t="s">
        <v>94</v>
      </c>
      <c r="C323" s="352"/>
      <c r="D323" s="353"/>
      <c r="E323" s="350"/>
      <c r="F323" s="481"/>
      <c r="G323" s="354"/>
      <c r="H323" s="355"/>
    </row>
    <row r="324" spans="1:8">
      <c r="A324" s="440">
        <v>1</v>
      </c>
      <c r="B324" s="356" t="s">
        <v>2</v>
      </c>
      <c r="C324" s="357"/>
      <c r="D324" s="358"/>
      <c r="E324" s="359" t="s">
        <v>1</v>
      </c>
      <c r="F324" s="482">
        <v>1.4999999999999999E-2</v>
      </c>
      <c r="G324" s="360">
        <f>BAHAN!$D$9</f>
        <v>119500</v>
      </c>
      <c r="H324" s="360">
        <f t="shared" ref="H324:H329" si="23">G324*F324</f>
        <v>1792.5</v>
      </c>
    </row>
    <row r="325" spans="1:8">
      <c r="A325" s="440">
        <v>2</v>
      </c>
      <c r="B325" s="356" t="s">
        <v>209</v>
      </c>
      <c r="C325" s="357"/>
      <c r="D325" s="358"/>
      <c r="E325" s="359" t="s">
        <v>1</v>
      </c>
      <c r="F325" s="482">
        <v>0.01</v>
      </c>
      <c r="G325" s="360">
        <f>BAHAN!$D$10</f>
        <v>104400</v>
      </c>
      <c r="H325" s="360">
        <f t="shared" si="23"/>
        <v>1044</v>
      </c>
    </row>
    <row r="326" spans="1:8">
      <c r="A326" s="440">
        <v>3</v>
      </c>
      <c r="B326" s="356" t="s">
        <v>210</v>
      </c>
      <c r="C326" s="357"/>
      <c r="D326" s="358"/>
      <c r="E326" s="359" t="s">
        <v>1</v>
      </c>
      <c r="F326" s="482">
        <v>3.3000000000000002E-2</v>
      </c>
      <c r="G326" s="360">
        <f>BAHAN!$D$11</f>
        <v>99400</v>
      </c>
      <c r="H326" s="360">
        <f t="shared" si="23"/>
        <v>3280.2000000000003</v>
      </c>
    </row>
    <row r="327" spans="1:8">
      <c r="A327" s="440">
        <v>4</v>
      </c>
      <c r="B327" s="356" t="s">
        <v>189</v>
      </c>
      <c r="C327" s="357"/>
      <c r="D327" s="358"/>
      <c r="E327" s="359" t="s">
        <v>1</v>
      </c>
      <c r="F327" s="482">
        <v>3.3000000000000002E-2</v>
      </c>
      <c r="G327" s="360">
        <f>BAHAN!$D$11</f>
        <v>99400</v>
      </c>
      <c r="H327" s="360">
        <f t="shared" si="23"/>
        <v>3280.2000000000003</v>
      </c>
    </row>
    <row r="328" spans="1:8">
      <c r="A328" s="440">
        <v>5</v>
      </c>
      <c r="B328" s="356" t="s">
        <v>200</v>
      </c>
      <c r="C328" s="357"/>
      <c r="D328" s="358"/>
      <c r="E328" s="359" t="s">
        <v>1</v>
      </c>
      <c r="F328" s="482">
        <v>3.3000000000000002E-2</v>
      </c>
      <c r="G328" s="360">
        <f>BAHAN!$D$11</f>
        <v>99400</v>
      </c>
      <c r="H328" s="360">
        <f t="shared" si="23"/>
        <v>3280.2000000000003</v>
      </c>
    </row>
    <row r="329" spans="1:8">
      <c r="A329" s="440">
        <v>6</v>
      </c>
      <c r="B329" s="356" t="s">
        <v>105</v>
      </c>
      <c r="C329" s="357"/>
      <c r="D329" s="358"/>
      <c r="E329" s="359" t="s">
        <v>1</v>
      </c>
      <c r="F329" s="482">
        <v>0.29699999999999999</v>
      </c>
      <c r="G329" s="360">
        <f>BAHAN!$D$12</f>
        <v>94400</v>
      </c>
      <c r="H329" s="360">
        <f t="shared" si="23"/>
        <v>28036.799999999999</v>
      </c>
    </row>
    <row r="330" spans="1:8">
      <c r="A330" s="623" t="s">
        <v>95</v>
      </c>
      <c r="B330" s="623"/>
      <c r="C330" s="623"/>
      <c r="D330" s="623"/>
      <c r="E330" s="623"/>
      <c r="F330" s="623"/>
      <c r="G330" s="623"/>
      <c r="H330" s="355">
        <f>SUM(H324:H329)</f>
        <v>40713.9</v>
      </c>
    </row>
    <row r="331" spans="1:8">
      <c r="A331" s="350" t="s">
        <v>33</v>
      </c>
      <c r="B331" s="351" t="s">
        <v>96</v>
      </c>
      <c r="C331" s="352"/>
      <c r="D331" s="358"/>
      <c r="E331" s="350"/>
      <c r="F331" s="481"/>
      <c r="G331" s="354"/>
      <c r="H331" s="355"/>
    </row>
    <row r="332" spans="1:8">
      <c r="A332" s="440">
        <v>1</v>
      </c>
      <c r="B332" s="356" t="s">
        <v>211</v>
      </c>
      <c r="C332" s="352"/>
      <c r="D332" s="358"/>
      <c r="E332" s="359" t="s">
        <v>20</v>
      </c>
      <c r="F332" s="482">
        <v>0.13750000000000001</v>
      </c>
      <c r="G332" s="477">
        <f>BAHAN!$D$23</f>
        <v>52300</v>
      </c>
      <c r="H332" s="360">
        <f>G332*F332</f>
        <v>7191.2500000000009</v>
      </c>
    </row>
    <row r="333" spans="1:8">
      <c r="A333" s="440">
        <v>2</v>
      </c>
      <c r="B333" s="356" t="s">
        <v>31</v>
      </c>
      <c r="C333" s="352"/>
      <c r="D333" s="358"/>
      <c r="E333" s="359" t="s">
        <v>195</v>
      </c>
      <c r="F333" s="482">
        <v>8.9999999999999993E-3</v>
      </c>
      <c r="G333" s="477">
        <f>BAHAN!$D$24</f>
        <v>159500</v>
      </c>
      <c r="H333" s="360">
        <f t="shared" ref="H333:H338" si="24">G333*F333</f>
        <v>1435.5</v>
      </c>
    </row>
    <row r="334" spans="1:8">
      <c r="A334" s="440">
        <v>3</v>
      </c>
      <c r="B334" s="356" t="s">
        <v>212</v>
      </c>
      <c r="C334" s="352"/>
      <c r="D334" s="358"/>
      <c r="E334" s="359" t="s">
        <v>195</v>
      </c>
      <c r="F334" s="482">
        <v>1.4999999999999999E-2</v>
      </c>
      <c r="G334" s="477">
        <f>BAHAN!$D$25</f>
        <v>286000</v>
      </c>
      <c r="H334" s="360">
        <f t="shared" si="24"/>
        <v>4290</v>
      </c>
    </row>
    <row r="335" spans="1:8">
      <c r="A335" s="440">
        <v>4</v>
      </c>
      <c r="B335" s="356" t="s">
        <v>213</v>
      </c>
      <c r="C335" s="352"/>
      <c r="D335" s="358"/>
      <c r="E335" s="359" t="s">
        <v>5</v>
      </c>
      <c r="F335" s="482">
        <v>3.6</v>
      </c>
      <c r="G335" s="477">
        <f>BAHAN!$D$26</f>
        <v>9100</v>
      </c>
      <c r="H335" s="360">
        <f t="shared" si="24"/>
        <v>32760</v>
      </c>
    </row>
    <row r="336" spans="1:8">
      <c r="A336" s="440">
        <v>5</v>
      </c>
      <c r="B336" s="356" t="s">
        <v>18</v>
      </c>
      <c r="C336" s="352"/>
      <c r="D336" s="358"/>
      <c r="E336" s="359" t="s">
        <v>5</v>
      </c>
      <c r="F336" s="482">
        <v>0.05</v>
      </c>
      <c r="G336" s="477">
        <f>BAHAN!$D$27</f>
        <v>23000</v>
      </c>
      <c r="H336" s="360">
        <f t="shared" si="24"/>
        <v>1150</v>
      </c>
    </row>
    <row r="337" spans="1:8">
      <c r="A337" s="440">
        <v>6</v>
      </c>
      <c r="B337" s="356" t="s">
        <v>214</v>
      </c>
      <c r="C337" s="352"/>
      <c r="D337" s="358"/>
      <c r="E337" s="359" t="s">
        <v>195</v>
      </c>
      <c r="F337" s="482">
        <v>3.0000000000000001E-3</v>
      </c>
      <c r="G337" s="477">
        <f>BAHAN!$D$28</f>
        <v>3622500</v>
      </c>
      <c r="H337" s="360">
        <f t="shared" si="24"/>
        <v>10867.5</v>
      </c>
    </row>
    <row r="338" spans="1:8">
      <c r="A338" s="440">
        <v>7</v>
      </c>
      <c r="B338" s="356" t="s">
        <v>215</v>
      </c>
      <c r="C338" s="352"/>
      <c r="D338" s="358"/>
      <c r="E338" s="359" t="s">
        <v>5</v>
      </c>
      <c r="F338" s="482">
        <v>0.02</v>
      </c>
      <c r="G338" s="477">
        <f>BAHAN!$D$29</f>
        <v>16500</v>
      </c>
      <c r="H338" s="360">
        <f t="shared" si="24"/>
        <v>330</v>
      </c>
    </row>
    <row r="339" spans="1:8">
      <c r="A339" s="624" t="s">
        <v>97</v>
      </c>
      <c r="B339" s="625"/>
      <c r="C339" s="625"/>
      <c r="D339" s="625"/>
      <c r="E339" s="625"/>
      <c r="F339" s="625"/>
      <c r="G339" s="626"/>
      <c r="H339" s="355">
        <f>SUM(H332:H338)</f>
        <v>58024.25</v>
      </c>
    </row>
    <row r="340" spans="1:8">
      <c r="A340" s="350" t="s">
        <v>43</v>
      </c>
      <c r="B340" s="351" t="s">
        <v>187</v>
      </c>
      <c r="C340" s="352"/>
      <c r="D340" s="352"/>
      <c r="E340" s="361"/>
      <c r="F340" s="483"/>
      <c r="G340" s="358"/>
      <c r="H340" s="355">
        <f>H330+H339</f>
        <v>98738.15</v>
      </c>
    </row>
    <row r="341" spans="1:8">
      <c r="A341" s="350" t="s">
        <v>44</v>
      </c>
      <c r="B341" s="351" t="s">
        <v>98</v>
      </c>
      <c r="C341" s="352"/>
      <c r="D341" s="352"/>
      <c r="E341" s="362">
        <v>0</v>
      </c>
      <c r="F341" s="484" t="s">
        <v>191</v>
      </c>
      <c r="G341" s="358"/>
      <c r="H341" s="355">
        <f>H340*E341</f>
        <v>0</v>
      </c>
    </row>
    <row r="342" spans="1:8">
      <c r="A342" s="350" t="s">
        <v>45</v>
      </c>
      <c r="B342" s="351" t="s">
        <v>192</v>
      </c>
      <c r="C342" s="352"/>
      <c r="D342" s="352"/>
      <c r="E342" s="361"/>
      <c r="F342" s="483"/>
      <c r="G342" s="358"/>
      <c r="H342" s="355">
        <f>SUM(H340:H341)</f>
        <v>98738.15</v>
      </c>
    </row>
    <row r="346" spans="1:8">
      <c r="A346" s="347" t="s">
        <v>85</v>
      </c>
      <c r="C346" s="347" t="s">
        <v>0</v>
      </c>
      <c r="D346" s="475" t="s">
        <v>235</v>
      </c>
    </row>
    <row r="347" spans="1:8">
      <c r="A347" s="347" t="s">
        <v>86</v>
      </c>
      <c r="C347" s="347" t="s">
        <v>0</v>
      </c>
      <c r="D347" s="347" t="s">
        <v>8</v>
      </c>
      <c r="G347" s="488"/>
    </row>
    <row r="348" spans="1:8">
      <c r="A348" s="347" t="s">
        <v>87</v>
      </c>
      <c r="C348" s="347" t="s">
        <v>0</v>
      </c>
      <c r="D348" s="347" t="s">
        <v>236</v>
      </c>
    </row>
    <row r="350" spans="1:8">
      <c r="A350" s="349" t="s">
        <v>88</v>
      </c>
      <c r="B350" s="627" t="s">
        <v>89</v>
      </c>
      <c r="C350" s="628"/>
      <c r="D350" s="629"/>
      <c r="E350" s="349" t="s">
        <v>90</v>
      </c>
      <c r="F350" s="480" t="s">
        <v>91</v>
      </c>
      <c r="G350" s="349" t="s">
        <v>92</v>
      </c>
      <c r="H350" s="349" t="s">
        <v>93</v>
      </c>
    </row>
    <row r="351" spans="1:8">
      <c r="A351" s="350" t="s">
        <v>32</v>
      </c>
      <c r="B351" s="351" t="s">
        <v>94</v>
      </c>
      <c r="C351" s="352"/>
      <c r="D351" s="353"/>
      <c r="E351" s="350"/>
      <c r="F351" s="481"/>
      <c r="G351" s="354"/>
      <c r="H351" s="355"/>
    </row>
    <row r="352" spans="1:8">
      <c r="A352" s="440">
        <v>1</v>
      </c>
      <c r="B352" s="356" t="s">
        <v>2</v>
      </c>
      <c r="C352" s="357"/>
      <c r="D352" s="358"/>
      <c r="E352" s="359" t="s">
        <v>1</v>
      </c>
      <c r="F352" s="482">
        <v>0.26500000000000001</v>
      </c>
      <c r="G352" s="360">
        <f>BAHAN!$D$9</f>
        <v>119500</v>
      </c>
      <c r="H352" s="360">
        <f t="shared" ref="H352:H357" si="25">G352*F352</f>
        <v>31667.5</v>
      </c>
    </row>
    <row r="353" spans="1:8">
      <c r="A353" s="440">
        <v>2</v>
      </c>
      <c r="B353" s="356" t="s">
        <v>209</v>
      </c>
      <c r="C353" s="357"/>
      <c r="D353" s="358"/>
      <c r="E353" s="359" t="s">
        <v>1</v>
      </c>
      <c r="F353" s="482">
        <v>0.26500000000000001</v>
      </c>
      <c r="G353" s="360">
        <f>BAHAN!$D$10</f>
        <v>104400</v>
      </c>
      <c r="H353" s="360">
        <f t="shared" si="25"/>
        <v>27666</v>
      </c>
    </row>
    <row r="354" spans="1:8">
      <c r="A354" s="440">
        <v>3</v>
      </c>
      <c r="B354" s="356" t="s">
        <v>210</v>
      </c>
      <c r="C354" s="357"/>
      <c r="D354" s="358"/>
      <c r="E354" s="359" t="s">
        <v>1</v>
      </c>
      <c r="F354" s="482">
        <v>1.05</v>
      </c>
      <c r="G354" s="360">
        <f>BAHAN!$D$11</f>
        <v>99400</v>
      </c>
      <c r="H354" s="360">
        <f t="shared" si="25"/>
        <v>104370</v>
      </c>
    </row>
    <row r="355" spans="1:8">
      <c r="A355" s="440">
        <v>4</v>
      </c>
      <c r="B355" s="356" t="s">
        <v>189</v>
      </c>
      <c r="C355" s="357"/>
      <c r="D355" s="358"/>
      <c r="E355" s="359" t="s">
        <v>1</v>
      </c>
      <c r="F355" s="482">
        <v>0.27500000000000002</v>
      </c>
      <c r="G355" s="360">
        <f>BAHAN!$D$11</f>
        <v>99400</v>
      </c>
      <c r="H355" s="360">
        <f t="shared" si="25"/>
        <v>27335.000000000004</v>
      </c>
    </row>
    <row r="356" spans="1:8">
      <c r="A356" s="440">
        <v>5</v>
      </c>
      <c r="B356" s="356" t="s">
        <v>200</v>
      </c>
      <c r="C356" s="357"/>
      <c r="D356" s="358"/>
      <c r="E356" s="359" t="s">
        <v>1</v>
      </c>
      <c r="F356" s="482">
        <v>1.3</v>
      </c>
      <c r="G356" s="360">
        <f>BAHAN!$D$11</f>
        <v>99400</v>
      </c>
      <c r="H356" s="360">
        <f t="shared" si="25"/>
        <v>129220</v>
      </c>
    </row>
    <row r="357" spans="1:8">
      <c r="A357" s="440">
        <v>6</v>
      </c>
      <c r="B357" s="356" t="s">
        <v>105</v>
      </c>
      <c r="C357" s="357"/>
      <c r="D357" s="358"/>
      <c r="E357" s="359" t="s">
        <v>1</v>
      </c>
      <c r="F357" s="482">
        <v>5.3</v>
      </c>
      <c r="G357" s="360">
        <f>BAHAN!$D$12</f>
        <v>94400</v>
      </c>
      <c r="H357" s="360">
        <f t="shared" si="25"/>
        <v>500320</v>
      </c>
    </row>
    <row r="358" spans="1:8">
      <c r="A358" s="623" t="s">
        <v>95</v>
      </c>
      <c r="B358" s="623"/>
      <c r="C358" s="623"/>
      <c r="D358" s="623"/>
      <c r="E358" s="623"/>
      <c r="F358" s="623"/>
      <c r="G358" s="623"/>
      <c r="H358" s="355">
        <f>SUM(H352:H357)</f>
        <v>820578.5</v>
      </c>
    </row>
    <row r="359" spans="1:8">
      <c r="A359" s="350" t="s">
        <v>33</v>
      </c>
      <c r="B359" s="351" t="s">
        <v>96</v>
      </c>
      <c r="C359" s="352"/>
      <c r="D359" s="358"/>
      <c r="E359" s="350"/>
      <c r="F359" s="481"/>
      <c r="G359" s="354"/>
      <c r="H359" s="355"/>
    </row>
    <row r="360" spans="1:8">
      <c r="A360" s="440">
        <v>1</v>
      </c>
      <c r="B360" s="356" t="s">
        <v>211</v>
      </c>
      <c r="C360" s="352"/>
      <c r="D360" s="358"/>
      <c r="E360" s="359" t="s">
        <v>20</v>
      </c>
      <c r="F360" s="482">
        <v>8.4</v>
      </c>
      <c r="G360" s="477">
        <f>BAHAN!$D$23</f>
        <v>52300</v>
      </c>
      <c r="H360" s="360">
        <f>G360*F360</f>
        <v>439320</v>
      </c>
    </row>
    <row r="361" spans="1:8">
      <c r="A361" s="440">
        <v>2</v>
      </c>
      <c r="B361" s="356" t="s">
        <v>31</v>
      </c>
      <c r="C361" s="352"/>
      <c r="D361" s="358"/>
      <c r="E361" s="359" t="s">
        <v>195</v>
      </c>
      <c r="F361" s="482">
        <v>0.54</v>
      </c>
      <c r="G361" s="477">
        <f>BAHAN!$D$24</f>
        <v>159500</v>
      </c>
      <c r="H361" s="360">
        <f t="shared" ref="H361:H368" si="26">G361*F361</f>
        <v>86130</v>
      </c>
    </row>
    <row r="362" spans="1:8">
      <c r="A362" s="440">
        <v>3</v>
      </c>
      <c r="B362" s="356" t="s">
        <v>212</v>
      </c>
      <c r="C362" s="352"/>
      <c r="D362" s="358"/>
      <c r="E362" s="359" t="s">
        <v>195</v>
      </c>
      <c r="F362" s="482">
        <v>0.81</v>
      </c>
      <c r="G362" s="477">
        <f>BAHAN!$D$25</f>
        <v>286000</v>
      </c>
      <c r="H362" s="360">
        <f t="shared" si="26"/>
        <v>231660.00000000003</v>
      </c>
    </row>
    <row r="363" spans="1:8">
      <c r="A363" s="440">
        <v>4</v>
      </c>
      <c r="B363" s="356" t="s">
        <v>213</v>
      </c>
      <c r="C363" s="352"/>
      <c r="D363" s="358"/>
      <c r="E363" s="359" t="s">
        <v>5</v>
      </c>
      <c r="F363" s="482">
        <v>157.5</v>
      </c>
      <c r="G363" s="477">
        <f>BAHAN!$D$26</f>
        <v>9100</v>
      </c>
      <c r="H363" s="360">
        <f t="shared" si="26"/>
        <v>1433250</v>
      </c>
    </row>
    <row r="364" spans="1:8">
      <c r="A364" s="440">
        <v>5</v>
      </c>
      <c r="B364" s="356" t="s">
        <v>18</v>
      </c>
      <c r="C364" s="352"/>
      <c r="D364" s="358"/>
      <c r="E364" s="359" t="s">
        <v>5</v>
      </c>
      <c r="F364" s="482">
        <v>2.25</v>
      </c>
      <c r="G364" s="477">
        <f>BAHAN!$D$27</f>
        <v>23000</v>
      </c>
      <c r="H364" s="360">
        <f t="shared" si="26"/>
        <v>51750</v>
      </c>
    </row>
    <row r="365" spans="1:8">
      <c r="A365" s="440">
        <v>6</v>
      </c>
      <c r="B365" s="356" t="s">
        <v>214</v>
      </c>
      <c r="C365" s="352"/>
      <c r="D365" s="358"/>
      <c r="E365" s="359" t="s">
        <v>195</v>
      </c>
      <c r="F365" s="482">
        <v>0.32</v>
      </c>
      <c r="G365" s="477">
        <f>BAHAN!$D$28</f>
        <v>3622500</v>
      </c>
      <c r="H365" s="360">
        <f t="shared" si="26"/>
        <v>1159200</v>
      </c>
    </row>
    <row r="366" spans="1:8">
      <c r="A366" s="440">
        <v>7</v>
      </c>
      <c r="B366" s="356" t="s">
        <v>237</v>
      </c>
      <c r="C366" s="352"/>
      <c r="D366" s="358"/>
      <c r="E366" s="359" t="s">
        <v>195</v>
      </c>
      <c r="F366" s="482">
        <v>0.12</v>
      </c>
      <c r="G366" s="477">
        <f>BAHAN!$D$31</f>
        <v>5635000</v>
      </c>
      <c r="H366" s="360">
        <f t="shared" si="26"/>
        <v>676200</v>
      </c>
    </row>
    <row r="367" spans="1:8">
      <c r="A367" s="440">
        <v>8</v>
      </c>
      <c r="B367" s="356" t="s">
        <v>215</v>
      </c>
      <c r="C367" s="352"/>
      <c r="D367" s="358"/>
      <c r="E367" s="359" t="s">
        <v>5</v>
      </c>
      <c r="F367" s="482">
        <v>3.2</v>
      </c>
      <c r="G367" s="477">
        <f>BAHAN!$D$29</f>
        <v>16500</v>
      </c>
      <c r="H367" s="360">
        <f t="shared" si="26"/>
        <v>52800</v>
      </c>
    </row>
    <row r="368" spans="1:8">
      <c r="A368" s="440">
        <v>9</v>
      </c>
      <c r="B368" s="356" t="s">
        <v>9</v>
      </c>
      <c r="C368" s="352"/>
      <c r="D368" s="358"/>
      <c r="E368" s="359" t="s">
        <v>216</v>
      </c>
      <c r="F368" s="482">
        <v>1.6</v>
      </c>
      <c r="G368" s="477">
        <f>BAHAN!$D$30</f>
        <v>6600</v>
      </c>
      <c r="H368" s="360">
        <f t="shared" si="26"/>
        <v>10560</v>
      </c>
    </row>
    <row r="369" spans="1:8">
      <c r="A369" s="624" t="s">
        <v>97</v>
      </c>
      <c r="B369" s="625"/>
      <c r="C369" s="625"/>
      <c r="D369" s="625"/>
      <c r="E369" s="625"/>
      <c r="F369" s="625"/>
      <c r="G369" s="626"/>
      <c r="H369" s="355">
        <f>SUM(H360:H368)</f>
        <v>4140870</v>
      </c>
    </row>
    <row r="370" spans="1:8">
      <c r="A370" s="350" t="s">
        <v>43</v>
      </c>
      <c r="B370" s="351" t="s">
        <v>187</v>
      </c>
      <c r="C370" s="352"/>
      <c r="D370" s="352"/>
      <c r="E370" s="361"/>
      <c r="F370" s="483"/>
      <c r="G370" s="358"/>
      <c r="H370" s="355">
        <f>H358+H369</f>
        <v>4961448.5</v>
      </c>
    </row>
    <row r="371" spans="1:8">
      <c r="A371" s="350" t="s">
        <v>44</v>
      </c>
      <c r="B371" s="351" t="s">
        <v>98</v>
      </c>
      <c r="C371" s="352"/>
      <c r="D371" s="352"/>
      <c r="E371" s="362">
        <v>0</v>
      </c>
      <c r="F371" s="484" t="s">
        <v>191</v>
      </c>
      <c r="G371" s="358"/>
      <c r="H371" s="355">
        <f>H370*E371</f>
        <v>0</v>
      </c>
    </row>
    <row r="372" spans="1:8">
      <c r="A372" s="350" t="s">
        <v>45</v>
      </c>
      <c r="B372" s="351" t="s">
        <v>192</v>
      </c>
      <c r="C372" s="352"/>
      <c r="D372" s="352"/>
      <c r="E372" s="361"/>
      <c r="F372" s="483"/>
      <c r="G372" s="358"/>
      <c r="H372" s="355">
        <f>SUM(H370:H371)</f>
        <v>4961448.5</v>
      </c>
    </row>
    <row r="376" spans="1:8">
      <c r="A376" s="347" t="s">
        <v>85</v>
      </c>
      <c r="C376" s="347" t="s">
        <v>0</v>
      </c>
      <c r="D376" s="475" t="s">
        <v>238</v>
      </c>
    </row>
    <row r="377" spans="1:8">
      <c r="A377" s="347" t="s">
        <v>86</v>
      </c>
      <c r="C377" s="347" t="s">
        <v>0</v>
      </c>
      <c r="D377" s="347" t="s">
        <v>8</v>
      </c>
      <c r="G377" s="488"/>
    </row>
    <row r="378" spans="1:8">
      <c r="A378" s="347" t="s">
        <v>87</v>
      </c>
      <c r="C378" s="347" t="s">
        <v>0</v>
      </c>
      <c r="D378" s="347" t="s">
        <v>239</v>
      </c>
    </row>
    <row r="380" spans="1:8">
      <c r="A380" s="349" t="s">
        <v>88</v>
      </c>
      <c r="B380" s="627" t="s">
        <v>89</v>
      </c>
      <c r="C380" s="628"/>
      <c r="D380" s="629"/>
      <c r="E380" s="349" t="s">
        <v>90</v>
      </c>
      <c r="F380" s="480" t="s">
        <v>91</v>
      </c>
      <c r="G380" s="349" t="s">
        <v>92</v>
      </c>
      <c r="H380" s="349" t="s">
        <v>93</v>
      </c>
    </row>
    <row r="381" spans="1:8">
      <c r="A381" s="350" t="s">
        <v>32</v>
      </c>
      <c r="B381" s="351" t="s">
        <v>94</v>
      </c>
      <c r="C381" s="352"/>
      <c r="D381" s="353"/>
      <c r="E381" s="350"/>
      <c r="F381" s="481"/>
      <c r="G381" s="354"/>
      <c r="H381" s="355"/>
    </row>
    <row r="382" spans="1:8">
      <c r="A382" s="440">
        <v>1</v>
      </c>
      <c r="B382" s="356" t="s">
        <v>2</v>
      </c>
      <c r="C382" s="357"/>
      <c r="D382" s="358"/>
      <c r="E382" s="359" t="s">
        <v>1</v>
      </c>
      <c r="F382" s="482">
        <v>0.26500000000000001</v>
      </c>
      <c r="G382" s="360">
        <f>BAHAN!$D$9</f>
        <v>119500</v>
      </c>
      <c r="H382" s="360">
        <f t="shared" ref="H382:H387" si="27">G382*F382</f>
        <v>31667.5</v>
      </c>
    </row>
    <row r="383" spans="1:8">
      <c r="A383" s="440">
        <v>2</v>
      </c>
      <c r="B383" s="356" t="s">
        <v>209</v>
      </c>
      <c r="C383" s="357"/>
      <c r="D383" s="358"/>
      <c r="E383" s="359" t="s">
        <v>1</v>
      </c>
      <c r="F383" s="482">
        <v>0.26200000000000001</v>
      </c>
      <c r="G383" s="360">
        <f>BAHAN!$D$10</f>
        <v>104400</v>
      </c>
      <c r="H383" s="360">
        <f t="shared" si="27"/>
        <v>27352.800000000003</v>
      </c>
    </row>
    <row r="384" spans="1:8">
      <c r="A384" s="440">
        <v>3</v>
      </c>
      <c r="B384" s="356" t="s">
        <v>210</v>
      </c>
      <c r="C384" s="357"/>
      <c r="D384" s="358"/>
      <c r="E384" s="359" t="s">
        <v>1</v>
      </c>
      <c r="F384" s="482">
        <v>1.05</v>
      </c>
      <c r="G384" s="360">
        <f>BAHAN!$D$11</f>
        <v>99400</v>
      </c>
      <c r="H384" s="360">
        <f t="shared" si="27"/>
        <v>104370</v>
      </c>
    </row>
    <row r="385" spans="1:8">
      <c r="A385" s="440">
        <v>4</v>
      </c>
      <c r="B385" s="356" t="s">
        <v>189</v>
      </c>
      <c r="C385" s="357"/>
      <c r="D385" s="358"/>
      <c r="E385" s="359" t="s">
        <v>1</v>
      </c>
      <c r="F385" s="482">
        <v>0.27500000000000002</v>
      </c>
      <c r="G385" s="360">
        <f>BAHAN!$D$11</f>
        <v>99400</v>
      </c>
      <c r="H385" s="360">
        <f t="shared" si="27"/>
        <v>27335.000000000004</v>
      </c>
    </row>
    <row r="386" spans="1:8">
      <c r="A386" s="440">
        <v>5</v>
      </c>
      <c r="B386" s="356" t="s">
        <v>200</v>
      </c>
      <c r="C386" s="357"/>
      <c r="D386" s="358"/>
      <c r="E386" s="359" t="s">
        <v>1</v>
      </c>
      <c r="F386" s="482">
        <v>1.3</v>
      </c>
      <c r="G386" s="360">
        <f>BAHAN!$D$11</f>
        <v>99400</v>
      </c>
      <c r="H386" s="360">
        <f t="shared" si="27"/>
        <v>129220</v>
      </c>
    </row>
    <row r="387" spans="1:8">
      <c r="A387" s="440">
        <v>6</v>
      </c>
      <c r="B387" s="356" t="s">
        <v>105</v>
      </c>
      <c r="C387" s="357"/>
      <c r="D387" s="358"/>
      <c r="E387" s="359" t="s">
        <v>1</v>
      </c>
      <c r="F387" s="482">
        <v>5.3</v>
      </c>
      <c r="G387" s="360">
        <f>BAHAN!$D$12</f>
        <v>94400</v>
      </c>
      <c r="H387" s="360">
        <f t="shared" si="27"/>
        <v>500320</v>
      </c>
    </row>
    <row r="388" spans="1:8">
      <c r="A388" s="623" t="s">
        <v>95</v>
      </c>
      <c r="B388" s="623"/>
      <c r="C388" s="623"/>
      <c r="D388" s="623"/>
      <c r="E388" s="623"/>
      <c r="F388" s="623"/>
      <c r="G388" s="623"/>
      <c r="H388" s="355">
        <f>SUM(H382:H387)</f>
        <v>820265.3</v>
      </c>
    </row>
    <row r="389" spans="1:8">
      <c r="A389" s="350" t="s">
        <v>33</v>
      </c>
      <c r="B389" s="351" t="s">
        <v>96</v>
      </c>
      <c r="C389" s="352"/>
      <c r="D389" s="358"/>
      <c r="E389" s="350"/>
      <c r="F389" s="481"/>
      <c r="G389" s="354"/>
      <c r="H389" s="355"/>
    </row>
    <row r="390" spans="1:8">
      <c r="A390" s="440">
        <v>1</v>
      </c>
      <c r="B390" s="356" t="s">
        <v>211</v>
      </c>
      <c r="C390" s="352"/>
      <c r="D390" s="358"/>
      <c r="E390" s="359" t="s">
        <v>20</v>
      </c>
      <c r="F390" s="482">
        <v>8.4</v>
      </c>
      <c r="G390" s="477">
        <f>BAHAN!$D$23</f>
        <v>52300</v>
      </c>
      <c r="H390" s="360">
        <f>G390*F390</f>
        <v>439320</v>
      </c>
    </row>
    <row r="391" spans="1:8">
      <c r="A391" s="440">
        <v>2</v>
      </c>
      <c r="B391" s="356" t="s">
        <v>31</v>
      </c>
      <c r="C391" s="352"/>
      <c r="D391" s="358"/>
      <c r="E391" s="359" t="s">
        <v>195</v>
      </c>
      <c r="F391" s="482">
        <v>0.54</v>
      </c>
      <c r="G391" s="477">
        <f>BAHAN!$D$24</f>
        <v>159500</v>
      </c>
      <c r="H391" s="360">
        <f t="shared" ref="H391:H398" si="28">G391*F391</f>
        <v>86130</v>
      </c>
    </row>
    <row r="392" spans="1:8">
      <c r="A392" s="440">
        <v>3</v>
      </c>
      <c r="B392" s="356" t="s">
        <v>212</v>
      </c>
      <c r="C392" s="352"/>
      <c r="D392" s="358"/>
      <c r="E392" s="359" t="s">
        <v>195</v>
      </c>
      <c r="F392" s="482">
        <v>0.81</v>
      </c>
      <c r="G392" s="477">
        <f>BAHAN!$D$25</f>
        <v>286000</v>
      </c>
      <c r="H392" s="360">
        <f t="shared" si="28"/>
        <v>231660.00000000003</v>
      </c>
    </row>
    <row r="393" spans="1:8">
      <c r="A393" s="440">
        <v>4</v>
      </c>
      <c r="B393" s="356" t="s">
        <v>213</v>
      </c>
      <c r="C393" s="352"/>
      <c r="D393" s="358"/>
      <c r="E393" s="359" t="s">
        <v>5</v>
      </c>
      <c r="F393" s="482">
        <v>157.5</v>
      </c>
      <c r="G393" s="477">
        <f>BAHAN!$D$26</f>
        <v>9100</v>
      </c>
      <c r="H393" s="360">
        <f t="shared" si="28"/>
        <v>1433250</v>
      </c>
    </row>
    <row r="394" spans="1:8">
      <c r="A394" s="440">
        <v>5</v>
      </c>
      <c r="B394" s="356" t="s">
        <v>18</v>
      </c>
      <c r="C394" s="352"/>
      <c r="D394" s="358"/>
      <c r="E394" s="359" t="s">
        <v>5</v>
      </c>
      <c r="F394" s="482">
        <v>2.25</v>
      </c>
      <c r="G394" s="477">
        <f>BAHAN!$D$27</f>
        <v>23000</v>
      </c>
      <c r="H394" s="360">
        <f t="shared" si="28"/>
        <v>51750</v>
      </c>
    </row>
    <row r="395" spans="1:8">
      <c r="A395" s="440">
        <v>6</v>
      </c>
      <c r="B395" s="356" t="s">
        <v>214</v>
      </c>
      <c r="C395" s="352"/>
      <c r="D395" s="358"/>
      <c r="E395" s="359" t="s">
        <v>195</v>
      </c>
      <c r="F395" s="482">
        <v>0.24</v>
      </c>
      <c r="G395" s="477">
        <f>BAHAN!$D$28</f>
        <v>3622500</v>
      </c>
      <c r="H395" s="360">
        <f t="shared" si="28"/>
        <v>869400</v>
      </c>
    </row>
    <row r="396" spans="1:8">
      <c r="A396" s="440">
        <v>7</v>
      </c>
      <c r="B396" s="356" t="s">
        <v>237</v>
      </c>
      <c r="C396" s="352"/>
      <c r="D396" s="358"/>
      <c r="E396" s="359" t="s">
        <v>195</v>
      </c>
      <c r="F396" s="482">
        <v>0.16</v>
      </c>
      <c r="G396" s="477">
        <f>BAHAN!$D$31</f>
        <v>5635000</v>
      </c>
      <c r="H396" s="360">
        <f t="shared" si="28"/>
        <v>901600</v>
      </c>
    </row>
    <row r="397" spans="1:8">
      <c r="A397" s="440">
        <v>9</v>
      </c>
      <c r="B397" s="356" t="s">
        <v>215</v>
      </c>
      <c r="C397" s="352"/>
      <c r="D397" s="358"/>
      <c r="E397" s="359" t="s">
        <v>5</v>
      </c>
      <c r="F397" s="482">
        <v>3.2</v>
      </c>
      <c r="G397" s="477">
        <f>BAHAN!$D$29</f>
        <v>16500</v>
      </c>
      <c r="H397" s="360">
        <f t="shared" si="28"/>
        <v>52800</v>
      </c>
    </row>
    <row r="398" spans="1:8">
      <c r="A398" s="440">
        <v>10</v>
      </c>
      <c r="B398" s="356" t="s">
        <v>9</v>
      </c>
      <c r="C398" s="352"/>
      <c r="D398" s="358"/>
      <c r="E398" s="359" t="s">
        <v>216</v>
      </c>
      <c r="F398" s="482">
        <v>1.6</v>
      </c>
      <c r="G398" s="477">
        <f>BAHAN!$D$30</f>
        <v>6600</v>
      </c>
      <c r="H398" s="360">
        <f t="shared" si="28"/>
        <v>10560</v>
      </c>
    </row>
    <row r="399" spans="1:8">
      <c r="A399" s="624" t="s">
        <v>97</v>
      </c>
      <c r="B399" s="625"/>
      <c r="C399" s="625"/>
      <c r="D399" s="625"/>
      <c r="E399" s="625"/>
      <c r="F399" s="625"/>
      <c r="G399" s="626"/>
      <c r="H399" s="355">
        <f>SUM(H390:H398)</f>
        <v>4076470</v>
      </c>
    </row>
    <row r="400" spans="1:8">
      <c r="A400" s="350" t="s">
        <v>43</v>
      </c>
      <c r="B400" s="351" t="s">
        <v>187</v>
      </c>
      <c r="C400" s="352"/>
      <c r="D400" s="352"/>
      <c r="E400" s="361"/>
      <c r="F400" s="483"/>
      <c r="G400" s="358"/>
      <c r="H400" s="355">
        <f>H388+H399</f>
        <v>4896735.3</v>
      </c>
    </row>
    <row r="401" spans="1:8">
      <c r="A401" s="350" t="s">
        <v>44</v>
      </c>
      <c r="B401" s="351" t="s">
        <v>98</v>
      </c>
      <c r="C401" s="352"/>
      <c r="D401" s="352"/>
      <c r="E401" s="362">
        <v>0</v>
      </c>
      <c r="F401" s="484" t="s">
        <v>191</v>
      </c>
      <c r="G401" s="358"/>
      <c r="H401" s="355">
        <f>H400*E401</f>
        <v>0</v>
      </c>
    </row>
    <row r="402" spans="1:8">
      <c r="A402" s="350" t="s">
        <v>45</v>
      </c>
      <c r="B402" s="351" t="s">
        <v>192</v>
      </c>
      <c r="C402" s="352"/>
      <c r="D402" s="352"/>
      <c r="E402" s="361"/>
      <c r="F402" s="483"/>
      <c r="G402" s="358"/>
      <c r="H402" s="355">
        <f>SUM(H400:H401)</f>
        <v>4896735.3</v>
      </c>
    </row>
    <row r="406" spans="1:8">
      <c r="A406" s="347" t="s">
        <v>85</v>
      </c>
      <c r="C406" s="347" t="s">
        <v>0</v>
      </c>
      <c r="D406" s="475" t="s">
        <v>135</v>
      </c>
    </row>
    <row r="407" spans="1:8">
      <c r="A407" s="347" t="s">
        <v>86</v>
      </c>
      <c r="C407" s="347" t="s">
        <v>0</v>
      </c>
      <c r="D407" s="347" t="s">
        <v>197</v>
      </c>
      <c r="G407" s="488"/>
    </row>
    <row r="408" spans="1:8">
      <c r="A408" s="347" t="s">
        <v>87</v>
      </c>
      <c r="C408" s="347" t="s">
        <v>0</v>
      </c>
      <c r="D408" s="347" t="s">
        <v>240</v>
      </c>
    </row>
    <row r="410" spans="1:8">
      <c r="A410" s="349" t="s">
        <v>88</v>
      </c>
      <c r="B410" s="627" t="s">
        <v>89</v>
      </c>
      <c r="C410" s="628"/>
      <c r="D410" s="629"/>
      <c r="E410" s="349" t="s">
        <v>90</v>
      </c>
      <c r="F410" s="480" t="s">
        <v>91</v>
      </c>
      <c r="G410" s="349" t="s">
        <v>92</v>
      </c>
      <c r="H410" s="349" t="s">
        <v>93</v>
      </c>
    </row>
    <row r="411" spans="1:8">
      <c r="A411" s="350" t="s">
        <v>32</v>
      </c>
      <c r="B411" s="351" t="s">
        <v>94</v>
      </c>
      <c r="C411" s="352"/>
      <c r="D411" s="353"/>
      <c r="E411" s="350"/>
      <c r="F411" s="481"/>
      <c r="G411" s="354"/>
      <c r="H411" s="355"/>
    </row>
    <row r="412" spans="1:8">
      <c r="A412" s="440">
        <v>1</v>
      </c>
      <c r="B412" s="356" t="s">
        <v>2</v>
      </c>
      <c r="C412" s="357"/>
      <c r="D412" s="358"/>
      <c r="E412" s="359" t="s">
        <v>1</v>
      </c>
      <c r="F412" s="482">
        <v>3.5000000000000003E-2</v>
      </c>
      <c r="G412" s="360">
        <f>BAHAN!$D$9</f>
        <v>119500</v>
      </c>
      <c r="H412" s="360">
        <f t="shared" ref="H412:H415" si="29">G412*F412</f>
        <v>4182.5</v>
      </c>
    </row>
    <row r="413" spans="1:8">
      <c r="A413" s="440">
        <v>2</v>
      </c>
      <c r="B413" s="356" t="s">
        <v>188</v>
      </c>
      <c r="C413" s="357"/>
      <c r="D413" s="358"/>
      <c r="E413" s="359" t="s">
        <v>1</v>
      </c>
      <c r="F413" s="482">
        <v>3.5000000000000003E-2</v>
      </c>
      <c r="G413" s="360">
        <f>BAHAN!$D$10</f>
        <v>104400</v>
      </c>
      <c r="H413" s="360">
        <f t="shared" si="29"/>
        <v>3654.0000000000005</v>
      </c>
    </row>
    <row r="414" spans="1:8">
      <c r="A414" s="440">
        <v>3</v>
      </c>
      <c r="B414" s="356" t="s">
        <v>189</v>
      </c>
      <c r="C414" s="357"/>
      <c r="D414" s="358"/>
      <c r="E414" s="359" t="s">
        <v>1</v>
      </c>
      <c r="F414" s="482">
        <v>0.35</v>
      </c>
      <c r="G414" s="360">
        <f>BAHAN!$D$11</f>
        <v>99400</v>
      </c>
      <c r="H414" s="360">
        <f t="shared" si="29"/>
        <v>34790</v>
      </c>
    </row>
    <row r="415" spans="1:8">
      <c r="A415" s="440">
        <v>6</v>
      </c>
      <c r="B415" s="356" t="s">
        <v>105</v>
      </c>
      <c r="C415" s="357"/>
      <c r="D415" s="358"/>
      <c r="E415" s="359" t="s">
        <v>1</v>
      </c>
      <c r="F415" s="482">
        <v>0.7</v>
      </c>
      <c r="G415" s="360">
        <f>BAHAN!$D$12</f>
        <v>94400</v>
      </c>
      <c r="H415" s="360">
        <f t="shared" si="29"/>
        <v>66080</v>
      </c>
    </row>
    <row r="416" spans="1:8">
      <c r="A416" s="623" t="s">
        <v>95</v>
      </c>
      <c r="B416" s="623"/>
      <c r="C416" s="623"/>
      <c r="D416" s="623"/>
      <c r="E416" s="623"/>
      <c r="F416" s="623"/>
      <c r="G416" s="623"/>
      <c r="H416" s="355">
        <f>SUM(H412:H415)</f>
        <v>108706.5</v>
      </c>
    </row>
    <row r="417" spans="1:8">
      <c r="A417" s="350" t="s">
        <v>33</v>
      </c>
      <c r="B417" s="351" t="s">
        <v>96</v>
      </c>
      <c r="C417" s="352"/>
      <c r="D417" s="358"/>
      <c r="E417" s="350"/>
      <c r="F417" s="481"/>
      <c r="G417" s="354"/>
      <c r="H417" s="355"/>
    </row>
    <row r="418" spans="1:8">
      <c r="A418" s="440">
        <v>1</v>
      </c>
      <c r="B418" s="356" t="s">
        <v>193</v>
      </c>
      <c r="C418" s="352"/>
      <c r="D418" s="358"/>
      <c r="E418" s="359" t="s">
        <v>20</v>
      </c>
      <c r="F418" s="482">
        <v>0.19600000000000001</v>
      </c>
      <c r="G418" s="477">
        <f>BAHAN!$D$20</f>
        <v>58900</v>
      </c>
      <c r="H418" s="360">
        <f>G418*F418</f>
        <v>11544.4</v>
      </c>
    </row>
    <row r="419" spans="1:8">
      <c r="A419" s="440">
        <v>2</v>
      </c>
      <c r="B419" s="356" t="s">
        <v>242</v>
      </c>
      <c r="C419" s="352"/>
      <c r="D419" s="358"/>
      <c r="E419" s="359" t="s">
        <v>5</v>
      </c>
      <c r="F419" s="482">
        <v>1.3</v>
      </c>
      <c r="G419" s="477">
        <f>BAHAN!$D$33</f>
        <v>10500</v>
      </c>
      <c r="H419" s="360">
        <f t="shared" ref="H419:H421" si="30">G419*F419</f>
        <v>13650</v>
      </c>
    </row>
    <row r="420" spans="1:8">
      <c r="A420" s="440">
        <v>3</v>
      </c>
      <c r="B420" s="356" t="s">
        <v>4</v>
      </c>
      <c r="C420" s="352"/>
      <c r="D420" s="358"/>
      <c r="E420" s="359" t="s">
        <v>195</v>
      </c>
      <c r="F420" s="482">
        <v>4.4999999999999998E-2</v>
      </c>
      <c r="G420" s="477">
        <f>BAHAN!$D$21</f>
        <v>159500</v>
      </c>
      <c r="H420" s="360">
        <f t="shared" si="30"/>
        <v>7177.5</v>
      </c>
    </row>
    <row r="421" spans="1:8">
      <c r="A421" s="440">
        <v>4</v>
      </c>
      <c r="B421" s="356" t="s">
        <v>243</v>
      </c>
      <c r="C421" s="352"/>
      <c r="D421" s="358"/>
      <c r="E421" s="359" t="s">
        <v>241</v>
      </c>
      <c r="F421" s="482">
        <v>1.0608</v>
      </c>
      <c r="G421" s="477">
        <f>BAHAN!$D$34</f>
        <v>49800</v>
      </c>
      <c r="H421" s="360">
        <f t="shared" si="30"/>
        <v>52827.839999999997</v>
      </c>
    </row>
    <row r="422" spans="1:8">
      <c r="A422" s="624" t="s">
        <v>97</v>
      </c>
      <c r="B422" s="625"/>
      <c r="C422" s="625"/>
      <c r="D422" s="625"/>
      <c r="E422" s="625"/>
      <c r="F422" s="625"/>
      <c r="G422" s="626"/>
      <c r="H422" s="355">
        <f>SUM(H418:H421)</f>
        <v>85199.739999999991</v>
      </c>
    </row>
    <row r="423" spans="1:8">
      <c r="A423" s="350" t="s">
        <v>43</v>
      </c>
      <c r="B423" s="351" t="s">
        <v>187</v>
      </c>
      <c r="C423" s="352"/>
      <c r="D423" s="352"/>
      <c r="E423" s="361"/>
      <c r="F423" s="483"/>
      <c r="G423" s="358"/>
      <c r="H423" s="355">
        <f>H416+H422</f>
        <v>193906.24</v>
      </c>
    </row>
    <row r="424" spans="1:8">
      <c r="A424" s="350" t="s">
        <v>44</v>
      </c>
      <c r="B424" s="351" t="s">
        <v>98</v>
      </c>
      <c r="C424" s="352"/>
      <c r="D424" s="352"/>
      <c r="E424" s="362">
        <v>0</v>
      </c>
      <c r="F424" s="484" t="s">
        <v>191</v>
      </c>
      <c r="G424" s="358"/>
      <c r="H424" s="355">
        <f>H423*E424</f>
        <v>0</v>
      </c>
    </row>
    <row r="425" spans="1:8">
      <c r="A425" s="350" t="s">
        <v>45</v>
      </c>
      <c r="B425" s="351" t="s">
        <v>192</v>
      </c>
      <c r="C425" s="352"/>
      <c r="D425" s="352"/>
      <c r="E425" s="361"/>
      <c r="F425" s="483"/>
      <c r="G425" s="358"/>
      <c r="H425" s="355">
        <f>SUM(H423:H424)</f>
        <v>193906.24</v>
      </c>
    </row>
    <row r="429" spans="1:8">
      <c r="A429" s="347" t="s">
        <v>85</v>
      </c>
      <c r="C429" s="347" t="s">
        <v>0</v>
      </c>
      <c r="D429" s="475" t="s">
        <v>136</v>
      </c>
    </row>
    <row r="430" spans="1:8">
      <c r="A430" s="347" t="s">
        <v>86</v>
      </c>
      <c r="C430" s="347" t="s">
        <v>0</v>
      </c>
      <c r="D430" s="347" t="s">
        <v>197</v>
      </c>
      <c r="G430" s="488"/>
    </row>
    <row r="431" spans="1:8">
      <c r="A431" s="347" t="s">
        <v>87</v>
      </c>
      <c r="C431" s="347" t="s">
        <v>0</v>
      </c>
      <c r="D431" s="347" t="s">
        <v>244</v>
      </c>
    </row>
    <row r="433" spans="1:8">
      <c r="A433" s="349" t="s">
        <v>88</v>
      </c>
      <c r="B433" s="627" t="s">
        <v>89</v>
      </c>
      <c r="C433" s="628"/>
      <c r="D433" s="629"/>
      <c r="E433" s="349" t="s">
        <v>90</v>
      </c>
      <c r="F433" s="480" t="s">
        <v>91</v>
      </c>
      <c r="G433" s="349" t="s">
        <v>92</v>
      </c>
      <c r="H433" s="349" t="s">
        <v>93</v>
      </c>
    </row>
    <row r="434" spans="1:8">
      <c r="A434" s="350" t="s">
        <v>32</v>
      </c>
      <c r="B434" s="351" t="s">
        <v>94</v>
      </c>
      <c r="C434" s="352"/>
      <c r="D434" s="353"/>
      <c r="E434" s="350"/>
      <c r="F434" s="481"/>
      <c r="G434" s="354"/>
      <c r="H434" s="355"/>
    </row>
    <row r="435" spans="1:8">
      <c r="A435" s="440">
        <v>1</v>
      </c>
      <c r="B435" s="356" t="s">
        <v>2</v>
      </c>
      <c r="C435" s="357"/>
      <c r="D435" s="358"/>
      <c r="E435" s="359" t="s">
        <v>1</v>
      </c>
      <c r="F435" s="482">
        <v>4.4999999999999998E-2</v>
      </c>
      <c r="G435" s="360">
        <f>BAHAN!$D$9</f>
        <v>119500</v>
      </c>
      <c r="H435" s="360">
        <f t="shared" ref="H435:H438" si="31">G435*F435</f>
        <v>5377.5</v>
      </c>
    </row>
    <row r="436" spans="1:8">
      <c r="A436" s="440">
        <v>2</v>
      </c>
      <c r="B436" s="356" t="s">
        <v>188</v>
      </c>
      <c r="C436" s="357"/>
      <c r="D436" s="358"/>
      <c r="E436" s="359" t="s">
        <v>1</v>
      </c>
      <c r="F436" s="482">
        <v>4.4999999999999998E-2</v>
      </c>
      <c r="G436" s="360">
        <f>BAHAN!$D$10</f>
        <v>104400</v>
      </c>
      <c r="H436" s="360">
        <f t="shared" si="31"/>
        <v>4698</v>
      </c>
    </row>
    <row r="437" spans="1:8">
      <c r="A437" s="440">
        <v>3</v>
      </c>
      <c r="B437" s="356" t="s">
        <v>189</v>
      </c>
      <c r="C437" s="357"/>
      <c r="D437" s="358"/>
      <c r="E437" s="359" t="s">
        <v>1</v>
      </c>
      <c r="F437" s="482">
        <v>0.45</v>
      </c>
      <c r="G437" s="360">
        <f>BAHAN!$D$11</f>
        <v>99400</v>
      </c>
      <c r="H437" s="360">
        <f t="shared" si="31"/>
        <v>44730</v>
      </c>
    </row>
    <row r="438" spans="1:8">
      <c r="A438" s="440">
        <v>6</v>
      </c>
      <c r="B438" s="356" t="s">
        <v>105</v>
      </c>
      <c r="C438" s="357"/>
      <c r="D438" s="358"/>
      <c r="E438" s="359" t="s">
        <v>1</v>
      </c>
      <c r="F438" s="482">
        <v>0.9</v>
      </c>
      <c r="G438" s="360">
        <f>BAHAN!$D$12</f>
        <v>94400</v>
      </c>
      <c r="H438" s="360">
        <f t="shared" si="31"/>
        <v>84960</v>
      </c>
    </row>
    <row r="439" spans="1:8">
      <c r="A439" s="623" t="s">
        <v>95</v>
      </c>
      <c r="B439" s="623"/>
      <c r="C439" s="623"/>
      <c r="D439" s="623"/>
      <c r="E439" s="623"/>
      <c r="F439" s="623"/>
      <c r="G439" s="623"/>
      <c r="H439" s="355">
        <f>SUM(H435:H438)</f>
        <v>139765.5</v>
      </c>
    </row>
    <row r="440" spans="1:8">
      <c r="A440" s="350" t="s">
        <v>33</v>
      </c>
      <c r="B440" s="351" t="s">
        <v>96</v>
      </c>
      <c r="C440" s="352"/>
      <c r="D440" s="358"/>
      <c r="E440" s="350"/>
      <c r="F440" s="481"/>
      <c r="G440" s="354"/>
      <c r="H440" s="355"/>
    </row>
    <row r="441" spans="1:8">
      <c r="A441" s="440">
        <v>1</v>
      </c>
      <c r="B441" s="356" t="s">
        <v>193</v>
      </c>
      <c r="C441" s="352"/>
      <c r="D441" s="358"/>
      <c r="E441" s="359" t="s">
        <v>20</v>
      </c>
      <c r="F441" s="482">
        <v>0.18600000000000003</v>
      </c>
      <c r="G441" s="477">
        <f>BAHAN!$D$20</f>
        <v>58900</v>
      </c>
      <c r="H441" s="360">
        <f>G441*F441</f>
        <v>10955.400000000001</v>
      </c>
    </row>
    <row r="442" spans="1:8">
      <c r="A442" s="440">
        <v>2</v>
      </c>
      <c r="B442" s="356" t="s">
        <v>242</v>
      </c>
      <c r="C442" s="352"/>
      <c r="D442" s="358"/>
      <c r="E442" s="359" t="s">
        <v>5</v>
      </c>
      <c r="F442" s="482">
        <v>1.94</v>
      </c>
      <c r="G442" s="477">
        <f>BAHAN!$D$33</f>
        <v>10500</v>
      </c>
      <c r="H442" s="360">
        <f t="shared" ref="H442:H444" si="32">G442*F442</f>
        <v>20370</v>
      </c>
    </row>
    <row r="443" spans="1:8">
      <c r="A443" s="440">
        <v>3</v>
      </c>
      <c r="B443" s="356" t="s">
        <v>4</v>
      </c>
      <c r="C443" s="352"/>
      <c r="D443" s="358"/>
      <c r="E443" s="359" t="s">
        <v>195</v>
      </c>
      <c r="F443" s="482">
        <v>1.7999999999999999E-2</v>
      </c>
      <c r="G443" s="477">
        <f>BAHAN!$D$21</f>
        <v>159500</v>
      </c>
      <c r="H443" s="360">
        <f t="shared" si="32"/>
        <v>2871</v>
      </c>
    </row>
    <row r="444" spans="1:8">
      <c r="A444" s="440">
        <v>4</v>
      </c>
      <c r="B444" s="356" t="s">
        <v>245</v>
      </c>
      <c r="C444" s="352"/>
      <c r="D444" s="358"/>
      <c r="E444" s="359" t="s">
        <v>241</v>
      </c>
      <c r="F444" s="482">
        <v>1.06</v>
      </c>
      <c r="G444" s="477">
        <f>BAHAN!$D$35</f>
        <v>45400</v>
      </c>
      <c r="H444" s="360">
        <f t="shared" si="32"/>
        <v>48124</v>
      </c>
    </row>
    <row r="445" spans="1:8">
      <c r="A445" s="624" t="s">
        <v>97</v>
      </c>
      <c r="B445" s="625"/>
      <c r="C445" s="625"/>
      <c r="D445" s="625"/>
      <c r="E445" s="625"/>
      <c r="F445" s="625"/>
      <c r="G445" s="626"/>
      <c r="H445" s="355">
        <f>SUM(H441:H444)</f>
        <v>82320.399999999994</v>
      </c>
    </row>
    <row r="446" spans="1:8">
      <c r="A446" s="350" t="s">
        <v>43</v>
      </c>
      <c r="B446" s="351" t="s">
        <v>187</v>
      </c>
      <c r="C446" s="352"/>
      <c r="D446" s="352"/>
      <c r="E446" s="361"/>
      <c r="F446" s="483"/>
      <c r="G446" s="358"/>
      <c r="H446" s="355">
        <f>H439+H445</f>
        <v>222085.9</v>
      </c>
    </row>
    <row r="447" spans="1:8">
      <c r="A447" s="350" t="s">
        <v>44</v>
      </c>
      <c r="B447" s="351" t="s">
        <v>98</v>
      </c>
      <c r="C447" s="352"/>
      <c r="D447" s="352"/>
      <c r="E447" s="362">
        <v>0</v>
      </c>
      <c r="F447" s="484" t="s">
        <v>191</v>
      </c>
      <c r="G447" s="358"/>
      <c r="H447" s="355">
        <f>H446*E447</f>
        <v>0</v>
      </c>
    </row>
    <row r="448" spans="1:8">
      <c r="A448" s="350" t="s">
        <v>45</v>
      </c>
      <c r="B448" s="351" t="s">
        <v>192</v>
      </c>
      <c r="C448" s="352"/>
      <c r="D448" s="352"/>
      <c r="E448" s="361"/>
      <c r="F448" s="483"/>
      <c r="G448" s="358"/>
      <c r="H448" s="355">
        <f>SUM(H446:H447)</f>
        <v>222085.9</v>
      </c>
    </row>
    <row r="452" spans="1:8">
      <c r="A452" s="347" t="s">
        <v>85</v>
      </c>
      <c r="C452" s="347" t="s">
        <v>0</v>
      </c>
      <c r="D452" s="475" t="s">
        <v>246</v>
      </c>
    </row>
    <row r="453" spans="1:8">
      <c r="A453" s="347" t="s">
        <v>86</v>
      </c>
      <c r="C453" s="347" t="s">
        <v>0</v>
      </c>
      <c r="D453" s="347" t="s">
        <v>197</v>
      </c>
      <c r="G453" s="488"/>
    </row>
    <row r="454" spans="1:8">
      <c r="A454" s="347" t="s">
        <v>87</v>
      </c>
      <c r="C454" s="347" t="s">
        <v>0</v>
      </c>
      <c r="D454" s="347" t="s">
        <v>247</v>
      </c>
    </row>
    <row r="456" spans="1:8">
      <c r="A456" s="349" t="s">
        <v>88</v>
      </c>
      <c r="B456" s="627" t="s">
        <v>89</v>
      </c>
      <c r="C456" s="628"/>
      <c r="D456" s="629"/>
      <c r="E456" s="349" t="s">
        <v>90</v>
      </c>
      <c r="F456" s="480" t="s">
        <v>91</v>
      </c>
      <c r="G456" s="349" t="s">
        <v>92</v>
      </c>
      <c r="H456" s="349" t="s">
        <v>93</v>
      </c>
    </row>
    <row r="457" spans="1:8">
      <c r="A457" s="350" t="s">
        <v>32</v>
      </c>
      <c r="B457" s="351" t="s">
        <v>94</v>
      </c>
      <c r="C457" s="352"/>
      <c r="D457" s="353"/>
      <c r="E457" s="350"/>
      <c r="F457" s="481"/>
      <c r="G457" s="354"/>
      <c r="H457" s="355"/>
    </row>
    <row r="458" spans="1:8">
      <c r="A458" s="440">
        <v>1</v>
      </c>
      <c r="B458" s="356" t="s">
        <v>2</v>
      </c>
      <c r="C458" s="357"/>
      <c r="D458" s="358"/>
      <c r="E458" s="359" t="s">
        <v>1</v>
      </c>
      <c r="F458" s="482">
        <v>4.4999999999999998E-2</v>
      </c>
      <c r="G458" s="360">
        <f>BAHAN!$D$9</f>
        <v>119500</v>
      </c>
      <c r="H458" s="360">
        <f t="shared" ref="H458:H461" si="33">G458*F458</f>
        <v>5377.5</v>
      </c>
    </row>
    <row r="459" spans="1:8">
      <c r="A459" s="440">
        <v>2</v>
      </c>
      <c r="B459" s="356" t="s">
        <v>188</v>
      </c>
      <c r="C459" s="357"/>
      <c r="D459" s="358"/>
      <c r="E459" s="359" t="s">
        <v>1</v>
      </c>
      <c r="F459" s="482">
        <v>4.4999999999999998E-2</v>
      </c>
      <c r="G459" s="360">
        <f>BAHAN!$D$10</f>
        <v>104400</v>
      </c>
      <c r="H459" s="360">
        <f t="shared" si="33"/>
        <v>4698</v>
      </c>
    </row>
    <row r="460" spans="1:8">
      <c r="A460" s="440">
        <v>3</v>
      </c>
      <c r="B460" s="356" t="s">
        <v>189</v>
      </c>
      <c r="C460" s="357"/>
      <c r="D460" s="358"/>
      <c r="E460" s="359" t="s">
        <v>1</v>
      </c>
      <c r="F460" s="482">
        <v>0.45</v>
      </c>
      <c r="G460" s="360">
        <f>BAHAN!$D$11</f>
        <v>99400</v>
      </c>
      <c r="H460" s="360">
        <f t="shared" si="33"/>
        <v>44730</v>
      </c>
    </row>
    <row r="461" spans="1:8">
      <c r="A461" s="440">
        <v>4</v>
      </c>
      <c r="B461" s="356" t="s">
        <v>105</v>
      </c>
      <c r="C461" s="357"/>
      <c r="D461" s="358"/>
      <c r="E461" s="359" t="s">
        <v>1</v>
      </c>
      <c r="F461" s="482">
        <v>0.9</v>
      </c>
      <c r="G461" s="360">
        <f>BAHAN!$D$12</f>
        <v>94400</v>
      </c>
      <c r="H461" s="360">
        <f t="shared" si="33"/>
        <v>84960</v>
      </c>
    </row>
    <row r="462" spans="1:8">
      <c r="A462" s="623" t="s">
        <v>95</v>
      </c>
      <c r="B462" s="623"/>
      <c r="C462" s="623"/>
      <c r="D462" s="623"/>
      <c r="E462" s="623"/>
      <c r="F462" s="623"/>
      <c r="G462" s="623"/>
      <c r="H462" s="355">
        <f>SUM(H458:H461)</f>
        <v>139765.5</v>
      </c>
    </row>
    <row r="463" spans="1:8">
      <c r="A463" s="350" t="s">
        <v>33</v>
      </c>
      <c r="B463" s="351" t="s">
        <v>96</v>
      </c>
      <c r="C463" s="352"/>
      <c r="D463" s="358"/>
      <c r="E463" s="350"/>
      <c r="F463" s="481"/>
      <c r="G463" s="354"/>
      <c r="H463" s="355"/>
    </row>
    <row r="464" spans="1:8">
      <c r="A464" s="440">
        <v>1</v>
      </c>
      <c r="B464" s="356" t="s">
        <v>193</v>
      </c>
      <c r="C464" s="352"/>
      <c r="D464" s="358"/>
      <c r="E464" s="359" t="s">
        <v>20</v>
      </c>
      <c r="F464" s="482">
        <v>0.18600000000000003</v>
      </c>
      <c r="G464" s="477">
        <f>BAHAN!$D$20</f>
        <v>58900</v>
      </c>
      <c r="H464" s="360">
        <f>G464*F464</f>
        <v>10955.400000000001</v>
      </c>
    </row>
    <row r="465" spans="1:8">
      <c r="A465" s="440">
        <v>2</v>
      </c>
      <c r="B465" s="356" t="s">
        <v>242</v>
      </c>
      <c r="C465" s="352"/>
      <c r="D465" s="358"/>
      <c r="E465" s="359" t="s">
        <v>5</v>
      </c>
      <c r="F465" s="482">
        <v>1.94</v>
      </c>
      <c r="G465" s="477">
        <f>BAHAN!$D$33</f>
        <v>10500</v>
      </c>
      <c r="H465" s="360">
        <f t="shared" ref="H465:H467" si="34">G465*F465</f>
        <v>20370</v>
      </c>
    </row>
    <row r="466" spans="1:8">
      <c r="A466" s="440">
        <v>3</v>
      </c>
      <c r="B466" s="356" t="s">
        <v>4</v>
      </c>
      <c r="C466" s="352"/>
      <c r="D466" s="358"/>
      <c r="E466" s="359" t="s">
        <v>195</v>
      </c>
      <c r="F466" s="482">
        <v>1.7999999999999999E-2</v>
      </c>
      <c r="G466" s="477">
        <f>BAHAN!$D$21</f>
        <v>159500</v>
      </c>
      <c r="H466" s="360">
        <f t="shared" si="34"/>
        <v>2871</v>
      </c>
    </row>
    <row r="467" spans="1:8">
      <c r="A467" s="440">
        <v>4</v>
      </c>
      <c r="B467" s="356" t="s">
        <v>248</v>
      </c>
      <c r="C467" s="352"/>
      <c r="D467" s="358"/>
      <c r="E467" s="359" t="s">
        <v>241</v>
      </c>
      <c r="F467" s="482">
        <v>1.05</v>
      </c>
      <c r="G467" s="477">
        <f>BAHAN!$D$36</f>
        <v>46200</v>
      </c>
      <c r="H467" s="360">
        <f t="shared" si="34"/>
        <v>48510</v>
      </c>
    </row>
    <row r="468" spans="1:8">
      <c r="A468" s="624" t="s">
        <v>97</v>
      </c>
      <c r="B468" s="625"/>
      <c r="C468" s="625"/>
      <c r="D468" s="625"/>
      <c r="E468" s="625"/>
      <c r="F468" s="625"/>
      <c r="G468" s="626"/>
      <c r="H468" s="355">
        <f>SUM(H464:H467)</f>
        <v>82706.399999999994</v>
      </c>
    </row>
    <row r="469" spans="1:8">
      <c r="A469" s="350" t="s">
        <v>43</v>
      </c>
      <c r="B469" s="351" t="s">
        <v>187</v>
      </c>
      <c r="C469" s="352"/>
      <c r="D469" s="352"/>
      <c r="E469" s="361"/>
      <c r="F469" s="483"/>
      <c r="G469" s="358"/>
      <c r="H469" s="355">
        <f>H462+H468</f>
        <v>222471.9</v>
      </c>
    </row>
    <row r="470" spans="1:8">
      <c r="A470" s="350" t="s">
        <v>44</v>
      </c>
      <c r="B470" s="351" t="s">
        <v>98</v>
      </c>
      <c r="C470" s="352"/>
      <c r="D470" s="352"/>
      <c r="E470" s="362">
        <v>0</v>
      </c>
      <c r="F470" s="484" t="s">
        <v>191</v>
      </c>
      <c r="G470" s="358"/>
      <c r="H470" s="355">
        <f>H469*E470</f>
        <v>0</v>
      </c>
    </row>
    <row r="471" spans="1:8">
      <c r="A471" s="350" t="s">
        <v>45</v>
      </c>
      <c r="B471" s="351" t="s">
        <v>192</v>
      </c>
      <c r="C471" s="352"/>
      <c r="D471" s="352"/>
      <c r="E471" s="361"/>
      <c r="F471" s="483"/>
      <c r="G471" s="358"/>
      <c r="H471" s="355">
        <f>SUM(H469:H470)</f>
        <v>222471.9</v>
      </c>
    </row>
    <row r="475" spans="1:8">
      <c r="A475" s="347" t="s">
        <v>85</v>
      </c>
      <c r="C475" s="347" t="s">
        <v>0</v>
      </c>
      <c r="D475" s="475" t="s">
        <v>249</v>
      </c>
    </row>
    <row r="476" spans="1:8">
      <c r="A476" s="347" t="s">
        <v>86</v>
      </c>
      <c r="C476" s="347" t="s">
        <v>0</v>
      </c>
      <c r="D476" s="347" t="s">
        <v>109</v>
      </c>
      <c r="G476" s="488"/>
    </row>
    <row r="477" spans="1:8">
      <c r="A477" s="347" t="s">
        <v>87</v>
      </c>
      <c r="C477" s="347" t="s">
        <v>0</v>
      </c>
      <c r="D477" s="347" t="s">
        <v>250</v>
      </c>
    </row>
    <row r="479" spans="1:8">
      <c r="A479" s="349" t="s">
        <v>88</v>
      </c>
      <c r="B479" s="627" t="s">
        <v>89</v>
      </c>
      <c r="C479" s="628"/>
      <c r="D479" s="629"/>
      <c r="E479" s="349" t="s">
        <v>90</v>
      </c>
      <c r="F479" s="480" t="s">
        <v>91</v>
      </c>
      <c r="G479" s="349" t="s">
        <v>92</v>
      </c>
      <c r="H479" s="349" t="s">
        <v>93</v>
      </c>
    </row>
    <row r="480" spans="1:8">
      <c r="A480" s="350" t="s">
        <v>32</v>
      </c>
      <c r="B480" s="351" t="s">
        <v>94</v>
      </c>
      <c r="C480" s="352"/>
      <c r="D480" s="353"/>
      <c r="E480" s="350"/>
      <c r="F480" s="481"/>
      <c r="G480" s="354"/>
      <c r="H480" s="355"/>
    </row>
    <row r="481" spans="1:8">
      <c r="A481" s="440">
        <v>1</v>
      </c>
      <c r="B481" s="356" t="s">
        <v>2</v>
      </c>
      <c r="C481" s="357"/>
      <c r="D481" s="358"/>
      <c r="E481" s="359" t="s">
        <v>1</v>
      </c>
      <c r="F481" s="482">
        <v>2.0999999999999999E-3</v>
      </c>
      <c r="G481" s="360">
        <f>BAHAN!$D$9</f>
        <v>119500</v>
      </c>
      <c r="H481" s="360">
        <f t="shared" ref="H481:H484" si="35">G481*F481</f>
        <v>250.95</v>
      </c>
    </row>
    <row r="482" spans="1:8">
      <c r="A482" s="440">
        <v>2</v>
      </c>
      <c r="B482" s="356" t="s">
        <v>199</v>
      </c>
      <c r="C482" s="357"/>
      <c r="D482" s="358"/>
      <c r="E482" s="359" t="s">
        <v>1</v>
      </c>
      <c r="F482" s="482">
        <v>4.3E-3</v>
      </c>
      <c r="G482" s="360">
        <f>BAHAN!$D$10</f>
        <v>104400</v>
      </c>
      <c r="H482" s="360">
        <f t="shared" si="35"/>
        <v>448.92</v>
      </c>
    </row>
    <row r="483" spans="1:8">
      <c r="A483" s="440">
        <v>3</v>
      </c>
      <c r="B483" s="356" t="s">
        <v>200</v>
      </c>
      <c r="C483" s="357"/>
      <c r="D483" s="358"/>
      <c r="E483" s="359" t="s">
        <v>1</v>
      </c>
      <c r="F483" s="482">
        <v>4.2999999999999997E-2</v>
      </c>
      <c r="G483" s="360">
        <f>BAHAN!$D$11</f>
        <v>99400</v>
      </c>
      <c r="H483" s="360">
        <f t="shared" si="35"/>
        <v>4274.2</v>
      </c>
    </row>
    <row r="484" spans="1:8">
      <c r="A484" s="440">
        <v>4</v>
      </c>
      <c r="B484" s="356" t="s">
        <v>105</v>
      </c>
      <c r="C484" s="357"/>
      <c r="D484" s="358"/>
      <c r="E484" s="359" t="s">
        <v>1</v>
      </c>
      <c r="F484" s="482">
        <v>4.2999999999999997E-2</v>
      </c>
      <c r="G484" s="360">
        <f>BAHAN!$D$12</f>
        <v>94400</v>
      </c>
      <c r="H484" s="360">
        <f t="shared" si="35"/>
        <v>4059.2</v>
      </c>
    </row>
    <row r="485" spans="1:8">
      <c r="A485" s="623" t="s">
        <v>95</v>
      </c>
      <c r="B485" s="623"/>
      <c r="C485" s="623"/>
      <c r="D485" s="623"/>
      <c r="E485" s="623"/>
      <c r="F485" s="623"/>
      <c r="G485" s="623"/>
      <c r="H485" s="355">
        <f>SUM(H481:H484)</f>
        <v>9033.27</v>
      </c>
    </row>
    <row r="486" spans="1:8">
      <c r="A486" s="350" t="s">
        <v>33</v>
      </c>
      <c r="B486" s="351" t="s">
        <v>96</v>
      </c>
      <c r="C486" s="352"/>
      <c r="D486" s="358"/>
      <c r="E486" s="350"/>
      <c r="F486" s="481"/>
      <c r="G486" s="354"/>
      <c r="H486" s="355"/>
    </row>
    <row r="487" spans="1:8">
      <c r="A487" s="440">
        <v>1</v>
      </c>
      <c r="B487" s="356" t="s">
        <v>251</v>
      </c>
      <c r="C487" s="352"/>
      <c r="D487" s="358"/>
      <c r="E487" s="359" t="s">
        <v>254</v>
      </c>
      <c r="F487" s="482">
        <v>1.1000000000000001</v>
      </c>
      <c r="G487" s="477">
        <f>BAHAN!$D$37</f>
        <v>69300</v>
      </c>
      <c r="H487" s="360">
        <f>G487*F487</f>
        <v>76230</v>
      </c>
    </row>
    <row r="488" spans="1:8">
      <c r="A488" s="440">
        <v>2</v>
      </c>
      <c r="B488" s="356" t="s">
        <v>252</v>
      </c>
      <c r="C488" s="352"/>
      <c r="D488" s="358"/>
      <c r="E488" s="359" t="s">
        <v>6</v>
      </c>
      <c r="F488" s="482">
        <v>2</v>
      </c>
      <c r="G488" s="477">
        <f>BAHAN!$D$38</f>
        <v>3700</v>
      </c>
      <c r="H488" s="360">
        <f t="shared" ref="H488:H489" si="36">G488*F488</f>
        <v>7400</v>
      </c>
    </row>
    <row r="489" spans="1:8">
      <c r="A489" s="440">
        <v>3</v>
      </c>
      <c r="B489" s="356" t="s">
        <v>253</v>
      </c>
      <c r="C489" s="352"/>
      <c r="D489" s="358"/>
      <c r="E489" s="359" t="s">
        <v>255</v>
      </c>
      <c r="F489" s="482">
        <v>0.06</v>
      </c>
      <c r="G489" s="477">
        <f>BAHAN!$D$39</f>
        <v>30300</v>
      </c>
      <c r="H489" s="360">
        <f t="shared" si="36"/>
        <v>1818</v>
      </c>
    </row>
    <row r="490" spans="1:8">
      <c r="A490" s="624" t="s">
        <v>97</v>
      </c>
      <c r="B490" s="625"/>
      <c r="C490" s="625"/>
      <c r="D490" s="625"/>
      <c r="E490" s="625"/>
      <c r="F490" s="625"/>
      <c r="G490" s="626"/>
      <c r="H490" s="355">
        <f>SUM(H487:H489)</f>
        <v>85448</v>
      </c>
    </row>
    <row r="491" spans="1:8">
      <c r="A491" s="350" t="s">
        <v>43</v>
      </c>
      <c r="B491" s="351" t="s">
        <v>187</v>
      </c>
      <c r="C491" s="352"/>
      <c r="D491" s="352"/>
      <c r="E491" s="361"/>
      <c r="F491" s="483"/>
      <c r="G491" s="358"/>
      <c r="H491" s="355">
        <f>H485+H490</f>
        <v>94481.27</v>
      </c>
    </row>
    <row r="492" spans="1:8">
      <c r="A492" s="350" t="s">
        <v>44</v>
      </c>
      <c r="B492" s="351" t="s">
        <v>98</v>
      </c>
      <c r="C492" s="352"/>
      <c r="D492" s="352"/>
      <c r="E492" s="362">
        <v>0</v>
      </c>
      <c r="F492" s="484" t="s">
        <v>191</v>
      </c>
      <c r="G492" s="358"/>
      <c r="H492" s="355">
        <f>H491*E492</f>
        <v>0</v>
      </c>
    </row>
    <row r="493" spans="1:8">
      <c r="A493" s="350" t="s">
        <v>45</v>
      </c>
      <c r="B493" s="351" t="s">
        <v>192</v>
      </c>
      <c r="C493" s="352"/>
      <c r="D493" s="352"/>
      <c r="E493" s="361"/>
      <c r="F493" s="483"/>
      <c r="G493" s="358"/>
      <c r="H493" s="355">
        <f>SUM(H491:H492)</f>
        <v>94481.27</v>
      </c>
    </row>
    <row r="497" spans="1:8">
      <c r="A497" s="347" t="s">
        <v>85</v>
      </c>
      <c r="C497" s="347" t="s">
        <v>0</v>
      </c>
      <c r="D497" s="475" t="s">
        <v>256</v>
      </c>
    </row>
    <row r="498" spans="1:8">
      <c r="A498" s="347" t="s">
        <v>86</v>
      </c>
      <c r="C498" s="347" t="s">
        <v>0</v>
      </c>
      <c r="D498" s="347" t="s">
        <v>109</v>
      </c>
      <c r="G498" s="488"/>
    </row>
    <row r="499" spans="1:8">
      <c r="A499" s="347" t="s">
        <v>87</v>
      </c>
      <c r="C499" s="347" t="s">
        <v>0</v>
      </c>
      <c r="D499" s="347" t="s">
        <v>257</v>
      </c>
    </row>
    <row r="501" spans="1:8">
      <c r="A501" s="349" t="s">
        <v>88</v>
      </c>
      <c r="B501" s="627" t="s">
        <v>89</v>
      </c>
      <c r="C501" s="628"/>
      <c r="D501" s="629"/>
      <c r="E501" s="349" t="s">
        <v>90</v>
      </c>
      <c r="F501" s="480" t="s">
        <v>91</v>
      </c>
      <c r="G501" s="349" t="s">
        <v>92</v>
      </c>
      <c r="H501" s="349" t="s">
        <v>93</v>
      </c>
    </row>
    <row r="502" spans="1:8">
      <c r="A502" s="350" t="s">
        <v>32</v>
      </c>
      <c r="B502" s="351" t="s">
        <v>94</v>
      </c>
      <c r="C502" s="352"/>
      <c r="D502" s="353"/>
      <c r="E502" s="350"/>
      <c r="F502" s="481"/>
      <c r="G502" s="354"/>
      <c r="H502" s="355"/>
    </row>
    <row r="503" spans="1:8">
      <c r="A503" s="440">
        <v>1</v>
      </c>
      <c r="B503" s="356" t="s">
        <v>2</v>
      </c>
      <c r="C503" s="357"/>
      <c r="D503" s="358"/>
      <c r="E503" s="359" t="s">
        <v>1</v>
      </c>
      <c r="F503" s="482">
        <v>2.2100000000000002E-3</v>
      </c>
      <c r="G503" s="360">
        <f>BAHAN!$D$9</f>
        <v>119500</v>
      </c>
      <c r="H503" s="360">
        <f t="shared" ref="H503:H506" si="37">G503*F503</f>
        <v>264.09500000000003</v>
      </c>
    </row>
    <row r="504" spans="1:8">
      <c r="A504" s="440">
        <v>2</v>
      </c>
      <c r="B504" s="356" t="s">
        <v>199</v>
      </c>
      <c r="C504" s="357"/>
      <c r="D504" s="358"/>
      <c r="E504" s="359" t="s">
        <v>1</v>
      </c>
      <c r="F504" s="482">
        <v>4.3E-3</v>
      </c>
      <c r="G504" s="360">
        <f>BAHAN!$D$10</f>
        <v>104400</v>
      </c>
      <c r="H504" s="360">
        <f t="shared" si="37"/>
        <v>448.92</v>
      </c>
    </row>
    <row r="505" spans="1:8">
      <c r="A505" s="440">
        <v>3</v>
      </c>
      <c r="B505" s="356" t="s">
        <v>200</v>
      </c>
      <c r="C505" s="357"/>
      <c r="D505" s="358"/>
      <c r="E505" s="359" t="s">
        <v>1</v>
      </c>
      <c r="F505" s="482">
        <v>4.2999999999999997E-2</v>
      </c>
      <c r="G505" s="360">
        <f>BAHAN!$D$11</f>
        <v>99400</v>
      </c>
      <c r="H505" s="360">
        <f t="shared" si="37"/>
        <v>4274.2</v>
      </c>
    </row>
    <row r="506" spans="1:8">
      <c r="A506" s="440">
        <v>4</v>
      </c>
      <c r="B506" s="356" t="s">
        <v>105</v>
      </c>
      <c r="C506" s="357"/>
      <c r="D506" s="358"/>
      <c r="E506" s="359" t="s">
        <v>1</v>
      </c>
      <c r="F506" s="482">
        <v>4.2999999999999997E-2</v>
      </c>
      <c r="G506" s="360">
        <f>BAHAN!$D$12</f>
        <v>94400</v>
      </c>
      <c r="H506" s="360">
        <f t="shared" si="37"/>
        <v>4059.2</v>
      </c>
    </row>
    <row r="507" spans="1:8">
      <c r="A507" s="623" t="s">
        <v>95</v>
      </c>
      <c r="B507" s="623"/>
      <c r="C507" s="623"/>
      <c r="D507" s="623"/>
      <c r="E507" s="623"/>
      <c r="F507" s="623"/>
      <c r="G507" s="623"/>
      <c r="H507" s="355">
        <f>SUM(H503:H506)</f>
        <v>9046.4150000000009</v>
      </c>
    </row>
    <row r="508" spans="1:8">
      <c r="A508" s="350" t="s">
        <v>33</v>
      </c>
      <c r="B508" s="351" t="s">
        <v>96</v>
      </c>
      <c r="C508" s="352"/>
      <c r="D508" s="358"/>
      <c r="E508" s="350"/>
      <c r="F508" s="481"/>
      <c r="G508" s="354"/>
      <c r="H508" s="355"/>
    </row>
    <row r="509" spans="1:8">
      <c r="A509" s="440">
        <v>1</v>
      </c>
      <c r="B509" s="356" t="s">
        <v>355</v>
      </c>
      <c r="C509" s="352"/>
      <c r="D509" s="358"/>
      <c r="E509" s="359" t="s">
        <v>254</v>
      </c>
      <c r="F509" s="482">
        <v>1.1000000000000001</v>
      </c>
      <c r="G509" s="477">
        <f>BAHAN!$D$40</f>
        <v>70000</v>
      </c>
      <c r="H509" s="360">
        <f>G509*F509</f>
        <v>77000</v>
      </c>
    </row>
    <row r="510" spans="1:8">
      <c r="A510" s="440">
        <v>2</v>
      </c>
      <c r="B510" s="356" t="s">
        <v>253</v>
      </c>
      <c r="C510" s="352"/>
      <c r="D510" s="358"/>
      <c r="E510" s="359" t="s">
        <v>6</v>
      </c>
      <c r="F510" s="482">
        <v>0.06</v>
      </c>
      <c r="G510" s="477">
        <f>BAHAN!$D$39</f>
        <v>30300</v>
      </c>
      <c r="H510" s="360">
        <f t="shared" ref="H510:H511" si="38">G510*F510</f>
        <v>1818</v>
      </c>
    </row>
    <row r="511" spans="1:8">
      <c r="A511" s="440">
        <v>3</v>
      </c>
      <c r="B511" s="356" t="s">
        <v>252</v>
      </c>
      <c r="C511" s="352"/>
      <c r="D511" s="358"/>
      <c r="E511" s="359" t="s">
        <v>255</v>
      </c>
      <c r="F511" s="482">
        <v>2</v>
      </c>
      <c r="G511" s="477">
        <f>BAHAN!$D$38</f>
        <v>3700</v>
      </c>
      <c r="H511" s="360">
        <f t="shared" si="38"/>
        <v>7400</v>
      </c>
    </row>
    <row r="512" spans="1:8">
      <c r="A512" s="624" t="s">
        <v>97</v>
      </c>
      <c r="B512" s="625"/>
      <c r="C512" s="625"/>
      <c r="D512" s="625"/>
      <c r="E512" s="625"/>
      <c r="F512" s="625"/>
      <c r="G512" s="626"/>
      <c r="H512" s="355">
        <f>SUM(H509:H511)</f>
        <v>86218</v>
      </c>
    </row>
    <row r="513" spans="1:8">
      <c r="A513" s="350" t="s">
        <v>43</v>
      </c>
      <c r="B513" s="351" t="s">
        <v>187</v>
      </c>
      <c r="C513" s="352"/>
      <c r="D513" s="352"/>
      <c r="E513" s="361"/>
      <c r="F513" s="483"/>
      <c r="G513" s="358"/>
      <c r="H513" s="355">
        <f>H507+H512</f>
        <v>95264.415000000008</v>
      </c>
    </row>
    <row r="514" spans="1:8">
      <c r="A514" s="350" t="s">
        <v>44</v>
      </c>
      <c r="B514" s="351" t="s">
        <v>98</v>
      </c>
      <c r="C514" s="352"/>
      <c r="D514" s="352"/>
      <c r="E514" s="362">
        <v>0</v>
      </c>
      <c r="F514" s="484" t="s">
        <v>191</v>
      </c>
      <c r="G514" s="358"/>
      <c r="H514" s="355">
        <f>H513*E514</f>
        <v>0</v>
      </c>
    </row>
    <row r="515" spans="1:8">
      <c r="A515" s="350" t="s">
        <v>45</v>
      </c>
      <c r="B515" s="351" t="s">
        <v>192</v>
      </c>
      <c r="C515" s="352"/>
      <c r="D515" s="352"/>
      <c r="E515" s="361"/>
      <c r="F515" s="483"/>
      <c r="G515" s="358"/>
      <c r="H515" s="355">
        <f>SUM(H513:H514)</f>
        <v>95264.415000000008</v>
      </c>
    </row>
    <row r="519" spans="1:8">
      <c r="A519" s="347" t="s">
        <v>85</v>
      </c>
      <c r="C519" s="347" t="s">
        <v>0</v>
      </c>
      <c r="D519" s="475" t="s">
        <v>426</v>
      </c>
    </row>
    <row r="520" spans="1:8">
      <c r="A520" s="347" t="s">
        <v>86</v>
      </c>
      <c r="C520" s="347" t="s">
        <v>0</v>
      </c>
      <c r="D520" s="347" t="s">
        <v>197</v>
      </c>
      <c r="G520" s="488"/>
    </row>
    <row r="521" spans="1:8">
      <c r="A521" s="347" t="s">
        <v>87</v>
      </c>
      <c r="C521" s="347" t="s">
        <v>0</v>
      </c>
      <c r="D521" s="502" t="s">
        <v>258</v>
      </c>
    </row>
    <row r="523" spans="1:8">
      <c r="A523" s="349" t="s">
        <v>88</v>
      </c>
      <c r="B523" s="627" t="s">
        <v>89</v>
      </c>
      <c r="C523" s="628"/>
      <c r="D523" s="629"/>
      <c r="E523" s="349" t="s">
        <v>90</v>
      </c>
      <c r="F523" s="480" t="s">
        <v>91</v>
      </c>
      <c r="G523" s="349" t="s">
        <v>92</v>
      </c>
      <c r="H523" s="349" t="s">
        <v>93</v>
      </c>
    </row>
    <row r="524" spans="1:8">
      <c r="A524" s="350" t="s">
        <v>32</v>
      </c>
      <c r="B524" s="351" t="s">
        <v>94</v>
      </c>
      <c r="C524" s="352"/>
      <c r="D524" s="353"/>
      <c r="E524" s="350"/>
      <c r="F524" s="481"/>
      <c r="G524" s="354"/>
      <c r="H524" s="355"/>
    </row>
    <row r="525" spans="1:8">
      <c r="A525" s="440">
        <v>1</v>
      </c>
      <c r="B525" s="356" t="s">
        <v>2</v>
      </c>
      <c r="C525" s="357"/>
      <c r="D525" s="358"/>
      <c r="E525" s="359" t="s">
        <v>1</v>
      </c>
      <c r="F525" s="482">
        <v>0.05</v>
      </c>
      <c r="G525" s="360">
        <f>BAHAN!$D$9</f>
        <v>119500</v>
      </c>
      <c r="H525" s="360">
        <f t="shared" ref="H525:H528" si="39">G525*F525</f>
        <v>5975</v>
      </c>
    </row>
    <row r="526" spans="1:8">
      <c r="A526" s="440">
        <v>2</v>
      </c>
      <c r="B526" s="356" t="s">
        <v>199</v>
      </c>
      <c r="C526" s="357"/>
      <c r="D526" s="358"/>
      <c r="E526" s="359" t="s">
        <v>1</v>
      </c>
      <c r="F526" s="482">
        <v>0.25</v>
      </c>
      <c r="G526" s="360">
        <f>BAHAN!$D$10</f>
        <v>104400</v>
      </c>
      <c r="H526" s="360">
        <f t="shared" si="39"/>
        <v>26100</v>
      </c>
    </row>
    <row r="527" spans="1:8">
      <c r="A527" s="440">
        <v>3</v>
      </c>
      <c r="B527" s="356" t="s">
        <v>200</v>
      </c>
      <c r="C527" s="357"/>
      <c r="D527" s="358"/>
      <c r="E527" s="359" t="s">
        <v>1</v>
      </c>
      <c r="F527" s="482">
        <v>2.5</v>
      </c>
      <c r="G527" s="360">
        <f>BAHAN!$D$11</f>
        <v>99400</v>
      </c>
      <c r="H527" s="360">
        <f t="shared" si="39"/>
        <v>248500</v>
      </c>
    </row>
    <row r="528" spans="1:8">
      <c r="A528" s="440">
        <v>4</v>
      </c>
      <c r="B528" s="356" t="s">
        <v>105</v>
      </c>
      <c r="C528" s="357"/>
      <c r="D528" s="358"/>
      <c r="E528" s="359" t="s">
        <v>1</v>
      </c>
      <c r="F528" s="482">
        <v>1</v>
      </c>
      <c r="G528" s="360">
        <f>BAHAN!$D$12</f>
        <v>94400</v>
      </c>
      <c r="H528" s="360">
        <f t="shared" si="39"/>
        <v>94400</v>
      </c>
    </row>
    <row r="529" spans="1:8">
      <c r="A529" s="623" t="s">
        <v>95</v>
      </c>
      <c r="B529" s="623"/>
      <c r="C529" s="623"/>
      <c r="D529" s="623"/>
      <c r="E529" s="623"/>
      <c r="F529" s="623"/>
      <c r="G529" s="623"/>
      <c r="H529" s="355">
        <f>SUM(H525:H528)</f>
        <v>374975</v>
      </c>
    </row>
    <row r="530" spans="1:8">
      <c r="A530" s="350" t="s">
        <v>33</v>
      </c>
      <c r="B530" s="351" t="s">
        <v>96</v>
      </c>
      <c r="C530" s="352"/>
      <c r="D530" s="358"/>
      <c r="E530" s="350"/>
      <c r="F530" s="481"/>
      <c r="G530" s="354"/>
      <c r="H530" s="355"/>
    </row>
    <row r="531" spans="1:8">
      <c r="A531" s="440">
        <v>1</v>
      </c>
      <c r="B531" s="356" t="s">
        <v>427</v>
      </c>
      <c r="C531" s="352"/>
      <c r="D531" s="358"/>
      <c r="E531" s="359" t="s">
        <v>241</v>
      </c>
      <c r="F531" s="482">
        <v>1.1000000000000001</v>
      </c>
      <c r="G531" s="477">
        <v>400000</v>
      </c>
      <c r="H531" s="360">
        <f>G531*F531</f>
        <v>440000.00000000006</v>
      </c>
    </row>
    <row r="532" spans="1:8">
      <c r="A532" s="624" t="s">
        <v>97</v>
      </c>
      <c r="B532" s="625"/>
      <c r="C532" s="625"/>
      <c r="D532" s="625"/>
      <c r="E532" s="625"/>
      <c r="F532" s="625"/>
      <c r="G532" s="626"/>
      <c r="H532" s="355">
        <f>SUM(H531:H531)</f>
        <v>440000.00000000006</v>
      </c>
    </row>
    <row r="533" spans="1:8">
      <c r="A533" s="350" t="s">
        <v>43</v>
      </c>
      <c r="B533" s="351" t="s">
        <v>187</v>
      </c>
      <c r="C533" s="352"/>
      <c r="D533" s="352"/>
      <c r="E533" s="361"/>
      <c r="F533" s="483"/>
      <c r="G533" s="358"/>
      <c r="H533" s="355">
        <f>H529+H532</f>
        <v>814975</v>
      </c>
    </row>
    <row r="534" spans="1:8">
      <c r="A534" s="350" t="s">
        <v>44</v>
      </c>
      <c r="B534" s="351" t="s">
        <v>98</v>
      </c>
      <c r="C534" s="352"/>
      <c r="D534" s="352"/>
      <c r="E534" s="362">
        <v>0</v>
      </c>
      <c r="F534" s="484" t="s">
        <v>191</v>
      </c>
      <c r="G534" s="358"/>
      <c r="H534" s="355">
        <f>H533*E534</f>
        <v>0</v>
      </c>
    </row>
    <row r="535" spans="1:8">
      <c r="A535" s="350" t="s">
        <v>45</v>
      </c>
      <c r="B535" s="351" t="s">
        <v>192</v>
      </c>
      <c r="C535" s="352"/>
      <c r="D535" s="352"/>
      <c r="E535" s="361"/>
      <c r="F535" s="483"/>
      <c r="G535" s="358"/>
      <c r="H535" s="355">
        <f>SUM(H533:H534)</f>
        <v>814975</v>
      </c>
    </row>
    <row r="539" spans="1:8">
      <c r="A539" s="347" t="s">
        <v>85</v>
      </c>
      <c r="C539" s="347" t="s">
        <v>0</v>
      </c>
      <c r="D539" s="475" t="s">
        <v>259</v>
      </c>
    </row>
    <row r="540" spans="1:8">
      <c r="A540" s="347" t="s">
        <v>86</v>
      </c>
      <c r="C540" s="347" t="s">
        <v>0</v>
      </c>
      <c r="D540" s="347" t="s">
        <v>197</v>
      </c>
      <c r="G540" s="488"/>
    </row>
    <row r="541" spans="1:8">
      <c r="A541" s="347" t="s">
        <v>87</v>
      </c>
      <c r="C541" s="347" t="s">
        <v>0</v>
      </c>
      <c r="D541" s="347" t="s">
        <v>370</v>
      </c>
    </row>
    <row r="543" spans="1:8">
      <c r="A543" s="349" t="s">
        <v>88</v>
      </c>
      <c r="B543" s="627" t="s">
        <v>89</v>
      </c>
      <c r="C543" s="628"/>
      <c r="D543" s="629"/>
      <c r="E543" s="349" t="s">
        <v>90</v>
      </c>
      <c r="F543" s="480" t="s">
        <v>91</v>
      </c>
      <c r="G543" s="349" t="s">
        <v>92</v>
      </c>
      <c r="H543" s="349" t="s">
        <v>93</v>
      </c>
    </row>
    <row r="544" spans="1:8">
      <c r="A544" s="350" t="s">
        <v>32</v>
      </c>
      <c r="B544" s="351" t="s">
        <v>94</v>
      </c>
      <c r="C544" s="352"/>
      <c r="D544" s="353"/>
      <c r="E544" s="350"/>
      <c r="F544" s="481"/>
      <c r="G544" s="354"/>
      <c r="H544" s="355"/>
    </row>
    <row r="545" spans="1:8">
      <c r="A545" s="440">
        <v>1</v>
      </c>
      <c r="B545" s="356" t="s">
        <v>2</v>
      </c>
      <c r="C545" s="357"/>
      <c r="D545" s="358"/>
      <c r="E545" s="359" t="s">
        <v>1</v>
      </c>
      <c r="F545" s="482">
        <v>7.5000000000000002E-4</v>
      </c>
      <c r="G545" s="360">
        <f>BAHAN!$D$9</f>
        <v>119500</v>
      </c>
      <c r="H545" s="360">
        <f t="shared" ref="H545:H548" si="40">G545*F545</f>
        <v>89.625</v>
      </c>
    </row>
    <row r="546" spans="1:8">
      <c r="A546" s="440">
        <v>2</v>
      </c>
      <c r="B546" s="356" t="s">
        <v>199</v>
      </c>
      <c r="C546" s="357"/>
      <c r="D546" s="358"/>
      <c r="E546" s="359" t="s">
        <v>1</v>
      </c>
      <c r="F546" s="482">
        <v>1.4999999999999999E-2</v>
      </c>
      <c r="G546" s="360">
        <f>BAHAN!$D$10</f>
        <v>104400</v>
      </c>
      <c r="H546" s="360">
        <f t="shared" si="40"/>
        <v>1566</v>
      </c>
    </row>
    <row r="547" spans="1:8">
      <c r="A547" s="440">
        <v>3</v>
      </c>
      <c r="B547" s="356" t="s">
        <v>200</v>
      </c>
      <c r="C547" s="357"/>
      <c r="D547" s="358"/>
      <c r="E547" s="359" t="s">
        <v>1</v>
      </c>
      <c r="F547" s="482">
        <v>0.15</v>
      </c>
      <c r="G547" s="360">
        <f>BAHAN!$D$11</f>
        <v>99400</v>
      </c>
      <c r="H547" s="360">
        <f t="shared" si="40"/>
        <v>14910</v>
      </c>
    </row>
    <row r="548" spans="1:8">
      <c r="A548" s="440">
        <v>4</v>
      </c>
      <c r="B548" s="356" t="s">
        <v>105</v>
      </c>
      <c r="C548" s="357"/>
      <c r="D548" s="358"/>
      <c r="E548" s="359" t="s">
        <v>1</v>
      </c>
      <c r="F548" s="482">
        <v>1.4999999999999999E-2</v>
      </c>
      <c r="G548" s="360">
        <f>BAHAN!$D$12</f>
        <v>94400</v>
      </c>
      <c r="H548" s="360">
        <f t="shared" si="40"/>
        <v>1416</v>
      </c>
    </row>
    <row r="549" spans="1:8">
      <c r="A549" s="623" t="s">
        <v>95</v>
      </c>
      <c r="B549" s="623"/>
      <c r="C549" s="623"/>
      <c r="D549" s="623"/>
      <c r="E549" s="623"/>
      <c r="F549" s="623"/>
      <c r="G549" s="623"/>
      <c r="H549" s="355">
        <f>SUM(H545:H548)</f>
        <v>17981.625</v>
      </c>
    </row>
    <row r="550" spans="1:8">
      <c r="A550" s="350" t="s">
        <v>33</v>
      </c>
      <c r="B550" s="351" t="s">
        <v>96</v>
      </c>
      <c r="C550" s="352"/>
      <c r="D550" s="358"/>
      <c r="E550" s="350"/>
      <c r="F550" s="481"/>
      <c r="G550" s="354"/>
      <c r="H550" s="355"/>
    </row>
    <row r="551" spans="1:8">
      <c r="A551" s="440">
        <v>1</v>
      </c>
      <c r="B551" s="356" t="s">
        <v>260</v>
      </c>
      <c r="C551" s="352"/>
      <c r="D551" s="358"/>
      <c r="E551" s="359" t="s">
        <v>241</v>
      </c>
      <c r="F551" s="482">
        <v>1.1000000000000001</v>
      </c>
      <c r="G551" s="477">
        <f>BAHAN!$D$41</f>
        <v>106700</v>
      </c>
      <c r="H551" s="360">
        <f>G551*F551</f>
        <v>117370.00000000001</v>
      </c>
    </row>
    <row r="552" spans="1:8">
      <c r="A552" s="624" t="s">
        <v>97</v>
      </c>
      <c r="B552" s="625"/>
      <c r="C552" s="625"/>
      <c r="D552" s="625"/>
      <c r="E552" s="625"/>
      <c r="F552" s="625"/>
      <c r="G552" s="626"/>
      <c r="H552" s="355">
        <f>SUM(H551:H551)</f>
        <v>117370.00000000001</v>
      </c>
    </row>
    <row r="553" spans="1:8">
      <c r="A553" s="350" t="s">
        <v>43</v>
      </c>
      <c r="B553" s="351" t="s">
        <v>187</v>
      </c>
      <c r="C553" s="352"/>
      <c r="D553" s="352"/>
      <c r="E553" s="361"/>
      <c r="F553" s="483"/>
      <c r="G553" s="358"/>
      <c r="H553" s="355">
        <f>H549+H552</f>
        <v>135351.625</v>
      </c>
    </row>
    <row r="554" spans="1:8">
      <c r="A554" s="350" t="s">
        <v>44</v>
      </c>
      <c r="B554" s="351" t="s">
        <v>98</v>
      </c>
      <c r="C554" s="352"/>
      <c r="D554" s="352"/>
      <c r="E554" s="362">
        <v>0</v>
      </c>
      <c r="F554" s="484" t="s">
        <v>191</v>
      </c>
      <c r="G554" s="358"/>
      <c r="H554" s="355">
        <f>H553*E554</f>
        <v>0</v>
      </c>
    </row>
    <row r="555" spans="1:8">
      <c r="A555" s="350" t="s">
        <v>45</v>
      </c>
      <c r="B555" s="351" t="s">
        <v>192</v>
      </c>
      <c r="C555" s="352"/>
      <c r="D555" s="352"/>
      <c r="E555" s="361"/>
      <c r="F555" s="483"/>
      <c r="G555" s="358"/>
      <c r="H555" s="355">
        <f>SUM(H553:H554)</f>
        <v>135351.625</v>
      </c>
    </row>
    <row r="559" spans="1:8">
      <c r="A559" s="347" t="s">
        <v>85</v>
      </c>
      <c r="C559" s="347" t="s">
        <v>0</v>
      </c>
      <c r="D559" s="475" t="s">
        <v>265</v>
      </c>
    </row>
    <row r="560" spans="1:8">
      <c r="A560" s="347" t="s">
        <v>86</v>
      </c>
      <c r="C560" s="347" t="s">
        <v>0</v>
      </c>
      <c r="D560" s="347" t="s">
        <v>197</v>
      </c>
      <c r="G560" s="488"/>
    </row>
    <row r="561" spans="1:8">
      <c r="A561" s="347" t="s">
        <v>87</v>
      </c>
      <c r="C561" s="347" t="s">
        <v>0</v>
      </c>
      <c r="D561" s="347" t="s">
        <v>261</v>
      </c>
    </row>
    <row r="563" spans="1:8">
      <c r="A563" s="349" t="s">
        <v>88</v>
      </c>
      <c r="B563" s="627" t="s">
        <v>89</v>
      </c>
      <c r="C563" s="628"/>
      <c r="D563" s="629"/>
      <c r="E563" s="349" t="s">
        <v>90</v>
      </c>
      <c r="F563" s="480" t="s">
        <v>91</v>
      </c>
      <c r="G563" s="349" t="s">
        <v>92</v>
      </c>
      <c r="H563" s="349" t="s">
        <v>93</v>
      </c>
    </row>
    <row r="564" spans="1:8">
      <c r="A564" s="350" t="s">
        <v>32</v>
      </c>
      <c r="B564" s="351" t="s">
        <v>94</v>
      </c>
      <c r="C564" s="352"/>
      <c r="D564" s="353"/>
      <c r="E564" s="350"/>
      <c r="F564" s="481"/>
      <c r="G564" s="354"/>
      <c r="H564" s="355"/>
    </row>
    <row r="565" spans="1:8">
      <c r="A565" s="440">
        <v>1</v>
      </c>
      <c r="B565" s="356" t="s">
        <v>2</v>
      </c>
      <c r="C565" s="357"/>
      <c r="D565" s="358"/>
      <c r="E565" s="359" t="s">
        <v>1</v>
      </c>
      <c r="F565" s="482">
        <v>5.0000000000000001E-3</v>
      </c>
      <c r="G565" s="360">
        <f>BAHAN!$D$9</f>
        <v>119500</v>
      </c>
      <c r="H565" s="360">
        <f t="shared" ref="H565:H568" si="41">G565*F565</f>
        <v>597.5</v>
      </c>
    </row>
    <row r="566" spans="1:8">
      <c r="A566" s="440">
        <v>2</v>
      </c>
      <c r="B566" s="356" t="s">
        <v>262</v>
      </c>
      <c r="C566" s="357"/>
      <c r="D566" s="358"/>
      <c r="E566" s="359" t="s">
        <v>1</v>
      </c>
      <c r="F566" s="482">
        <v>0.01</v>
      </c>
      <c r="G566" s="360">
        <f>BAHAN!$D$10</f>
        <v>104400</v>
      </c>
      <c r="H566" s="360">
        <f t="shared" si="41"/>
        <v>1044</v>
      </c>
    </row>
    <row r="567" spans="1:8">
      <c r="A567" s="440">
        <v>3</v>
      </c>
      <c r="B567" s="356" t="s">
        <v>263</v>
      </c>
      <c r="C567" s="357"/>
      <c r="D567" s="358"/>
      <c r="E567" s="359" t="s">
        <v>1</v>
      </c>
      <c r="F567" s="482">
        <v>0.1</v>
      </c>
      <c r="G567" s="360">
        <f>BAHAN!$D$11</f>
        <v>99400</v>
      </c>
      <c r="H567" s="360">
        <f t="shared" si="41"/>
        <v>9940</v>
      </c>
    </row>
    <row r="568" spans="1:8">
      <c r="A568" s="440">
        <v>4</v>
      </c>
      <c r="B568" s="356" t="s">
        <v>264</v>
      </c>
      <c r="C568" s="357"/>
      <c r="D568" s="358"/>
      <c r="E568" s="359" t="s">
        <v>1</v>
      </c>
      <c r="F568" s="482">
        <v>0.4</v>
      </c>
      <c r="G568" s="360">
        <f>BAHAN!$D$12</f>
        <v>94400</v>
      </c>
      <c r="H568" s="360">
        <f t="shared" si="41"/>
        <v>37760</v>
      </c>
    </row>
    <row r="569" spans="1:8">
      <c r="A569" s="623" t="s">
        <v>95</v>
      </c>
      <c r="B569" s="623"/>
      <c r="C569" s="623"/>
      <c r="D569" s="623"/>
      <c r="E569" s="623"/>
      <c r="F569" s="623"/>
      <c r="G569" s="623"/>
      <c r="H569" s="355">
        <f>SUM(H565:H568)</f>
        <v>49341.5</v>
      </c>
    </row>
    <row r="570" spans="1:8">
      <c r="A570" s="350" t="s">
        <v>33</v>
      </c>
      <c r="B570" s="351" t="s">
        <v>96</v>
      </c>
      <c r="C570" s="352"/>
      <c r="D570" s="358"/>
      <c r="E570" s="350"/>
      <c r="F570" s="481"/>
      <c r="G570" s="354"/>
      <c r="H570" s="355"/>
    </row>
    <row r="571" spans="1:8">
      <c r="A571" s="440">
        <v>1</v>
      </c>
      <c r="B571" s="356" t="s">
        <v>356</v>
      </c>
      <c r="C571" s="352"/>
      <c r="D571" s="358"/>
      <c r="E571" s="359" t="s">
        <v>241</v>
      </c>
      <c r="F571" s="482">
        <v>1.1000000000000001</v>
      </c>
      <c r="G571" s="477">
        <f>BAHAN!$D$42</f>
        <v>216700</v>
      </c>
      <c r="H571" s="360">
        <f>G571*F571</f>
        <v>238370.00000000003</v>
      </c>
    </row>
    <row r="572" spans="1:8">
      <c r="A572" s="624" t="s">
        <v>97</v>
      </c>
      <c r="B572" s="625"/>
      <c r="C572" s="625"/>
      <c r="D572" s="625"/>
      <c r="E572" s="625"/>
      <c r="F572" s="625"/>
      <c r="G572" s="626"/>
      <c r="H572" s="355">
        <f>SUM(H571:H571)</f>
        <v>238370.00000000003</v>
      </c>
    </row>
    <row r="573" spans="1:8">
      <c r="A573" s="350" t="s">
        <v>43</v>
      </c>
      <c r="B573" s="351" t="s">
        <v>187</v>
      </c>
      <c r="C573" s="352"/>
      <c r="D573" s="352"/>
      <c r="E573" s="361"/>
      <c r="F573" s="483"/>
      <c r="G573" s="358"/>
      <c r="H573" s="355">
        <f>H569+H572</f>
        <v>287711.5</v>
      </c>
    </row>
    <row r="574" spans="1:8">
      <c r="A574" s="350" t="s">
        <v>44</v>
      </c>
      <c r="B574" s="351" t="s">
        <v>98</v>
      </c>
      <c r="C574" s="352"/>
      <c r="D574" s="352"/>
      <c r="E574" s="362">
        <v>0</v>
      </c>
      <c r="F574" s="484" t="s">
        <v>191</v>
      </c>
      <c r="G574" s="358"/>
      <c r="H574" s="355">
        <f>H573*E574</f>
        <v>0</v>
      </c>
    </row>
    <row r="575" spans="1:8">
      <c r="A575" s="350" t="s">
        <v>45</v>
      </c>
      <c r="B575" s="351" t="s">
        <v>192</v>
      </c>
      <c r="C575" s="352"/>
      <c r="D575" s="352"/>
      <c r="E575" s="361"/>
      <c r="F575" s="483"/>
      <c r="G575" s="358"/>
      <c r="H575" s="355">
        <f>SUM(H573:H574)</f>
        <v>287711.5</v>
      </c>
    </row>
    <row r="579" spans="1:8">
      <c r="A579" s="347" t="s">
        <v>85</v>
      </c>
      <c r="C579" s="347" t="s">
        <v>0</v>
      </c>
      <c r="D579" s="475" t="s">
        <v>371</v>
      </c>
    </row>
    <row r="580" spans="1:8">
      <c r="A580" s="347" t="s">
        <v>86</v>
      </c>
      <c r="C580" s="347" t="s">
        <v>0</v>
      </c>
      <c r="D580" s="347" t="s">
        <v>197</v>
      </c>
      <c r="G580" s="488"/>
    </row>
    <row r="581" spans="1:8">
      <c r="A581" s="347" t="s">
        <v>87</v>
      </c>
      <c r="C581" s="347" t="s">
        <v>0</v>
      </c>
      <c r="D581" s="347" t="s">
        <v>267</v>
      </c>
    </row>
    <row r="583" spans="1:8">
      <c r="A583" s="349" t="s">
        <v>88</v>
      </c>
      <c r="B583" s="627" t="s">
        <v>89</v>
      </c>
      <c r="C583" s="628"/>
      <c r="D583" s="629"/>
      <c r="E583" s="349" t="s">
        <v>90</v>
      </c>
      <c r="F583" s="480" t="s">
        <v>91</v>
      </c>
      <c r="G583" s="349" t="s">
        <v>92</v>
      </c>
      <c r="H583" s="349" t="s">
        <v>93</v>
      </c>
    </row>
    <row r="584" spans="1:8">
      <c r="A584" s="350" t="s">
        <v>32</v>
      </c>
      <c r="B584" s="351" t="s">
        <v>94</v>
      </c>
      <c r="C584" s="352"/>
      <c r="D584" s="353"/>
      <c r="E584" s="350"/>
      <c r="F584" s="481"/>
      <c r="G584" s="354"/>
      <c r="H584" s="355"/>
    </row>
    <row r="585" spans="1:8">
      <c r="A585" s="440">
        <v>1</v>
      </c>
      <c r="B585" s="356" t="s">
        <v>2</v>
      </c>
      <c r="C585" s="357"/>
      <c r="D585" s="358"/>
      <c r="E585" s="359" t="s">
        <v>1</v>
      </c>
      <c r="F585" s="482">
        <v>8.0000000000000002E-3</v>
      </c>
      <c r="G585" s="360">
        <f>BAHAN!$D$9</f>
        <v>119500</v>
      </c>
      <c r="H585" s="360">
        <f t="shared" ref="H585:H588" si="42">G585*F585</f>
        <v>956</v>
      </c>
    </row>
    <row r="586" spans="1:8">
      <c r="A586" s="440">
        <v>2</v>
      </c>
      <c r="B586" s="356" t="s">
        <v>199</v>
      </c>
      <c r="C586" s="357"/>
      <c r="D586" s="358"/>
      <c r="E586" s="359" t="s">
        <v>1</v>
      </c>
      <c r="F586" s="482">
        <v>8.0000000000000002E-3</v>
      </c>
      <c r="G586" s="360">
        <f>BAHAN!$D$10</f>
        <v>104400</v>
      </c>
      <c r="H586" s="360">
        <f t="shared" si="42"/>
        <v>835.2</v>
      </c>
    </row>
    <row r="587" spans="1:8">
      <c r="A587" s="440">
        <v>3</v>
      </c>
      <c r="B587" s="356" t="s">
        <v>200</v>
      </c>
      <c r="C587" s="357"/>
      <c r="D587" s="358"/>
      <c r="E587" s="359" t="s">
        <v>1</v>
      </c>
      <c r="F587" s="482">
        <v>7.4999999999999997E-2</v>
      </c>
      <c r="G587" s="360">
        <f>BAHAN!$D$11</f>
        <v>99400</v>
      </c>
      <c r="H587" s="360">
        <f t="shared" si="42"/>
        <v>7455</v>
      </c>
    </row>
    <row r="588" spans="1:8">
      <c r="A588" s="440">
        <v>4</v>
      </c>
      <c r="B588" s="356" t="s">
        <v>264</v>
      </c>
      <c r="C588" s="357"/>
      <c r="D588" s="358"/>
      <c r="E588" s="359" t="s">
        <v>1</v>
      </c>
      <c r="F588" s="482">
        <v>0.15</v>
      </c>
      <c r="G588" s="360">
        <f>BAHAN!$D$12</f>
        <v>94400</v>
      </c>
      <c r="H588" s="360">
        <f t="shared" si="42"/>
        <v>14160</v>
      </c>
    </row>
    <row r="589" spans="1:8">
      <c r="A589" s="623" t="s">
        <v>95</v>
      </c>
      <c r="B589" s="623"/>
      <c r="C589" s="623"/>
      <c r="D589" s="623"/>
      <c r="E589" s="623"/>
      <c r="F589" s="623"/>
      <c r="G589" s="623"/>
      <c r="H589" s="355">
        <f>SUM(H585:H588)</f>
        <v>23406.2</v>
      </c>
    </row>
    <row r="590" spans="1:8">
      <c r="A590" s="350" t="s">
        <v>33</v>
      </c>
      <c r="B590" s="351" t="s">
        <v>96</v>
      </c>
      <c r="C590" s="352"/>
      <c r="D590" s="358"/>
      <c r="E590" s="350"/>
      <c r="F590" s="481"/>
      <c r="G590" s="354"/>
      <c r="H590" s="355"/>
    </row>
    <row r="591" spans="1:8">
      <c r="A591" s="440">
        <v>1</v>
      </c>
      <c r="B591" s="356" t="s">
        <v>372</v>
      </c>
      <c r="C591" s="352"/>
      <c r="D591" s="358"/>
      <c r="E591" s="359" t="s">
        <v>6</v>
      </c>
      <c r="F591" s="482">
        <v>25</v>
      </c>
      <c r="G591" s="477">
        <f>BAHAN!$D$43</f>
        <v>11500</v>
      </c>
      <c r="H591" s="360">
        <f>G591*F591</f>
        <v>287500</v>
      </c>
    </row>
    <row r="592" spans="1:8">
      <c r="A592" s="624" t="s">
        <v>97</v>
      </c>
      <c r="B592" s="625"/>
      <c r="C592" s="625"/>
      <c r="D592" s="625"/>
      <c r="E592" s="625"/>
      <c r="F592" s="625"/>
      <c r="G592" s="626"/>
      <c r="H592" s="355">
        <f>SUM(H591:H591)</f>
        <v>287500</v>
      </c>
    </row>
    <row r="593" spans="1:8">
      <c r="A593" s="350" t="s">
        <v>43</v>
      </c>
      <c r="B593" s="351" t="s">
        <v>187</v>
      </c>
      <c r="C593" s="352"/>
      <c r="D593" s="352"/>
      <c r="E593" s="361"/>
      <c r="F593" s="483"/>
      <c r="G593" s="358"/>
      <c r="H593" s="355">
        <f>H589+H592</f>
        <v>310906.2</v>
      </c>
    </row>
    <row r="594" spans="1:8">
      <c r="A594" s="350" t="s">
        <v>44</v>
      </c>
      <c r="B594" s="351" t="s">
        <v>98</v>
      </c>
      <c r="C594" s="352"/>
      <c r="D594" s="352"/>
      <c r="E594" s="362">
        <v>0</v>
      </c>
      <c r="F594" s="484" t="s">
        <v>191</v>
      </c>
      <c r="G594" s="358"/>
      <c r="H594" s="355">
        <f>H593*E594</f>
        <v>0</v>
      </c>
    </row>
    <row r="595" spans="1:8">
      <c r="A595" s="350" t="s">
        <v>45</v>
      </c>
      <c r="B595" s="351" t="s">
        <v>192</v>
      </c>
      <c r="C595" s="352"/>
      <c r="D595" s="352"/>
      <c r="E595" s="361"/>
      <c r="F595" s="483"/>
      <c r="G595" s="358"/>
      <c r="H595" s="355">
        <f>SUM(H593:H594)</f>
        <v>310906.2</v>
      </c>
    </row>
    <row r="599" spans="1:8">
      <c r="A599" s="347" t="s">
        <v>85</v>
      </c>
      <c r="C599" s="347" t="s">
        <v>0</v>
      </c>
      <c r="D599" s="475" t="s">
        <v>269</v>
      </c>
    </row>
    <row r="600" spans="1:8">
      <c r="A600" s="347" t="s">
        <v>86</v>
      </c>
      <c r="C600" s="347" t="s">
        <v>0</v>
      </c>
      <c r="D600" s="347" t="s">
        <v>197</v>
      </c>
      <c r="G600" s="488"/>
    </row>
    <row r="601" spans="1:8">
      <c r="A601" s="347" t="s">
        <v>87</v>
      </c>
      <c r="C601" s="347" t="s">
        <v>0</v>
      </c>
      <c r="D601" s="347" t="s">
        <v>267</v>
      </c>
    </row>
    <row r="603" spans="1:8">
      <c r="A603" s="349" t="s">
        <v>88</v>
      </c>
      <c r="B603" s="627" t="s">
        <v>89</v>
      </c>
      <c r="C603" s="628"/>
      <c r="D603" s="629"/>
      <c r="E603" s="349" t="s">
        <v>90</v>
      </c>
      <c r="F603" s="480" t="s">
        <v>91</v>
      </c>
      <c r="G603" s="349" t="s">
        <v>92</v>
      </c>
      <c r="H603" s="349" t="s">
        <v>93</v>
      </c>
    </row>
    <row r="604" spans="1:8">
      <c r="A604" s="350" t="s">
        <v>32</v>
      </c>
      <c r="B604" s="351" t="s">
        <v>94</v>
      </c>
      <c r="C604" s="352"/>
      <c r="D604" s="353"/>
      <c r="E604" s="350"/>
      <c r="F604" s="481"/>
      <c r="G604" s="354"/>
      <c r="H604" s="355"/>
    </row>
    <row r="605" spans="1:8">
      <c r="A605" s="440">
        <v>1</v>
      </c>
      <c r="B605" s="356" t="s">
        <v>2</v>
      </c>
      <c r="C605" s="357"/>
      <c r="D605" s="358"/>
      <c r="E605" s="359" t="s">
        <v>1</v>
      </c>
      <c r="F605" s="482">
        <v>5.0000000000000001E-3</v>
      </c>
      <c r="G605" s="360">
        <f>BAHAN!$D$9</f>
        <v>119500</v>
      </c>
      <c r="H605" s="360">
        <f t="shared" ref="H605:H608" si="43">G605*F605</f>
        <v>597.5</v>
      </c>
    </row>
    <row r="606" spans="1:8">
      <c r="A606" s="440">
        <v>2</v>
      </c>
      <c r="B606" s="356" t="s">
        <v>199</v>
      </c>
      <c r="C606" s="357"/>
      <c r="D606" s="358"/>
      <c r="E606" s="359" t="s">
        <v>1</v>
      </c>
      <c r="F606" s="482">
        <v>0.02</v>
      </c>
      <c r="G606" s="360">
        <f>BAHAN!$D$10</f>
        <v>104400</v>
      </c>
      <c r="H606" s="360">
        <f t="shared" si="43"/>
        <v>2088</v>
      </c>
    </row>
    <row r="607" spans="1:8">
      <c r="A607" s="440">
        <v>3</v>
      </c>
      <c r="B607" s="356" t="s">
        <v>200</v>
      </c>
      <c r="C607" s="357"/>
      <c r="D607" s="358"/>
      <c r="E607" s="359" t="s">
        <v>1</v>
      </c>
      <c r="F607" s="482">
        <v>0.2</v>
      </c>
      <c r="G607" s="360">
        <f>BAHAN!$D$11</f>
        <v>99400</v>
      </c>
      <c r="H607" s="360">
        <f t="shared" si="43"/>
        <v>19880</v>
      </c>
    </row>
    <row r="608" spans="1:8">
      <c r="A608" s="440">
        <v>4</v>
      </c>
      <c r="B608" s="356" t="s">
        <v>264</v>
      </c>
      <c r="C608" s="357"/>
      <c r="D608" s="358"/>
      <c r="E608" s="359" t="s">
        <v>1</v>
      </c>
      <c r="F608" s="482">
        <v>0.1</v>
      </c>
      <c r="G608" s="360">
        <f>BAHAN!$D$12</f>
        <v>94400</v>
      </c>
      <c r="H608" s="360">
        <f t="shared" si="43"/>
        <v>9440</v>
      </c>
    </row>
    <row r="609" spans="1:8">
      <c r="A609" s="623" t="s">
        <v>95</v>
      </c>
      <c r="B609" s="623"/>
      <c r="C609" s="623"/>
      <c r="D609" s="623"/>
      <c r="E609" s="623"/>
      <c r="F609" s="623"/>
      <c r="G609" s="623"/>
      <c r="H609" s="355">
        <f>SUM(H605:H608)</f>
        <v>32005.5</v>
      </c>
    </row>
    <row r="610" spans="1:8">
      <c r="A610" s="350" t="s">
        <v>33</v>
      </c>
      <c r="B610" s="351" t="s">
        <v>96</v>
      </c>
      <c r="C610" s="352"/>
      <c r="D610" s="358"/>
      <c r="E610" s="350"/>
      <c r="F610" s="481"/>
      <c r="G610" s="354"/>
      <c r="H610" s="355"/>
    </row>
    <row r="611" spans="1:8">
      <c r="A611" s="440">
        <v>1</v>
      </c>
      <c r="B611" s="356" t="s">
        <v>270</v>
      </c>
      <c r="C611" s="352"/>
      <c r="D611" s="358"/>
      <c r="E611" s="359" t="s">
        <v>195</v>
      </c>
      <c r="F611" s="482">
        <v>1.0800000000000001E-2</v>
      </c>
      <c r="G611" s="477">
        <f>BAHAN!$D$44</f>
        <v>8000000</v>
      </c>
      <c r="H611" s="360">
        <f>G611*F611</f>
        <v>86400</v>
      </c>
    </row>
    <row r="612" spans="1:8">
      <c r="A612" s="359">
        <v>2</v>
      </c>
      <c r="B612" s="489" t="s">
        <v>271</v>
      </c>
      <c r="C612" s="490"/>
      <c r="D612" s="491"/>
      <c r="E612" s="359" t="s">
        <v>5</v>
      </c>
      <c r="F612" s="482">
        <v>0.1</v>
      </c>
      <c r="G612" s="477">
        <f>BAHAN!$D$45</f>
        <v>13400</v>
      </c>
      <c r="H612" s="360">
        <f>G612*F612</f>
        <v>1340</v>
      </c>
    </row>
    <row r="613" spans="1:8">
      <c r="A613" s="624" t="s">
        <v>97</v>
      </c>
      <c r="B613" s="625"/>
      <c r="C613" s="625"/>
      <c r="D613" s="625"/>
      <c r="E613" s="625"/>
      <c r="F613" s="625"/>
      <c r="G613" s="626"/>
      <c r="H613" s="355">
        <f>SUM(H611:H612)</f>
        <v>87740</v>
      </c>
    </row>
    <row r="614" spans="1:8">
      <c r="A614" s="350" t="s">
        <v>43</v>
      </c>
      <c r="B614" s="351" t="s">
        <v>187</v>
      </c>
      <c r="C614" s="352"/>
      <c r="D614" s="352"/>
      <c r="E614" s="361"/>
      <c r="F614" s="483"/>
      <c r="G614" s="358"/>
      <c r="H614" s="355">
        <f>H609+H613</f>
        <v>119745.5</v>
      </c>
    </row>
    <row r="615" spans="1:8">
      <c r="A615" s="350" t="s">
        <v>44</v>
      </c>
      <c r="B615" s="351" t="s">
        <v>98</v>
      </c>
      <c r="C615" s="352"/>
      <c r="D615" s="352"/>
      <c r="E615" s="362">
        <v>0</v>
      </c>
      <c r="F615" s="484" t="s">
        <v>191</v>
      </c>
      <c r="G615" s="358"/>
      <c r="H615" s="355">
        <f>H614*E615</f>
        <v>0</v>
      </c>
    </row>
    <row r="616" spans="1:8">
      <c r="A616" s="350" t="s">
        <v>45</v>
      </c>
      <c r="B616" s="351" t="s">
        <v>192</v>
      </c>
      <c r="C616" s="352"/>
      <c r="D616" s="352"/>
      <c r="E616" s="361"/>
      <c r="F616" s="483"/>
      <c r="G616" s="358"/>
      <c r="H616" s="355">
        <f>SUM(H614:H615)</f>
        <v>119745.5</v>
      </c>
    </row>
    <row r="620" spans="1:8">
      <c r="A620" s="347" t="s">
        <v>85</v>
      </c>
      <c r="C620" s="347" t="s">
        <v>0</v>
      </c>
      <c r="D620" s="475" t="s">
        <v>272</v>
      </c>
    </row>
    <row r="621" spans="1:8">
      <c r="A621" s="347" t="s">
        <v>86</v>
      </c>
      <c r="C621" s="347" t="s">
        <v>0</v>
      </c>
      <c r="D621" s="347" t="s">
        <v>197</v>
      </c>
      <c r="G621" s="488"/>
    </row>
    <row r="622" spans="1:8">
      <c r="A622" s="347" t="s">
        <v>87</v>
      </c>
      <c r="C622" s="347" t="s">
        <v>0</v>
      </c>
      <c r="D622" s="347" t="s">
        <v>273</v>
      </c>
    </row>
    <row r="624" spans="1:8">
      <c r="A624" s="349" t="s">
        <v>88</v>
      </c>
      <c r="B624" s="627" t="s">
        <v>89</v>
      </c>
      <c r="C624" s="628"/>
      <c r="D624" s="629"/>
      <c r="E624" s="349" t="s">
        <v>90</v>
      </c>
      <c r="F624" s="480" t="s">
        <v>91</v>
      </c>
      <c r="G624" s="349" t="s">
        <v>92</v>
      </c>
      <c r="H624" s="349" t="s">
        <v>93</v>
      </c>
    </row>
    <row r="625" spans="1:8">
      <c r="A625" s="350" t="s">
        <v>32</v>
      </c>
      <c r="B625" s="351" t="s">
        <v>94</v>
      </c>
      <c r="C625" s="352"/>
      <c r="D625" s="353"/>
      <c r="E625" s="350"/>
      <c r="F625" s="481"/>
      <c r="G625" s="354"/>
      <c r="H625" s="355"/>
    </row>
    <row r="626" spans="1:8">
      <c r="A626" s="440">
        <v>1</v>
      </c>
      <c r="B626" s="356" t="s">
        <v>2</v>
      </c>
      <c r="C626" s="357"/>
      <c r="D626" s="358"/>
      <c r="E626" s="359" t="s">
        <v>1</v>
      </c>
      <c r="F626" s="482">
        <v>7.4999999999999997E-2</v>
      </c>
      <c r="G626" s="360">
        <f>BAHAN!$D$9</f>
        <v>119500</v>
      </c>
      <c r="H626" s="360">
        <f t="shared" ref="H626:H629" si="44">G626*F626</f>
        <v>8962.5</v>
      </c>
    </row>
    <row r="627" spans="1:8">
      <c r="A627" s="440">
        <v>2</v>
      </c>
      <c r="B627" s="356" t="s">
        <v>199</v>
      </c>
      <c r="C627" s="357"/>
      <c r="D627" s="358"/>
      <c r="E627" s="359" t="s">
        <v>1</v>
      </c>
      <c r="F627" s="482">
        <v>2.5000000000000001E-2</v>
      </c>
      <c r="G627" s="360">
        <f>BAHAN!$D$10</f>
        <v>104400</v>
      </c>
      <c r="H627" s="360">
        <f t="shared" si="44"/>
        <v>2610</v>
      </c>
    </row>
    <row r="628" spans="1:8">
      <c r="A628" s="440">
        <v>3</v>
      </c>
      <c r="B628" s="356" t="s">
        <v>105</v>
      </c>
      <c r="C628" s="357"/>
      <c r="D628" s="358"/>
      <c r="E628" s="359" t="s">
        <v>1</v>
      </c>
      <c r="F628" s="482">
        <v>0.25</v>
      </c>
      <c r="G628" s="360">
        <f>BAHAN!$D$11</f>
        <v>99400</v>
      </c>
      <c r="H628" s="360">
        <f t="shared" si="44"/>
        <v>24850</v>
      </c>
    </row>
    <row r="629" spans="1:8">
      <c r="A629" s="440">
        <v>4</v>
      </c>
      <c r="B629" s="356" t="s">
        <v>200</v>
      </c>
      <c r="C629" s="357"/>
      <c r="D629" s="358"/>
      <c r="E629" s="359" t="s">
        <v>1</v>
      </c>
      <c r="F629" s="482">
        <v>0.15</v>
      </c>
      <c r="G629" s="360">
        <f>BAHAN!$D$12</f>
        <v>94400</v>
      </c>
      <c r="H629" s="360">
        <f t="shared" si="44"/>
        <v>14160</v>
      </c>
    </row>
    <row r="630" spans="1:8">
      <c r="A630" s="623" t="s">
        <v>95</v>
      </c>
      <c r="B630" s="623"/>
      <c r="C630" s="623"/>
      <c r="D630" s="623"/>
      <c r="E630" s="623"/>
      <c r="F630" s="623"/>
      <c r="G630" s="623"/>
      <c r="H630" s="355">
        <f>SUM(H626:H629)</f>
        <v>50582.5</v>
      </c>
    </row>
    <row r="631" spans="1:8">
      <c r="A631" s="350" t="s">
        <v>33</v>
      </c>
      <c r="B631" s="351" t="s">
        <v>96</v>
      </c>
      <c r="C631" s="352"/>
      <c r="D631" s="358"/>
      <c r="E631" s="350"/>
      <c r="F631" s="481"/>
      <c r="G631" s="354"/>
      <c r="H631" s="355"/>
    </row>
    <row r="632" spans="1:8">
      <c r="A632" s="440">
        <v>1</v>
      </c>
      <c r="B632" s="356" t="s">
        <v>274</v>
      </c>
      <c r="C632" s="352"/>
      <c r="D632" s="358"/>
      <c r="E632" s="359" t="s">
        <v>277</v>
      </c>
      <c r="F632" s="482">
        <v>0.75</v>
      </c>
      <c r="G632" s="477">
        <f>BAHAN!D46</f>
        <v>19800</v>
      </c>
      <c r="H632" s="360">
        <f>G632*F632</f>
        <v>14850</v>
      </c>
    </row>
    <row r="633" spans="1:8">
      <c r="A633" s="440">
        <v>2</v>
      </c>
      <c r="B633" s="356" t="s">
        <v>275</v>
      </c>
      <c r="C633" s="352"/>
      <c r="D633" s="358"/>
      <c r="E633" s="359" t="s">
        <v>277</v>
      </c>
      <c r="F633" s="482">
        <v>2</v>
      </c>
      <c r="G633" s="477">
        <f>BAHAN!D47</f>
        <v>14300</v>
      </c>
      <c r="H633" s="360">
        <f t="shared" ref="H633:H634" si="45">G633*F633</f>
        <v>28600</v>
      </c>
    </row>
    <row r="634" spans="1:8">
      <c r="A634" s="440">
        <v>3</v>
      </c>
      <c r="B634" s="356" t="s">
        <v>276</v>
      </c>
      <c r="C634" s="352"/>
      <c r="D634" s="358"/>
      <c r="E634" s="359" t="s">
        <v>6</v>
      </c>
      <c r="F634" s="482">
        <v>4</v>
      </c>
      <c r="G634" s="477">
        <f>BAHAN!D48</f>
        <v>3700</v>
      </c>
      <c r="H634" s="360">
        <f t="shared" si="45"/>
        <v>14800</v>
      </c>
    </row>
    <row r="635" spans="1:8">
      <c r="A635" s="624" t="s">
        <v>97</v>
      </c>
      <c r="B635" s="625"/>
      <c r="C635" s="625"/>
      <c r="D635" s="625"/>
      <c r="E635" s="625"/>
      <c r="F635" s="625"/>
      <c r="G635" s="626"/>
      <c r="H635" s="355">
        <f>SUM(H632:H634)</f>
        <v>58250</v>
      </c>
    </row>
    <row r="636" spans="1:8">
      <c r="A636" s="350" t="s">
        <v>43</v>
      </c>
      <c r="B636" s="351" t="s">
        <v>187</v>
      </c>
      <c r="C636" s="352"/>
      <c r="D636" s="352"/>
      <c r="E636" s="361"/>
      <c r="F636" s="483"/>
      <c r="G636" s="358"/>
      <c r="H636" s="355">
        <f>H630+H635</f>
        <v>108832.5</v>
      </c>
    </row>
    <row r="637" spans="1:8">
      <c r="A637" s="350" t="s">
        <v>44</v>
      </c>
      <c r="B637" s="351" t="s">
        <v>98</v>
      </c>
      <c r="C637" s="352"/>
      <c r="D637" s="352"/>
      <c r="E637" s="362">
        <v>0</v>
      </c>
      <c r="F637" s="484" t="s">
        <v>191</v>
      </c>
      <c r="G637" s="358"/>
      <c r="H637" s="355">
        <f>H636*E637</f>
        <v>0</v>
      </c>
    </row>
    <row r="638" spans="1:8">
      <c r="A638" s="350" t="s">
        <v>45</v>
      </c>
      <c r="B638" s="351" t="s">
        <v>192</v>
      </c>
      <c r="C638" s="352"/>
      <c r="D638" s="352"/>
      <c r="E638" s="361"/>
      <c r="F638" s="483"/>
      <c r="G638" s="358"/>
      <c r="H638" s="355">
        <f>SUM(H636:H637)</f>
        <v>108832.5</v>
      </c>
    </row>
    <row r="642" spans="1:8">
      <c r="A642" s="347" t="s">
        <v>85</v>
      </c>
      <c r="C642" s="347" t="s">
        <v>0</v>
      </c>
      <c r="D642" s="475" t="s">
        <v>278</v>
      </c>
    </row>
    <row r="643" spans="1:8">
      <c r="A643" s="347" t="s">
        <v>86</v>
      </c>
      <c r="C643" s="347" t="s">
        <v>0</v>
      </c>
      <c r="D643" s="347" t="s">
        <v>197</v>
      </c>
      <c r="G643" s="488"/>
    </row>
    <row r="644" spans="1:8">
      <c r="A644" s="347" t="s">
        <v>87</v>
      </c>
      <c r="C644" s="347" t="s">
        <v>0</v>
      </c>
      <c r="D644" s="347" t="s">
        <v>279</v>
      </c>
    </row>
    <row r="646" spans="1:8">
      <c r="A646" s="349" t="s">
        <v>88</v>
      </c>
      <c r="B646" s="627" t="s">
        <v>89</v>
      </c>
      <c r="C646" s="628"/>
      <c r="D646" s="629"/>
      <c r="E646" s="349" t="s">
        <v>90</v>
      </c>
      <c r="F646" s="480" t="s">
        <v>91</v>
      </c>
      <c r="G646" s="349" t="s">
        <v>92</v>
      </c>
      <c r="H646" s="349" t="s">
        <v>93</v>
      </c>
    </row>
    <row r="647" spans="1:8">
      <c r="A647" s="350" t="s">
        <v>32</v>
      </c>
      <c r="B647" s="351" t="s">
        <v>94</v>
      </c>
      <c r="C647" s="352"/>
      <c r="D647" s="353"/>
      <c r="E647" s="350"/>
      <c r="F647" s="481"/>
      <c r="G647" s="354"/>
      <c r="H647" s="355"/>
    </row>
    <row r="648" spans="1:8">
      <c r="A648" s="440">
        <v>1</v>
      </c>
      <c r="B648" s="356" t="s">
        <v>2</v>
      </c>
      <c r="C648" s="357"/>
      <c r="D648" s="358"/>
      <c r="E648" s="359" t="s">
        <v>1</v>
      </c>
      <c r="F648" s="482">
        <v>5.0000000000000001E-3</v>
      </c>
      <c r="G648" s="360">
        <f>BAHAN!$D$9</f>
        <v>119500</v>
      </c>
      <c r="H648" s="360">
        <f t="shared" ref="H648:H651" si="46">G648*F648</f>
        <v>597.5</v>
      </c>
    </row>
    <row r="649" spans="1:8">
      <c r="A649" s="440">
        <v>2</v>
      </c>
      <c r="B649" s="356" t="s">
        <v>199</v>
      </c>
      <c r="C649" s="357"/>
      <c r="D649" s="358"/>
      <c r="E649" s="359" t="s">
        <v>1</v>
      </c>
      <c r="F649" s="482">
        <v>5.0000000000000001E-3</v>
      </c>
      <c r="G649" s="360">
        <f>BAHAN!$D$10</f>
        <v>104400</v>
      </c>
      <c r="H649" s="360">
        <f t="shared" si="46"/>
        <v>522</v>
      </c>
    </row>
    <row r="650" spans="1:8">
      <c r="A650" s="440">
        <v>3</v>
      </c>
      <c r="B650" s="356" t="s">
        <v>200</v>
      </c>
      <c r="C650" s="357"/>
      <c r="D650" s="358"/>
      <c r="E650" s="359" t="s">
        <v>1</v>
      </c>
      <c r="F650" s="482">
        <v>0.05</v>
      </c>
      <c r="G650" s="360">
        <f>BAHAN!$D$11</f>
        <v>99400</v>
      </c>
      <c r="H650" s="360">
        <f t="shared" si="46"/>
        <v>4970</v>
      </c>
    </row>
    <row r="651" spans="1:8">
      <c r="A651" s="440">
        <v>4</v>
      </c>
      <c r="B651" s="356" t="s">
        <v>264</v>
      </c>
      <c r="C651" s="357"/>
      <c r="D651" s="358"/>
      <c r="E651" s="359" t="s">
        <v>1</v>
      </c>
      <c r="F651" s="482">
        <v>0.1</v>
      </c>
      <c r="G651" s="360">
        <f>BAHAN!$D$12</f>
        <v>94400</v>
      </c>
      <c r="H651" s="360">
        <f t="shared" si="46"/>
        <v>9440</v>
      </c>
    </row>
    <row r="652" spans="1:8">
      <c r="A652" s="623" t="s">
        <v>95</v>
      </c>
      <c r="B652" s="623"/>
      <c r="C652" s="623"/>
      <c r="D652" s="623"/>
      <c r="E652" s="623"/>
      <c r="F652" s="623"/>
      <c r="G652" s="623"/>
      <c r="H652" s="355">
        <f>SUM(H648:H651)</f>
        <v>15529.5</v>
      </c>
    </row>
    <row r="653" spans="1:8">
      <c r="A653" s="350" t="s">
        <v>33</v>
      </c>
      <c r="B653" s="351" t="s">
        <v>96</v>
      </c>
      <c r="C653" s="352"/>
      <c r="D653" s="358"/>
      <c r="E653" s="350"/>
      <c r="F653" s="481"/>
      <c r="G653" s="354"/>
      <c r="H653" s="355"/>
    </row>
    <row r="654" spans="1:8">
      <c r="A654" s="440">
        <v>1</v>
      </c>
      <c r="B654" s="356" t="s">
        <v>280</v>
      </c>
      <c r="C654" s="352"/>
      <c r="D654" s="358"/>
      <c r="E654" s="359" t="s">
        <v>10</v>
      </c>
      <c r="F654" s="482">
        <v>0.36399999999999999</v>
      </c>
      <c r="G654" s="477">
        <f>BAHAN!D49</f>
        <v>51700</v>
      </c>
      <c r="H654" s="360">
        <f>G654*F654</f>
        <v>18818.8</v>
      </c>
    </row>
    <row r="655" spans="1:8">
      <c r="A655" s="440">
        <v>2</v>
      </c>
      <c r="B655" s="356" t="s">
        <v>281</v>
      </c>
      <c r="C655" s="352"/>
      <c r="D655" s="358"/>
      <c r="E655" s="359" t="s">
        <v>5</v>
      </c>
      <c r="F655" s="482">
        <v>0.11</v>
      </c>
      <c r="G655" s="477">
        <f>BAHAN!D50</f>
        <v>18700</v>
      </c>
      <c r="H655" s="360">
        <f t="shared" ref="H655" si="47">G655*F655</f>
        <v>2057</v>
      </c>
    </row>
    <row r="656" spans="1:8">
      <c r="A656" s="624" t="s">
        <v>97</v>
      </c>
      <c r="B656" s="625"/>
      <c r="C656" s="625"/>
      <c r="D656" s="625"/>
      <c r="E656" s="625"/>
      <c r="F656" s="625"/>
      <c r="G656" s="626"/>
      <c r="H656" s="355">
        <f>SUM(H654:H655)</f>
        <v>20875.8</v>
      </c>
    </row>
    <row r="657" spans="1:8">
      <c r="A657" s="350" t="s">
        <v>43</v>
      </c>
      <c r="B657" s="351" t="s">
        <v>187</v>
      </c>
      <c r="C657" s="352"/>
      <c r="D657" s="352"/>
      <c r="E657" s="361"/>
      <c r="F657" s="483"/>
      <c r="G657" s="358"/>
      <c r="H657" s="355">
        <f>H652+H656</f>
        <v>36405.300000000003</v>
      </c>
    </row>
    <row r="658" spans="1:8">
      <c r="A658" s="350" t="s">
        <v>44</v>
      </c>
      <c r="B658" s="351" t="s">
        <v>98</v>
      </c>
      <c r="C658" s="352"/>
      <c r="D658" s="352"/>
      <c r="E658" s="362">
        <v>0</v>
      </c>
      <c r="F658" s="484" t="s">
        <v>191</v>
      </c>
      <c r="G658" s="358"/>
      <c r="H658" s="355">
        <f>H657*E658</f>
        <v>0</v>
      </c>
    </row>
    <row r="659" spans="1:8">
      <c r="A659" s="350" t="s">
        <v>45</v>
      </c>
      <c r="B659" s="351" t="s">
        <v>192</v>
      </c>
      <c r="C659" s="352"/>
      <c r="D659" s="352"/>
      <c r="E659" s="361"/>
      <c r="F659" s="483"/>
      <c r="G659" s="358"/>
      <c r="H659" s="355">
        <f>SUM(H657:H658)</f>
        <v>36405.300000000003</v>
      </c>
    </row>
    <row r="663" spans="1:8">
      <c r="A663" s="347" t="s">
        <v>85</v>
      </c>
      <c r="C663" s="347" t="s">
        <v>0</v>
      </c>
      <c r="D663" s="475" t="s">
        <v>283</v>
      </c>
    </row>
    <row r="664" spans="1:8">
      <c r="A664" s="347" t="s">
        <v>86</v>
      </c>
      <c r="C664" s="347" t="s">
        <v>0</v>
      </c>
      <c r="D664" s="347" t="s">
        <v>286</v>
      </c>
      <c r="G664" s="488"/>
    </row>
    <row r="665" spans="1:8">
      <c r="A665" s="347" t="s">
        <v>87</v>
      </c>
      <c r="C665" s="347" t="s">
        <v>0</v>
      </c>
      <c r="D665" s="347" t="s">
        <v>284</v>
      </c>
    </row>
    <row r="667" spans="1:8">
      <c r="A667" s="349" t="s">
        <v>88</v>
      </c>
      <c r="B667" s="627" t="s">
        <v>89</v>
      </c>
      <c r="C667" s="628"/>
      <c r="D667" s="629"/>
      <c r="E667" s="349" t="s">
        <v>90</v>
      </c>
      <c r="F667" s="480" t="s">
        <v>91</v>
      </c>
      <c r="G667" s="349" t="s">
        <v>92</v>
      </c>
      <c r="H667" s="349" t="s">
        <v>93</v>
      </c>
    </row>
    <row r="668" spans="1:8">
      <c r="A668" s="350" t="s">
        <v>32</v>
      </c>
      <c r="B668" s="351" t="s">
        <v>94</v>
      </c>
      <c r="C668" s="352"/>
      <c r="D668" s="353"/>
      <c r="E668" s="350"/>
      <c r="F668" s="481"/>
      <c r="G668" s="354"/>
      <c r="H668" s="355"/>
    </row>
    <row r="669" spans="1:8">
      <c r="A669" s="440">
        <v>1</v>
      </c>
      <c r="B669" s="356" t="s">
        <v>2</v>
      </c>
      <c r="C669" s="357"/>
      <c r="D669" s="358"/>
      <c r="E669" s="359" t="s">
        <v>1</v>
      </c>
      <c r="F669" s="482">
        <v>5.0000000000000001E-3</v>
      </c>
      <c r="G669" s="360">
        <f>BAHAN!$D$9</f>
        <v>119500</v>
      </c>
      <c r="H669" s="360">
        <f t="shared" ref="H669:H672" si="48">G669*F669</f>
        <v>597.5</v>
      </c>
    </row>
    <row r="670" spans="1:8">
      <c r="A670" s="440">
        <v>2</v>
      </c>
      <c r="B670" s="356" t="s">
        <v>199</v>
      </c>
      <c r="C670" s="357"/>
      <c r="D670" s="358"/>
      <c r="E670" s="359" t="s">
        <v>1</v>
      </c>
      <c r="F670" s="482">
        <v>0.01</v>
      </c>
      <c r="G670" s="360">
        <f>BAHAN!$D$10</f>
        <v>104400</v>
      </c>
      <c r="H670" s="360">
        <f t="shared" si="48"/>
        <v>1044</v>
      </c>
    </row>
    <row r="671" spans="1:8">
      <c r="A671" s="440">
        <v>3</v>
      </c>
      <c r="B671" s="356" t="s">
        <v>200</v>
      </c>
      <c r="C671" s="357"/>
      <c r="D671" s="358"/>
      <c r="E671" s="359" t="s">
        <v>1</v>
      </c>
      <c r="F671" s="482">
        <v>0.5</v>
      </c>
      <c r="G671" s="360">
        <f>BAHAN!$D$11</f>
        <v>99400</v>
      </c>
      <c r="H671" s="360">
        <f t="shared" si="48"/>
        <v>49700</v>
      </c>
    </row>
    <row r="672" spans="1:8">
      <c r="A672" s="440">
        <v>4</v>
      </c>
      <c r="B672" s="356" t="s">
        <v>105</v>
      </c>
      <c r="C672" s="357"/>
      <c r="D672" s="358"/>
      <c r="E672" s="359" t="s">
        <v>1</v>
      </c>
      <c r="F672" s="482">
        <v>0.01</v>
      </c>
      <c r="G672" s="360">
        <f>BAHAN!$D$12</f>
        <v>94400</v>
      </c>
      <c r="H672" s="360">
        <f t="shared" si="48"/>
        <v>944</v>
      </c>
    </row>
    <row r="673" spans="1:8">
      <c r="A673" s="623" t="s">
        <v>95</v>
      </c>
      <c r="B673" s="623"/>
      <c r="C673" s="623"/>
      <c r="D673" s="623"/>
      <c r="E673" s="623"/>
      <c r="F673" s="623"/>
      <c r="G673" s="623"/>
      <c r="H673" s="355">
        <f>SUM(H669:H672)</f>
        <v>52285.5</v>
      </c>
    </row>
    <row r="674" spans="1:8">
      <c r="A674" s="350" t="s">
        <v>33</v>
      </c>
      <c r="B674" s="351" t="s">
        <v>96</v>
      </c>
      <c r="C674" s="352"/>
      <c r="D674" s="358"/>
      <c r="E674" s="350"/>
      <c r="F674" s="481"/>
      <c r="G674" s="354"/>
      <c r="H674" s="355"/>
    </row>
    <row r="675" spans="1:8">
      <c r="A675" s="440">
        <v>1</v>
      </c>
      <c r="B675" s="356" t="s">
        <v>285</v>
      </c>
      <c r="C675" s="352"/>
      <c r="D675" s="358"/>
      <c r="E675" s="359" t="s">
        <v>6</v>
      </c>
      <c r="F675" s="482">
        <v>1</v>
      </c>
      <c r="G675" s="477">
        <f>BAHAN!$D$51</f>
        <v>108400</v>
      </c>
      <c r="H675" s="360">
        <f>G675*F675</f>
        <v>108400</v>
      </c>
    </row>
    <row r="676" spans="1:8">
      <c r="A676" s="624" t="s">
        <v>97</v>
      </c>
      <c r="B676" s="625"/>
      <c r="C676" s="625"/>
      <c r="D676" s="625"/>
      <c r="E676" s="625"/>
      <c r="F676" s="625"/>
      <c r="G676" s="626"/>
      <c r="H676" s="355">
        <f>SUM(H675:H675)</f>
        <v>108400</v>
      </c>
    </row>
    <row r="677" spans="1:8">
      <c r="A677" s="350" t="s">
        <v>43</v>
      </c>
      <c r="B677" s="351" t="s">
        <v>187</v>
      </c>
      <c r="C677" s="352"/>
      <c r="D677" s="352"/>
      <c r="E677" s="361"/>
      <c r="F677" s="483"/>
      <c r="G677" s="358"/>
      <c r="H677" s="355">
        <f>H673+H676</f>
        <v>160685.5</v>
      </c>
    </row>
    <row r="678" spans="1:8">
      <c r="A678" s="350" t="s">
        <v>44</v>
      </c>
      <c r="B678" s="351" t="s">
        <v>98</v>
      </c>
      <c r="C678" s="352"/>
      <c r="D678" s="352"/>
      <c r="E678" s="362">
        <v>0</v>
      </c>
      <c r="F678" s="484" t="s">
        <v>191</v>
      </c>
      <c r="G678" s="358"/>
      <c r="H678" s="355">
        <f>H677*E678</f>
        <v>0</v>
      </c>
    </row>
    <row r="679" spans="1:8">
      <c r="A679" s="350" t="s">
        <v>45</v>
      </c>
      <c r="B679" s="351" t="s">
        <v>192</v>
      </c>
      <c r="C679" s="352"/>
      <c r="D679" s="352"/>
      <c r="E679" s="361"/>
      <c r="F679" s="483"/>
      <c r="G679" s="358"/>
      <c r="H679" s="355">
        <f>SUM(H677:H678)</f>
        <v>160685.5</v>
      </c>
    </row>
    <row r="683" spans="1:8">
      <c r="A683" s="347" t="s">
        <v>85</v>
      </c>
      <c r="C683" s="347" t="s">
        <v>0</v>
      </c>
      <c r="D683" s="475" t="s">
        <v>282</v>
      </c>
    </row>
    <row r="684" spans="1:8">
      <c r="A684" s="347" t="s">
        <v>86</v>
      </c>
      <c r="C684" s="347" t="s">
        <v>0</v>
      </c>
      <c r="D684" s="347" t="s">
        <v>286</v>
      </c>
      <c r="G684" s="488"/>
    </row>
    <row r="685" spans="1:8">
      <c r="A685" s="347" t="s">
        <v>87</v>
      </c>
      <c r="C685" s="347" t="s">
        <v>0</v>
      </c>
      <c r="D685" s="347" t="s">
        <v>287</v>
      </c>
    </row>
    <row r="687" spans="1:8">
      <c r="A687" s="349" t="s">
        <v>88</v>
      </c>
      <c r="B687" s="627" t="s">
        <v>89</v>
      </c>
      <c r="C687" s="628"/>
      <c r="D687" s="629"/>
      <c r="E687" s="349" t="s">
        <v>90</v>
      </c>
      <c r="F687" s="480" t="s">
        <v>91</v>
      </c>
      <c r="G687" s="349" t="s">
        <v>92</v>
      </c>
      <c r="H687" s="349" t="s">
        <v>93</v>
      </c>
    </row>
    <row r="688" spans="1:8">
      <c r="A688" s="350" t="s">
        <v>32</v>
      </c>
      <c r="B688" s="351" t="s">
        <v>94</v>
      </c>
      <c r="C688" s="352"/>
      <c r="D688" s="353"/>
      <c r="E688" s="350"/>
      <c r="F688" s="481"/>
      <c r="G688" s="354"/>
      <c r="H688" s="355"/>
    </row>
    <row r="689" spans="1:8">
      <c r="A689" s="440">
        <v>1</v>
      </c>
      <c r="B689" s="356" t="s">
        <v>2</v>
      </c>
      <c r="C689" s="357"/>
      <c r="D689" s="358"/>
      <c r="E689" s="359" t="s">
        <v>1</v>
      </c>
      <c r="F689" s="482">
        <v>7.5000000000000002E-4</v>
      </c>
      <c r="G689" s="360">
        <f>BAHAN!$D$9</f>
        <v>119500</v>
      </c>
      <c r="H689" s="360">
        <f t="shared" ref="H689:H692" si="49">G689*F689</f>
        <v>89.625</v>
      </c>
    </row>
    <row r="690" spans="1:8">
      <c r="A690" s="440">
        <v>2</v>
      </c>
      <c r="B690" s="356" t="s">
        <v>199</v>
      </c>
      <c r="C690" s="357"/>
      <c r="D690" s="358"/>
      <c r="E690" s="359" t="s">
        <v>1</v>
      </c>
      <c r="F690" s="482">
        <v>1.4999999999999999E-2</v>
      </c>
      <c r="G690" s="360">
        <f>BAHAN!$D$10</f>
        <v>104400</v>
      </c>
      <c r="H690" s="360">
        <f t="shared" si="49"/>
        <v>1566</v>
      </c>
    </row>
    <row r="691" spans="1:8">
      <c r="A691" s="440">
        <v>3</v>
      </c>
      <c r="B691" s="356" t="s">
        <v>200</v>
      </c>
      <c r="C691" s="357"/>
      <c r="D691" s="358"/>
      <c r="E691" s="359" t="s">
        <v>1</v>
      </c>
      <c r="F691" s="482">
        <v>0.15</v>
      </c>
      <c r="G691" s="360">
        <f>BAHAN!$D$11</f>
        <v>99400</v>
      </c>
      <c r="H691" s="360">
        <f t="shared" si="49"/>
        <v>14910</v>
      </c>
    </row>
    <row r="692" spans="1:8">
      <c r="A692" s="440">
        <v>4</v>
      </c>
      <c r="B692" s="356" t="s">
        <v>105</v>
      </c>
      <c r="C692" s="357"/>
      <c r="D692" s="358"/>
      <c r="E692" s="359" t="s">
        <v>1</v>
      </c>
      <c r="F692" s="482">
        <v>1.4999999999999999E-2</v>
      </c>
      <c r="G692" s="360">
        <f>BAHAN!$D$12</f>
        <v>94400</v>
      </c>
      <c r="H692" s="360">
        <f t="shared" si="49"/>
        <v>1416</v>
      </c>
    </row>
    <row r="693" spans="1:8">
      <c r="A693" s="623" t="s">
        <v>95</v>
      </c>
      <c r="B693" s="623"/>
      <c r="C693" s="623"/>
      <c r="D693" s="623"/>
      <c r="E693" s="623"/>
      <c r="F693" s="623"/>
      <c r="G693" s="623"/>
      <c r="H693" s="355">
        <f>SUM(H689:H692)</f>
        <v>17981.625</v>
      </c>
    </row>
    <row r="694" spans="1:8">
      <c r="A694" s="350" t="s">
        <v>33</v>
      </c>
      <c r="B694" s="351" t="s">
        <v>96</v>
      </c>
      <c r="C694" s="352"/>
      <c r="D694" s="358"/>
      <c r="E694" s="350"/>
      <c r="F694" s="481"/>
      <c r="G694" s="354"/>
      <c r="H694" s="355"/>
    </row>
    <row r="695" spans="1:8">
      <c r="A695" s="440">
        <v>1</v>
      </c>
      <c r="B695" s="356" t="s">
        <v>288</v>
      </c>
      <c r="C695" s="352"/>
      <c r="D695" s="358"/>
      <c r="E695" s="359" t="s">
        <v>286</v>
      </c>
      <c r="F695" s="482">
        <v>1</v>
      </c>
      <c r="G695" s="477">
        <f>BAHAN!$D$52</f>
        <v>10200</v>
      </c>
      <c r="H695" s="360">
        <f>G695*F695</f>
        <v>10200</v>
      </c>
    </row>
    <row r="696" spans="1:8">
      <c r="A696" s="624" t="s">
        <v>97</v>
      </c>
      <c r="B696" s="625"/>
      <c r="C696" s="625"/>
      <c r="D696" s="625"/>
      <c r="E696" s="625"/>
      <c r="F696" s="625"/>
      <c r="G696" s="626"/>
      <c r="H696" s="355">
        <f>SUM(H695:H695)</f>
        <v>10200</v>
      </c>
    </row>
    <row r="697" spans="1:8">
      <c r="A697" s="350" t="s">
        <v>43</v>
      </c>
      <c r="B697" s="351" t="s">
        <v>187</v>
      </c>
      <c r="C697" s="352"/>
      <c r="D697" s="352"/>
      <c r="E697" s="361"/>
      <c r="F697" s="483"/>
      <c r="G697" s="358"/>
      <c r="H697" s="355">
        <f>H693+H696</f>
        <v>28181.625</v>
      </c>
    </row>
    <row r="698" spans="1:8">
      <c r="A698" s="350" t="s">
        <v>44</v>
      </c>
      <c r="B698" s="351" t="s">
        <v>98</v>
      </c>
      <c r="C698" s="352"/>
      <c r="D698" s="352"/>
      <c r="E698" s="362">
        <v>0</v>
      </c>
      <c r="F698" s="484" t="s">
        <v>191</v>
      </c>
      <c r="G698" s="358"/>
      <c r="H698" s="355">
        <f>H697*E698</f>
        <v>0</v>
      </c>
    </row>
    <row r="699" spans="1:8">
      <c r="A699" s="350" t="s">
        <v>45</v>
      </c>
      <c r="B699" s="351" t="s">
        <v>192</v>
      </c>
      <c r="C699" s="352"/>
      <c r="D699" s="352"/>
      <c r="E699" s="361"/>
      <c r="F699" s="483"/>
      <c r="G699" s="358"/>
      <c r="H699" s="355">
        <f>SUM(H697:H698)</f>
        <v>28181.625</v>
      </c>
    </row>
    <row r="703" spans="1:8">
      <c r="A703" s="347" t="s">
        <v>85</v>
      </c>
      <c r="C703" s="347" t="s">
        <v>0</v>
      </c>
      <c r="D703" s="475" t="s">
        <v>289</v>
      </c>
    </row>
    <row r="704" spans="1:8">
      <c r="A704" s="347" t="s">
        <v>86</v>
      </c>
      <c r="C704" s="347" t="s">
        <v>0</v>
      </c>
      <c r="D704" s="347" t="s">
        <v>286</v>
      </c>
      <c r="G704" s="488"/>
    </row>
    <row r="705" spans="1:8">
      <c r="A705" s="347" t="s">
        <v>87</v>
      </c>
      <c r="C705" s="347" t="s">
        <v>0</v>
      </c>
      <c r="D705" s="347" t="s">
        <v>290</v>
      </c>
    </row>
    <row r="707" spans="1:8">
      <c r="A707" s="349" t="s">
        <v>88</v>
      </c>
      <c r="B707" s="627" t="s">
        <v>89</v>
      </c>
      <c r="C707" s="628"/>
      <c r="D707" s="629"/>
      <c r="E707" s="349" t="s">
        <v>90</v>
      </c>
      <c r="F707" s="480" t="s">
        <v>91</v>
      </c>
      <c r="G707" s="349" t="s">
        <v>92</v>
      </c>
      <c r="H707" s="349" t="s">
        <v>93</v>
      </c>
    </row>
    <row r="708" spans="1:8">
      <c r="A708" s="350" t="s">
        <v>32</v>
      </c>
      <c r="B708" s="351" t="s">
        <v>94</v>
      </c>
      <c r="C708" s="352"/>
      <c r="D708" s="353"/>
      <c r="E708" s="350"/>
      <c r="F708" s="481"/>
      <c r="G708" s="354"/>
      <c r="H708" s="355"/>
    </row>
    <row r="709" spans="1:8">
      <c r="A709" s="440">
        <v>1</v>
      </c>
      <c r="B709" s="356" t="s">
        <v>2</v>
      </c>
      <c r="C709" s="357"/>
      <c r="D709" s="358"/>
      <c r="E709" s="359" t="s">
        <v>1</v>
      </c>
      <c r="F709" s="482">
        <v>5.0000000000000001E-4</v>
      </c>
      <c r="G709" s="360">
        <f>BAHAN!$D$9</f>
        <v>119500</v>
      </c>
      <c r="H709" s="360">
        <f t="shared" ref="H709:H712" si="50">G709*F709</f>
        <v>59.75</v>
      </c>
    </row>
    <row r="710" spans="1:8">
      <c r="A710" s="440">
        <v>2</v>
      </c>
      <c r="B710" s="356" t="s">
        <v>199</v>
      </c>
      <c r="C710" s="357"/>
      <c r="D710" s="358"/>
      <c r="E710" s="359" t="s">
        <v>1</v>
      </c>
      <c r="F710" s="482">
        <v>0.01</v>
      </c>
      <c r="G710" s="360">
        <f>BAHAN!$D$10</f>
        <v>104400</v>
      </c>
      <c r="H710" s="360">
        <f t="shared" si="50"/>
        <v>1044</v>
      </c>
    </row>
    <row r="711" spans="1:8">
      <c r="A711" s="440">
        <v>3</v>
      </c>
      <c r="B711" s="356" t="s">
        <v>200</v>
      </c>
      <c r="C711" s="357"/>
      <c r="D711" s="358"/>
      <c r="E711" s="359" t="s">
        <v>1</v>
      </c>
      <c r="F711" s="482">
        <v>0.1</v>
      </c>
      <c r="G711" s="360">
        <f>BAHAN!$D$11</f>
        <v>99400</v>
      </c>
      <c r="H711" s="360">
        <f t="shared" si="50"/>
        <v>9940</v>
      </c>
    </row>
    <row r="712" spans="1:8">
      <c r="A712" s="440">
        <v>4</v>
      </c>
      <c r="B712" s="356" t="s">
        <v>105</v>
      </c>
      <c r="C712" s="357"/>
      <c r="D712" s="358"/>
      <c r="E712" s="359" t="s">
        <v>1</v>
      </c>
      <c r="F712" s="482">
        <v>0.01</v>
      </c>
      <c r="G712" s="360">
        <f>BAHAN!$D$12</f>
        <v>94400</v>
      </c>
      <c r="H712" s="360">
        <f t="shared" si="50"/>
        <v>944</v>
      </c>
    </row>
    <row r="713" spans="1:8">
      <c r="A713" s="623" t="s">
        <v>95</v>
      </c>
      <c r="B713" s="623"/>
      <c r="C713" s="623"/>
      <c r="D713" s="623"/>
      <c r="E713" s="623"/>
      <c r="F713" s="623"/>
      <c r="G713" s="623"/>
      <c r="H713" s="355">
        <f>SUM(H709:H712)</f>
        <v>11987.75</v>
      </c>
    </row>
    <row r="714" spans="1:8">
      <c r="A714" s="350" t="s">
        <v>33</v>
      </c>
      <c r="B714" s="351" t="s">
        <v>96</v>
      </c>
      <c r="C714" s="352"/>
      <c r="D714" s="358"/>
      <c r="E714" s="350"/>
      <c r="F714" s="481"/>
      <c r="G714" s="354"/>
      <c r="H714" s="355"/>
    </row>
    <row r="715" spans="1:8">
      <c r="A715" s="440">
        <v>1</v>
      </c>
      <c r="B715" s="356" t="s">
        <v>291</v>
      </c>
      <c r="C715" s="352"/>
      <c r="D715" s="358"/>
      <c r="E715" s="359" t="s">
        <v>286</v>
      </c>
      <c r="F715" s="482">
        <v>1</v>
      </c>
      <c r="G715" s="477">
        <f>BAHAN!$D$53</f>
        <v>16200</v>
      </c>
      <c r="H715" s="360">
        <f>G715*F715</f>
        <v>16200</v>
      </c>
    </row>
    <row r="716" spans="1:8">
      <c r="A716" s="624" t="s">
        <v>97</v>
      </c>
      <c r="B716" s="625"/>
      <c r="C716" s="625"/>
      <c r="D716" s="625"/>
      <c r="E716" s="625"/>
      <c r="F716" s="625"/>
      <c r="G716" s="626"/>
      <c r="H716" s="355">
        <f>SUM(H715:H715)</f>
        <v>16200</v>
      </c>
    </row>
    <row r="717" spans="1:8">
      <c r="A717" s="350" t="s">
        <v>43</v>
      </c>
      <c r="B717" s="351" t="s">
        <v>187</v>
      </c>
      <c r="C717" s="352"/>
      <c r="D717" s="352"/>
      <c r="E717" s="361"/>
      <c r="F717" s="483"/>
      <c r="G717" s="358"/>
      <c r="H717" s="355">
        <f>H713+H716</f>
        <v>28187.75</v>
      </c>
    </row>
    <row r="718" spans="1:8">
      <c r="A718" s="350" t="s">
        <v>44</v>
      </c>
      <c r="B718" s="351" t="s">
        <v>98</v>
      </c>
      <c r="C718" s="352"/>
      <c r="D718" s="352"/>
      <c r="E718" s="362">
        <v>0</v>
      </c>
      <c r="F718" s="484" t="s">
        <v>191</v>
      </c>
      <c r="G718" s="358"/>
      <c r="H718" s="355">
        <f>H717*E718</f>
        <v>0</v>
      </c>
    </row>
    <row r="719" spans="1:8">
      <c r="A719" s="350" t="s">
        <v>45</v>
      </c>
      <c r="B719" s="351" t="s">
        <v>192</v>
      </c>
      <c r="C719" s="352"/>
      <c r="D719" s="352"/>
      <c r="E719" s="361"/>
      <c r="F719" s="483"/>
      <c r="G719" s="358"/>
      <c r="H719" s="355">
        <f>SUM(H717:H718)</f>
        <v>28187.75</v>
      </c>
    </row>
    <row r="723" spans="1:8">
      <c r="A723" s="347" t="s">
        <v>85</v>
      </c>
      <c r="C723" s="347" t="s">
        <v>0</v>
      </c>
      <c r="D723" s="475" t="s">
        <v>72</v>
      </c>
    </row>
    <row r="724" spans="1:8">
      <c r="A724" s="347" t="s">
        <v>86</v>
      </c>
      <c r="C724" s="347" t="s">
        <v>0</v>
      </c>
      <c r="D724" s="347" t="s">
        <v>286</v>
      </c>
      <c r="G724" s="488"/>
    </row>
    <row r="725" spans="1:8">
      <c r="A725" s="347" t="s">
        <v>87</v>
      </c>
      <c r="C725" s="347" t="s">
        <v>0</v>
      </c>
      <c r="D725" s="347" t="s">
        <v>292</v>
      </c>
    </row>
    <row r="727" spans="1:8">
      <c r="A727" s="349" t="s">
        <v>88</v>
      </c>
      <c r="B727" s="627" t="s">
        <v>89</v>
      </c>
      <c r="C727" s="628"/>
      <c r="D727" s="629"/>
      <c r="E727" s="349" t="s">
        <v>90</v>
      </c>
      <c r="F727" s="480" t="s">
        <v>91</v>
      </c>
      <c r="G727" s="349" t="s">
        <v>92</v>
      </c>
      <c r="H727" s="349" t="s">
        <v>93</v>
      </c>
    </row>
    <row r="728" spans="1:8">
      <c r="A728" s="350" t="s">
        <v>32</v>
      </c>
      <c r="B728" s="351" t="s">
        <v>94</v>
      </c>
      <c r="C728" s="352"/>
      <c r="D728" s="353"/>
      <c r="E728" s="350"/>
      <c r="F728" s="481"/>
      <c r="G728" s="354"/>
      <c r="H728" s="355"/>
    </row>
    <row r="729" spans="1:8">
      <c r="A729" s="440">
        <v>1</v>
      </c>
      <c r="B729" s="356" t="s">
        <v>200</v>
      </c>
      <c r="C729" s="357"/>
      <c r="D729" s="358"/>
      <c r="E729" s="359" t="s">
        <v>1</v>
      </c>
      <c r="F729" s="482">
        <v>0.14000000000000001</v>
      </c>
      <c r="G729" s="360">
        <f>BAHAN!$D$11</f>
        <v>99400</v>
      </c>
      <c r="H729" s="360">
        <f t="shared" ref="H729:H730" si="51">G729*F729</f>
        <v>13916.000000000002</v>
      </c>
    </row>
    <row r="730" spans="1:8">
      <c r="A730" s="440">
        <v>2</v>
      </c>
      <c r="B730" s="356" t="s">
        <v>105</v>
      </c>
      <c r="C730" s="357"/>
      <c r="D730" s="358"/>
      <c r="E730" s="359" t="s">
        <v>1</v>
      </c>
      <c r="F730" s="482">
        <v>0.08</v>
      </c>
      <c r="G730" s="360">
        <f>BAHAN!$D$12</f>
        <v>94400</v>
      </c>
      <c r="H730" s="360">
        <f t="shared" si="51"/>
        <v>7552</v>
      </c>
    </row>
    <row r="731" spans="1:8">
      <c r="A731" s="623" t="s">
        <v>95</v>
      </c>
      <c r="B731" s="623"/>
      <c r="C731" s="623"/>
      <c r="D731" s="623"/>
      <c r="E731" s="623"/>
      <c r="F731" s="623"/>
      <c r="G731" s="623"/>
      <c r="H731" s="355">
        <f>SUM(H729:H730)</f>
        <v>21468</v>
      </c>
    </row>
    <row r="732" spans="1:8">
      <c r="A732" s="350" t="s">
        <v>33</v>
      </c>
      <c r="B732" s="351" t="s">
        <v>96</v>
      </c>
      <c r="C732" s="352"/>
      <c r="D732" s="358"/>
      <c r="E732" s="350"/>
      <c r="F732" s="481"/>
      <c r="G732" s="354"/>
      <c r="H732" s="355"/>
    </row>
    <row r="733" spans="1:8">
      <c r="A733" s="440">
        <v>1</v>
      </c>
      <c r="B733" s="356" t="s">
        <v>293</v>
      </c>
      <c r="C733" s="352"/>
      <c r="D733" s="358"/>
      <c r="E733" s="359" t="s">
        <v>286</v>
      </c>
      <c r="F733" s="482">
        <v>1</v>
      </c>
      <c r="G733" s="477">
        <f>BAHAN!$D$54</f>
        <v>98900</v>
      </c>
      <c r="H733" s="360">
        <f>G733*F733</f>
        <v>98900</v>
      </c>
    </row>
    <row r="734" spans="1:8">
      <c r="A734" s="624" t="s">
        <v>97</v>
      </c>
      <c r="B734" s="625"/>
      <c r="C734" s="625"/>
      <c r="D734" s="625"/>
      <c r="E734" s="625"/>
      <c r="F734" s="625"/>
      <c r="G734" s="626"/>
      <c r="H734" s="355">
        <f>SUM(H733:H733)</f>
        <v>98900</v>
      </c>
    </row>
    <row r="735" spans="1:8">
      <c r="A735" s="350" t="s">
        <v>43</v>
      </c>
      <c r="B735" s="351" t="s">
        <v>187</v>
      </c>
      <c r="C735" s="352"/>
      <c r="D735" s="352"/>
      <c r="E735" s="361"/>
      <c r="F735" s="483"/>
      <c r="G735" s="358"/>
      <c r="H735" s="355">
        <f>H731+H734</f>
        <v>120368</v>
      </c>
    </row>
    <row r="736" spans="1:8">
      <c r="A736" s="350" t="s">
        <v>44</v>
      </c>
      <c r="B736" s="351" t="s">
        <v>98</v>
      </c>
      <c r="C736" s="352"/>
      <c r="D736" s="352"/>
      <c r="E736" s="362">
        <v>0</v>
      </c>
      <c r="F736" s="484" t="s">
        <v>191</v>
      </c>
      <c r="G736" s="358"/>
      <c r="H736" s="355">
        <f>H735*E736</f>
        <v>0</v>
      </c>
    </row>
    <row r="737" spans="1:8">
      <c r="A737" s="350" t="s">
        <v>45</v>
      </c>
      <c r="B737" s="351" t="s">
        <v>192</v>
      </c>
      <c r="C737" s="352"/>
      <c r="D737" s="352"/>
      <c r="E737" s="361"/>
      <c r="F737" s="483"/>
      <c r="G737" s="358"/>
      <c r="H737" s="355">
        <f>SUM(H735:H736)</f>
        <v>120368</v>
      </c>
    </row>
    <row r="741" spans="1:8">
      <c r="A741" s="347" t="s">
        <v>85</v>
      </c>
      <c r="C741" s="347" t="s">
        <v>0</v>
      </c>
      <c r="D741" s="475" t="s">
        <v>294</v>
      </c>
    </row>
    <row r="742" spans="1:8">
      <c r="A742" s="347" t="s">
        <v>86</v>
      </c>
      <c r="C742" s="347" t="s">
        <v>0</v>
      </c>
      <c r="D742" s="347" t="s">
        <v>182</v>
      </c>
      <c r="G742" s="488"/>
    </row>
    <row r="743" spans="1:8">
      <c r="A743" s="347" t="s">
        <v>87</v>
      </c>
      <c r="C743" s="347" t="s">
        <v>0</v>
      </c>
      <c r="D743" s="347" t="s">
        <v>295</v>
      </c>
    </row>
    <row r="745" spans="1:8">
      <c r="A745" s="349" t="s">
        <v>88</v>
      </c>
      <c r="B745" s="627" t="s">
        <v>89</v>
      </c>
      <c r="C745" s="628"/>
      <c r="D745" s="629"/>
      <c r="E745" s="349" t="s">
        <v>90</v>
      </c>
      <c r="F745" s="480" t="s">
        <v>91</v>
      </c>
      <c r="G745" s="349" t="s">
        <v>92</v>
      </c>
      <c r="H745" s="349" t="s">
        <v>93</v>
      </c>
    </row>
    <row r="746" spans="1:8">
      <c r="A746" s="350" t="s">
        <v>32</v>
      </c>
      <c r="B746" s="351" t="s">
        <v>94</v>
      </c>
      <c r="C746" s="352"/>
      <c r="D746" s="353"/>
      <c r="E746" s="350"/>
      <c r="F746" s="481"/>
      <c r="G746" s="354"/>
      <c r="H746" s="355"/>
    </row>
    <row r="747" spans="1:8">
      <c r="A747" s="440">
        <v>1</v>
      </c>
      <c r="B747" s="356" t="s">
        <v>296</v>
      </c>
      <c r="C747" s="357"/>
      <c r="D747" s="358"/>
      <c r="E747" s="359" t="s">
        <v>1</v>
      </c>
      <c r="F747" s="482">
        <v>0.05</v>
      </c>
      <c r="G747" s="360">
        <f>BAHAN!$D$10</f>
        <v>104400</v>
      </c>
      <c r="H747" s="360">
        <f t="shared" ref="H747:H749" si="52">G747*F747</f>
        <v>5220</v>
      </c>
    </row>
    <row r="748" spans="1:8">
      <c r="A748" s="440">
        <v>2</v>
      </c>
      <c r="B748" s="356" t="s">
        <v>297</v>
      </c>
      <c r="C748" s="357"/>
      <c r="D748" s="358"/>
      <c r="E748" s="359" t="s">
        <v>1</v>
      </c>
      <c r="F748" s="482">
        <v>0.5</v>
      </c>
      <c r="G748" s="360">
        <f>BAHAN!$D$11</f>
        <v>99400</v>
      </c>
      <c r="H748" s="360">
        <f t="shared" si="52"/>
        <v>49700</v>
      </c>
    </row>
    <row r="749" spans="1:8">
      <c r="A749" s="440">
        <v>3</v>
      </c>
      <c r="B749" s="356" t="s">
        <v>105</v>
      </c>
      <c r="C749" s="357"/>
      <c r="D749" s="358"/>
      <c r="E749" s="359" t="s">
        <v>1</v>
      </c>
      <c r="F749" s="482">
        <v>0.3</v>
      </c>
      <c r="G749" s="360">
        <f>BAHAN!$D$12</f>
        <v>94400</v>
      </c>
      <c r="H749" s="360">
        <f t="shared" si="52"/>
        <v>28320</v>
      </c>
    </row>
    <row r="750" spans="1:8">
      <c r="A750" s="623" t="s">
        <v>95</v>
      </c>
      <c r="B750" s="623"/>
      <c r="C750" s="623"/>
      <c r="D750" s="623"/>
      <c r="E750" s="623"/>
      <c r="F750" s="623"/>
      <c r="G750" s="623"/>
      <c r="H750" s="355">
        <f>SUM(H747:H749)</f>
        <v>83240</v>
      </c>
    </row>
    <row r="751" spans="1:8">
      <c r="A751" s="350" t="s">
        <v>33</v>
      </c>
      <c r="B751" s="351" t="s">
        <v>96</v>
      </c>
      <c r="C751" s="352"/>
      <c r="D751" s="358"/>
      <c r="E751" s="350"/>
      <c r="F751" s="481"/>
      <c r="G751" s="354"/>
      <c r="H751" s="355"/>
    </row>
    <row r="752" spans="1:8">
      <c r="A752" s="440">
        <v>1</v>
      </c>
      <c r="B752" s="356" t="s">
        <v>298</v>
      </c>
      <c r="C752" s="357"/>
      <c r="D752" s="358"/>
      <c r="E752" s="359" t="s">
        <v>6</v>
      </c>
      <c r="F752" s="482">
        <v>4</v>
      </c>
      <c r="G752" s="477">
        <f>BAHAN!D55</f>
        <v>55000</v>
      </c>
      <c r="H752" s="360">
        <f t="shared" ref="H752:H756" si="53">G752*F752</f>
        <v>220000</v>
      </c>
    </row>
    <row r="753" spans="1:8">
      <c r="A753" s="440">
        <v>2</v>
      </c>
      <c r="B753" s="356" t="s">
        <v>299</v>
      </c>
      <c r="C753" s="357"/>
      <c r="D753" s="358"/>
      <c r="E753" s="359" t="s">
        <v>254</v>
      </c>
      <c r="F753" s="482">
        <v>10</v>
      </c>
      <c r="G753" s="477">
        <f>BAHAN!D56</f>
        <v>18500</v>
      </c>
      <c r="H753" s="360">
        <f t="shared" si="53"/>
        <v>185000</v>
      </c>
    </row>
    <row r="754" spans="1:8">
      <c r="A754" s="440">
        <v>3</v>
      </c>
      <c r="B754" s="356" t="s">
        <v>300</v>
      </c>
      <c r="C754" s="357"/>
      <c r="D754" s="358"/>
      <c r="E754" s="359" t="s">
        <v>303</v>
      </c>
      <c r="F754" s="482">
        <v>1</v>
      </c>
      <c r="G754" s="477">
        <f>BAHAN!D57</f>
        <v>6270</v>
      </c>
      <c r="H754" s="360">
        <f t="shared" si="53"/>
        <v>6270</v>
      </c>
    </row>
    <row r="755" spans="1:8">
      <c r="A755" s="440">
        <v>4</v>
      </c>
      <c r="B755" s="356" t="s">
        <v>301</v>
      </c>
      <c r="C755" s="357"/>
      <c r="D755" s="358"/>
      <c r="E755" s="359" t="s">
        <v>6</v>
      </c>
      <c r="F755" s="482">
        <v>1</v>
      </c>
      <c r="G755" s="477">
        <f>BAHAN!D58</f>
        <v>2132</v>
      </c>
      <c r="H755" s="360">
        <f t="shared" si="53"/>
        <v>2132</v>
      </c>
    </row>
    <row r="756" spans="1:8">
      <c r="A756" s="440">
        <v>5</v>
      </c>
      <c r="B756" s="356" t="s">
        <v>302</v>
      </c>
      <c r="C756" s="357"/>
      <c r="D756" s="358"/>
      <c r="E756" s="359" t="s">
        <v>6</v>
      </c>
      <c r="F756" s="482">
        <v>1</v>
      </c>
      <c r="G756" s="477">
        <f>BAHAN!D59</f>
        <v>152800</v>
      </c>
      <c r="H756" s="360">
        <f t="shared" si="53"/>
        <v>152800</v>
      </c>
    </row>
    <row r="757" spans="1:8">
      <c r="A757" s="624" t="s">
        <v>97</v>
      </c>
      <c r="B757" s="625"/>
      <c r="C757" s="625"/>
      <c r="D757" s="625"/>
      <c r="E757" s="625"/>
      <c r="F757" s="625"/>
      <c r="G757" s="626"/>
      <c r="H757" s="355">
        <f>SUM(H752:H756)</f>
        <v>566202</v>
      </c>
    </row>
    <row r="758" spans="1:8">
      <c r="A758" s="350" t="s">
        <v>43</v>
      </c>
      <c r="B758" s="351" t="s">
        <v>187</v>
      </c>
      <c r="C758" s="352"/>
      <c r="D758" s="352"/>
      <c r="E758" s="361"/>
      <c r="F758" s="483"/>
      <c r="G758" s="358"/>
      <c r="H758" s="355">
        <f>H750+H757</f>
        <v>649442</v>
      </c>
    </row>
    <row r="759" spans="1:8">
      <c r="A759" s="350" t="s">
        <v>44</v>
      </c>
      <c r="B759" s="351" t="s">
        <v>98</v>
      </c>
      <c r="C759" s="352"/>
      <c r="D759" s="352"/>
      <c r="E759" s="362">
        <v>0</v>
      </c>
      <c r="F759" s="484" t="s">
        <v>191</v>
      </c>
      <c r="G759" s="358"/>
      <c r="H759" s="355">
        <f>H758*E759</f>
        <v>0</v>
      </c>
    </row>
    <row r="760" spans="1:8">
      <c r="A760" s="350" t="s">
        <v>45</v>
      </c>
      <c r="B760" s="351" t="s">
        <v>192</v>
      </c>
      <c r="C760" s="352"/>
      <c r="D760" s="352"/>
      <c r="E760" s="361"/>
      <c r="F760" s="483"/>
      <c r="G760" s="358"/>
      <c r="H760" s="355">
        <f>SUM(H758:H759)</f>
        <v>649442</v>
      </c>
    </row>
    <row r="764" spans="1:8">
      <c r="A764" s="347" t="s">
        <v>85</v>
      </c>
      <c r="C764" s="347" t="s">
        <v>0</v>
      </c>
      <c r="D764" s="475" t="s">
        <v>99</v>
      </c>
    </row>
    <row r="765" spans="1:8">
      <c r="A765" s="347" t="s">
        <v>86</v>
      </c>
      <c r="C765" s="347" t="s">
        <v>0</v>
      </c>
      <c r="D765" s="347" t="s">
        <v>182</v>
      </c>
      <c r="G765" s="488"/>
    </row>
    <row r="766" spans="1:8">
      <c r="A766" s="347" t="s">
        <v>87</v>
      </c>
      <c r="C766" s="347" t="s">
        <v>0</v>
      </c>
      <c r="D766" s="347" t="s">
        <v>304</v>
      </c>
    </row>
    <row r="768" spans="1:8">
      <c r="A768" s="349" t="s">
        <v>88</v>
      </c>
      <c r="B768" s="627" t="s">
        <v>89</v>
      </c>
      <c r="C768" s="628"/>
      <c r="D768" s="629"/>
      <c r="E768" s="349" t="s">
        <v>90</v>
      </c>
      <c r="F768" s="480" t="s">
        <v>91</v>
      </c>
      <c r="G768" s="349" t="s">
        <v>92</v>
      </c>
      <c r="H768" s="349" t="s">
        <v>93</v>
      </c>
    </row>
    <row r="769" spans="1:8">
      <c r="A769" s="350" t="s">
        <v>32</v>
      </c>
      <c r="B769" s="351" t="s">
        <v>94</v>
      </c>
      <c r="C769" s="352"/>
      <c r="D769" s="353"/>
      <c r="E769" s="350"/>
      <c r="F769" s="481"/>
      <c r="G769" s="354"/>
      <c r="H769" s="355"/>
    </row>
    <row r="770" spans="1:8">
      <c r="A770" s="440">
        <v>1</v>
      </c>
      <c r="B770" s="356" t="s">
        <v>296</v>
      </c>
      <c r="C770" s="357"/>
      <c r="D770" s="358"/>
      <c r="E770" s="359" t="s">
        <v>1</v>
      </c>
      <c r="F770" s="482">
        <v>0.05</v>
      </c>
      <c r="G770" s="360">
        <f>BAHAN!$D$10</f>
        <v>104400</v>
      </c>
      <c r="H770" s="360">
        <f t="shared" ref="H770:H772" si="54">G770*F770</f>
        <v>5220</v>
      </c>
    </row>
    <row r="771" spans="1:8">
      <c r="A771" s="440">
        <v>2</v>
      </c>
      <c r="B771" s="356" t="s">
        <v>297</v>
      </c>
      <c r="C771" s="357"/>
      <c r="D771" s="358"/>
      <c r="E771" s="359" t="s">
        <v>1</v>
      </c>
      <c r="F771" s="482">
        <v>0.2</v>
      </c>
      <c r="G771" s="360">
        <f>BAHAN!$D$11</f>
        <v>99400</v>
      </c>
      <c r="H771" s="360">
        <f t="shared" si="54"/>
        <v>19880</v>
      </c>
    </row>
    <row r="772" spans="1:8">
      <c r="A772" s="440">
        <v>3</v>
      </c>
      <c r="B772" s="356" t="s">
        <v>105</v>
      </c>
      <c r="C772" s="357"/>
      <c r="D772" s="358"/>
      <c r="E772" s="359" t="s">
        <v>1</v>
      </c>
      <c r="F772" s="482">
        <v>1E-3</v>
      </c>
      <c r="G772" s="360">
        <f>BAHAN!$D$12</f>
        <v>94400</v>
      </c>
      <c r="H772" s="360">
        <f t="shared" si="54"/>
        <v>94.4</v>
      </c>
    </row>
    <row r="773" spans="1:8">
      <c r="A773" s="623" t="s">
        <v>95</v>
      </c>
      <c r="B773" s="623"/>
      <c r="C773" s="623"/>
      <c r="D773" s="623"/>
      <c r="E773" s="623"/>
      <c r="F773" s="623"/>
      <c r="G773" s="623"/>
      <c r="H773" s="355">
        <f>SUM(H770:H772)</f>
        <v>25194.400000000001</v>
      </c>
    </row>
    <row r="774" spans="1:8">
      <c r="A774" s="350" t="s">
        <v>33</v>
      </c>
      <c r="B774" s="351" t="s">
        <v>96</v>
      </c>
      <c r="C774" s="352"/>
      <c r="D774" s="358"/>
      <c r="E774" s="350"/>
      <c r="F774" s="481"/>
      <c r="G774" s="354"/>
      <c r="H774" s="355"/>
    </row>
    <row r="775" spans="1:8">
      <c r="A775" s="440">
        <v>1</v>
      </c>
      <c r="B775" s="356" t="s">
        <v>305</v>
      </c>
      <c r="C775" s="357"/>
      <c r="D775" s="358"/>
      <c r="E775" s="359" t="s">
        <v>6</v>
      </c>
      <c r="F775" s="482">
        <v>1</v>
      </c>
      <c r="G775" s="477">
        <f>BAHAN!$D$60</f>
        <v>17500</v>
      </c>
      <c r="H775" s="360">
        <f t="shared" ref="H775:H778" si="55">G775*F775</f>
        <v>17500</v>
      </c>
    </row>
    <row r="776" spans="1:8">
      <c r="A776" s="440">
        <v>2</v>
      </c>
      <c r="B776" s="356" t="s">
        <v>299</v>
      </c>
      <c r="C776" s="357"/>
      <c r="D776" s="358"/>
      <c r="E776" s="359" t="s">
        <v>254</v>
      </c>
      <c r="F776" s="482">
        <v>10</v>
      </c>
      <c r="G776" s="477">
        <f>BAHAN!$D$56</f>
        <v>18500</v>
      </c>
      <c r="H776" s="360">
        <f t="shared" si="55"/>
        <v>185000</v>
      </c>
    </row>
    <row r="777" spans="1:8">
      <c r="A777" s="440">
        <v>3</v>
      </c>
      <c r="B777" s="356" t="s">
        <v>300</v>
      </c>
      <c r="C777" s="357"/>
      <c r="D777" s="358"/>
      <c r="E777" s="359" t="s">
        <v>303</v>
      </c>
      <c r="F777" s="482">
        <v>1</v>
      </c>
      <c r="G777" s="477">
        <f>BAHAN!$D$57</f>
        <v>6270</v>
      </c>
      <c r="H777" s="360">
        <f t="shared" si="55"/>
        <v>6270</v>
      </c>
    </row>
    <row r="778" spans="1:8">
      <c r="A778" s="440">
        <v>4</v>
      </c>
      <c r="B778" s="356" t="s">
        <v>301</v>
      </c>
      <c r="C778" s="357"/>
      <c r="D778" s="358"/>
      <c r="E778" s="359" t="s">
        <v>6</v>
      </c>
      <c r="F778" s="482">
        <v>1</v>
      </c>
      <c r="G778" s="477">
        <f>BAHAN!$D$58</f>
        <v>2132</v>
      </c>
      <c r="H778" s="360">
        <f t="shared" si="55"/>
        <v>2132</v>
      </c>
    </row>
    <row r="779" spans="1:8">
      <c r="A779" s="624" t="s">
        <v>97</v>
      </c>
      <c r="B779" s="625"/>
      <c r="C779" s="625"/>
      <c r="D779" s="625"/>
      <c r="E779" s="625"/>
      <c r="F779" s="625"/>
      <c r="G779" s="626"/>
      <c r="H779" s="355">
        <f>SUM(H775:H778)</f>
        <v>210902</v>
      </c>
    </row>
    <row r="780" spans="1:8">
      <c r="A780" s="350" t="s">
        <v>43</v>
      </c>
      <c r="B780" s="351" t="s">
        <v>187</v>
      </c>
      <c r="C780" s="352"/>
      <c r="D780" s="352"/>
      <c r="E780" s="361"/>
      <c r="F780" s="483"/>
      <c r="G780" s="358"/>
      <c r="H780" s="355">
        <f>H773+H779</f>
        <v>236096.4</v>
      </c>
    </row>
    <row r="781" spans="1:8">
      <c r="A781" s="350" t="s">
        <v>44</v>
      </c>
      <c r="B781" s="351" t="s">
        <v>98</v>
      </c>
      <c r="C781" s="352"/>
      <c r="D781" s="352"/>
      <c r="E781" s="362">
        <v>0</v>
      </c>
      <c r="F781" s="484" t="s">
        <v>191</v>
      </c>
      <c r="G781" s="358"/>
      <c r="H781" s="355">
        <f>H780*E781</f>
        <v>0</v>
      </c>
    </row>
    <row r="782" spans="1:8">
      <c r="A782" s="350" t="s">
        <v>45</v>
      </c>
      <c r="B782" s="351" t="s">
        <v>192</v>
      </c>
      <c r="C782" s="352"/>
      <c r="D782" s="352"/>
      <c r="E782" s="361"/>
      <c r="F782" s="483"/>
      <c r="G782" s="358"/>
      <c r="H782" s="355">
        <f>SUM(H780:H781)</f>
        <v>236096.4</v>
      </c>
    </row>
    <row r="786" spans="1:8">
      <c r="A786" s="347" t="s">
        <v>85</v>
      </c>
      <c r="C786" s="347" t="s">
        <v>0</v>
      </c>
      <c r="D786" s="475" t="s">
        <v>25</v>
      </c>
    </row>
    <row r="787" spans="1:8">
      <c r="A787" s="347" t="s">
        <v>86</v>
      </c>
      <c r="C787" s="347" t="s">
        <v>0</v>
      </c>
      <c r="D787" s="347" t="s">
        <v>182</v>
      </c>
      <c r="G787" s="488"/>
    </row>
    <row r="788" spans="1:8">
      <c r="A788" s="347" t="s">
        <v>87</v>
      </c>
      <c r="C788" s="347" t="s">
        <v>0</v>
      </c>
      <c r="D788" s="347" t="s">
        <v>307</v>
      </c>
    </row>
    <row r="790" spans="1:8">
      <c r="A790" s="349" t="s">
        <v>88</v>
      </c>
      <c r="B790" s="627" t="s">
        <v>89</v>
      </c>
      <c r="C790" s="628"/>
      <c r="D790" s="629"/>
      <c r="E790" s="349" t="s">
        <v>90</v>
      </c>
      <c r="F790" s="480" t="s">
        <v>91</v>
      </c>
      <c r="G790" s="349" t="s">
        <v>92</v>
      </c>
      <c r="H790" s="349" t="s">
        <v>93</v>
      </c>
    </row>
    <row r="791" spans="1:8">
      <c r="A791" s="350" t="s">
        <v>32</v>
      </c>
      <c r="B791" s="351" t="s">
        <v>94</v>
      </c>
      <c r="C791" s="352"/>
      <c r="D791" s="353"/>
      <c r="E791" s="350"/>
      <c r="F791" s="481"/>
      <c r="G791" s="354"/>
      <c r="H791" s="355"/>
    </row>
    <row r="792" spans="1:8">
      <c r="A792" s="440">
        <v>1</v>
      </c>
      <c r="B792" s="356" t="s">
        <v>296</v>
      </c>
      <c r="C792" s="357"/>
      <c r="D792" s="358"/>
      <c r="E792" s="359" t="s">
        <v>1</v>
      </c>
      <c r="F792" s="482">
        <v>0.05</v>
      </c>
      <c r="G792" s="360">
        <f>BAHAN!$D$10</f>
        <v>104400</v>
      </c>
      <c r="H792" s="360">
        <f t="shared" ref="H792:H794" si="56">G792*F792</f>
        <v>5220</v>
      </c>
    </row>
    <row r="793" spans="1:8">
      <c r="A793" s="440">
        <v>2</v>
      </c>
      <c r="B793" s="356" t="s">
        <v>297</v>
      </c>
      <c r="C793" s="357"/>
      <c r="D793" s="358"/>
      <c r="E793" s="359" t="s">
        <v>1</v>
      </c>
      <c r="F793" s="482">
        <v>0.2</v>
      </c>
      <c r="G793" s="360">
        <f>BAHAN!$D$11</f>
        <v>99400</v>
      </c>
      <c r="H793" s="360">
        <f t="shared" si="56"/>
        <v>19880</v>
      </c>
    </row>
    <row r="794" spans="1:8">
      <c r="A794" s="440">
        <v>3</v>
      </c>
      <c r="B794" s="356" t="s">
        <v>105</v>
      </c>
      <c r="C794" s="357"/>
      <c r="D794" s="358"/>
      <c r="E794" s="359" t="s">
        <v>1</v>
      </c>
      <c r="F794" s="482">
        <v>1E-3</v>
      </c>
      <c r="G794" s="360">
        <f>BAHAN!$D$12</f>
        <v>94400</v>
      </c>
      <c r="H794" s="360">
        <f t="shared" si="56"/>
        <v>94.4</v>
      </c>
    </row>
    <row r="795" spans="1:8">
      <c r="A795" s="623" t="s">
        <v>95</v>
      </c>
      <c r="B795" s="623"/>
      <c r="C795" s="623"/>
      <c r="D795" s="623"/>
      <c r="E795" s="623"/>
      <c r="F795" s="623"/>
      <c r="G795" s="623"/>
      <c r="H795" s="355">
        <f>SUM(H792:H794)</f>
        <v>25194.400000000001</v>
      </c>
    </row>
    <row r="796" spans="1:8">
      <c r="A796" s="350" t="s">
        <v>33</v>
      </c>
      <c r="B796" s="351" t="s">
        <v>96</v>
      </c>
      <c r="C796" s="352"/>
      <c r="D796" s="358"/>
      <c r="E796" s="350"/>
      <c r="F796" s="481"/>
      <c r="G796" s="354"/>
      <c r="H796" s="355"/>
    </row>
    <row r="797" spans="1:8">
      <c r="A797" s="440">
        <v>1</v>
      </c>
      <c r="B797" s="356" t="s">
        <v>25</v>
      </c>
      <c r="C797" s="357"/>
      <c r="D797" s="358"/>
      <c r="E797" s="359" t="s">
        <v>6</v>
      </c>
      <c r="F797" s="482">
        <v>1</v>
      </c>
      <c r="G797" s="477">
        <f>BAHAN!$D$61</f>
        <v>32000</v>
      </c>
      <c r="H797" s="360">
        <f t="shared" ref="H797" si="57">G797*F797</f>
        <v>32000</v>
      </c>
    </row>
    <row r="798" spans="1:8">
      <c r="A798" s="624" t="s">
        <v>97</v>
      </c>
      <c r="B798" s="625"/>
      <c r="C798" s="625"/>
      <c r="D798" s="625"/>
      <c r="E798" s="625"/>
      <c r="F798" s="625"/>
      <c r="G798" s="626"/>
      <c r="H798" s="355">
        <f>SUM(H797:H797)</f>
        <v>32000</v>
      </c>
    </row>
    <row r="799" spans="1:8">
      <c r="A799" s="350" t="s">
        <v>43</v>
      </c>
      <c r="B799" s="351" t="s">
        <v>187</v>
      </c>
      <c r="C799" s="352"/>
      <c r="D799" s="352"/>
      <c r="E799" s="361"/>
      <c r="F799" s="483"/>
      <c r="G799" s="358"/>
      <c r="H799" s="355">
        <f>H795+H798</f>
        <v>57194.400000000001</v>
      </c>
    </row>
    <row r="800" spans="1:8">
      <c r="A800" s="350" t="s">
        <v>44</v>
      </c>
      <c r="B800" s="351" t="s">
        <v>98</v>
      </c>
      <c r="C800" s="352"/>
      <c r="D800" s="352"/>
      <c r="E800" s="362">
        <v>0</v>
      </c>
      <c r="F800" s="484" t="s">
        <v>191</v>
      </c>
      <c r="G800" s="358"/>
      <c r="H800" s="355">
        <f>H799*E800</f>
        <v>0</v>
      </c>
    </row>
    <row r="801" spans="1:8">
      <c r="A801" s="350" t="s">
        <v>45</v>
      </c>
      <c r="B801" s="351" t="s">
        <v>192</v>
      </c>
      <c r="C801" s="352"/>
      <c r="D801" s="352"/>
      <c r="E801" s="361"/>
      <c r="F801" s="483"/>
      <c r="G801" s="358"/>
      <c r="H801" s="355">
        <f>SUM(H799:H800)</f>
        <v>57194.400000000001</v>
      </c>
    </row>
    <row r="805" spans="1:8">
      <c r="A805" s="347" t="s">
        <v>85</v>
      </c>
      <c r="C805" s="347" t="s">
        <v>0</v>
      </c>
      <c r="D805" s="475" t="s">
        <v>19</v>
      </c>
    </row>
    <row r="806" spans="1:8">
      <c r="A806" s="347" t="s">
        <v>86</v>
      </c>
      <c r="C806" s="347" t="s">
        <v>0</v>
      </c>
      <c r="D806" s="347" t="s">
        <v>182</v>
      </c>
      <c r="G806" s="488"/>
    </row>
    <row r="807" spans="1:8">
      <c r="A807" s="347" t="s">
        <v>87</v>
      </c>
      <c r="C807" s="347" t="s">
        <v>0</v>
      </c>
      <c r="D807" s="347" t="s">
        <v>306</v>
      </c>
    </row>
    <row r="809" spans="1:8">
      <c r="A809" s="349" t="s">
        <v>88</v>
      </c>
      <c r="B809" s="627" t="s">
        <v>89</v>
      </c>
      <c r="C809" s="628"/>
      <c r="D809" s="629"/>
      <c r="E809" s="349" t="s">
        <v>90</v>
      </c>
      <c r="F809" s="480" t="s">
        <v>91</v>
      </c>
      <c r="G809" s="349" t="s">
        <v>92</v>
      </c>
      <c r="H809" s="349" t="s">
        <v>93</v>
      </c>
    </row>
    <row r="810" spans="1:8">
      <c r="A810" s="350" t="s">
        <v>32</v>
      </c>
      <c r="B810" s="351" t="s">
        <v>94</v>
      </c>
      <c r="C810" s="352"/>
      <c r="D810" s="353"/>
      <c r="E810" s="350"/>
      <c r="F810" s="481"/>
      <c r="G810" s="354"/>
      <c r="H810" s="355"/>
    </row>
    <row r="811" spans="1:8">
      <c r="A811" s="440">
        <v>1</v>
      </c>
      <c r="B811" s="356" t="s">
        <v>296</v>
      </c>
      <c r="C811" s="357"/>
      <c r="D811" s="358"/>
      <c r="E811" s="359" t="s">
        <v>1</v>
      </c>
      <c r="F811" s="482">
        <v>0.05</v>
      </c>
      <c r="G811" s="360">
        <f>BAHAN!$D$10</f>
        <v>104400</v>
      </c>
      <c r="H811" s="360">
        <f t="shared" ref="H811:H813" si="58">G811*F811</f>
        <v>5220</v>
      </c>
    </row>
    <row r="812" spans="1:8">
      <c r="A812" s="440">
        <v>2</v>
      </c>
      <c r="B812" s="356" t="s">
        <v>297</v>
      </c>
      <c r="C812" s="357"/>
      <c r="D812" s="358"/>
      <c r="E812" s="359" t="s">
        <v>1</v>
      </c>
      <c r="F812" s="482">
        <v>0.2</v>
      </c>
      <c r="G812" s="360">
        <f>BAHAN!$D$11</f>
        <v>99400</v>
      </c>
      <c r="H812" s="360">
        <f t="shared" si="58"/>
        <v>19880</v>
      </c>
    </row>
    <row r="813" spans="1:8">
      <c r="A813" s="440">
        <v>3</v>
      </c>
      <c r="B813" s="356" t="s">
        <v>105</v>
      </c>
      <c r="C813" s="357"/>
      <c r="D813" s="358"/>
      <c r="E813" s="359" t="s">
        <v>1</v>
      </c>
      <c r="F813" s="482">
        <v>1E-3</v>
      </c>
      <c r="G813" s="360">
        <f>BAHAN!$D$12</f>
        <v>94400</v>
      </c>
      <c r="H813" s="360">
        <f t="shared" si="58"/>
        <v>94.4</v>
      </c>
    </row>
    <row r="814" spans="1:8">
      <c r="A814" s="623" t="s">
        <v>95</v>
      </c>
      <c r="B814" s="623"/>
      <c r="C814" s="623"/>
      <c r="D814" s="623"/>
      <c r="E814" s="623"/>
      <c r="F814" s="623"/>
      <c r="G814" s="623"/>
      <c r="H814" s="355">
        <f>SUM(H811:H813)</f>
        <v>25194.400000000001</v>
      </c>
    </row>
    <row r="815" spans="1:8">
      <c r="A815" s="350" t="s">
        <v>33</v>
      </c>
      <c r="B815" s="351" t="s">
        <v>96</v>
      </c>
      <c r="C815" s="352"/>
      <c r="D815" s="358"/>
      <c r="E815" s="350"/>
      <c r="F815" s="481"/>
      <c r="G815" s="354"/>
      <c r="H815" s="355"/>
    </row>
    <row r="816" spans="1:8">
      <c r="A816" s="440">
        <v>1</v>
      </c>
      <c r="B816" s="356" t="s">
        <v>308</v>
      </c>
      <c r="C816" s="357"/>
      <c r="D816" s="358"/>
      <c r="E816" s="359" t="s">
        <v>6</v>
      </c>
      <c r="F816" s="482">
        <v>1</v>
      </c>
      <c r="G816" s="477">
        <f>BAHAN!$D$62</f>
        <v>27300</v>
      </c>
      <c r="H816" s="360">
        <f t="shared" ref="H816" si="59">G816*F816</f>
        <v>27300</v>
      </c>
    </row>
    <row r="817" spans="1:8">
      <c r="A817" s="624" t="s">
        <v>97</v>
      </c>
      <c r="B817" s="625"/>
      <c r="C817" s="625"/>
      <c r="D817" s="625"/>
      <c r="E817" s="625"/>
      <c r="F817" s="625"/>
      <c r="G817" s="626"/>
      <c r="H817" s="355">
        <f>SUM(H816:H816)</f>
        <v>27300</v>
      </c>
    </row>
    <row r="818" spans="1:8">
      <c r="A818" s="350" t="s">
        <v>43</v>
      </c>
      <c r="B818" s="351" t="s">
        <v>187</v>
      </c>
      <c r="C818" s="352"/>
      <c r="D818" s="352"/>
      <c r="E818" s="361"/>
      <c r="F818" s="483"/>
      <c r="G818" s="358"/>
      <c r="H818" s="355">
        <f>H814+H817</f>
        <v>52494.400000000001</v>
      </c>
    </row>
    <row r="819" spans="1:8">
      <c r="A819" s="350" t="s">
        <v>44</v>
      </c>
      <c r="B819" s="351" t="s">
        <v>98</v>
      </c>
      <c r="C819" s="352"/>
      <c r="D819" s="352"/>
      <c r="E819" s="362">
        <v>0</v>
      </c>
      <c r="F819" s="484" t="s">
        <v>191</v>
      </c>
      <c r="G819" s="358"/>
      <c r="H819" s="355">
        <f>H818*E819</f>
        <v>0</v>
      </c>
    </row>
    <row r="820" spans="1:8">
      <c r="A820" s="350" t="s">
        <v>45</v>
      </c>
      <c r="B820" s="351" t="s">
        <v>192</v>
      </c>
      <c r="C820" s="352"/>
      <c r="D820" s="352"/>
      <c r="E820" s="361"/>
      <c r="F820" s="483"/>
      <c r="G820" s="358"/>
      <c r="H820" s="355">
        <f>SUM(H818:H819)</f>
        <v>52494.400000000001</v>
      </c>
    </row>
    <row r="824" spans="1:8">
      <c r="A824" s="347" t="s">
        <v>85</v>
      </c>
      <c r="C824" s="347" t="s">
        <v>0</v>
      </c>
      <c r="D824" s="475" t="s">
        <v>309</v>
      </c>
    </row>
    <row r="825" spans="1:8">
      <c r="A825" s="347" t="s">
        <v>86</v>
      </c>
      <c r="C825" s="347" t="s">
        <v>0</v>
      </c>
      <c r="D825" s="347" t="s">
        <v>182</v>
      </c>
      <c r="G825" s="488"/>
    </row>
    <row r="826" spans="1:8">
      <c r="A826" s="347" t="s">
        <v>87</v>
      </c>
      <c r="C826" s="347" t="s">
        <v>0</v>
      </c>
      <c r="D826" s="347" t="s">
        <v>258</v>
      </c>
    </row>
    <row r="828" spans="1:8">
      <c r="A828" s="349" t="s">
        <v>88</v>
      </c>
      <c r="B828" s="627" t="s">
        <v>89</v>
      </c>
      <c r="C828" s="628"/>
      <c r="D828" s="629"/>
      <c r="E828" s="349" t="s">
        <v>90</v>
      </c>
      <c r="F828" s="480" t="s">
        <v>91</v>
      </c>
      <c r="G828" s="349" t="s">
        <v>92</v>
      </c>
      <c r="H828" s="349" t="s">
        <v>93</v>
      </c>
    </row>
    <row r="829" spans="1:8">
      <c r="A829" s="350" t="s">
        <v>32</v>
      </c>
      <c r="B829" s="351" t="s">
        <v>94</v>
      </c>
      <c r="C829" s="352"/>
      <c r="D829" s="353"/>
      <c r="E829" s="350"/>
      <c r="F829" s="481"/>
      <c r="G829" s="354"/>
      <c r="H829" s="355"/>
    </row>
    <row r="830" spans="1:8">
      <c r="A830" s="440">
        <v>1</v>
      </c>
      <c r="B830" s="356" t="s">
        <v>296</v>
      </c>
      <c r="C830" s="357"/>
      <c r="D830" s="358"/>
      <c r="E830" s="359" t="s">
        <v>1</v>
      </c>
      <c r="F830" s="482">
        <v>0.05</v>
      </c>
      <c r="G830" s="360">
        <f>BAHAN!$D$10</f>
        <v>104400</v>
      </c>
      <c r="H830" s="360">
        <f t="shared" ref="H830:H832" si="60">G830*F830</f>
        <v>5220</v>
      </c>
    </row>
    <row r="831" spans="1:8">
      <c r="A831" s="440">
        <v>2</v>
      </c>
      <c r="B831" s="356" t="s">
        <v>297</v>
      </c>
      <c r="C831" s="357"/>
      <c r="D831" s="358"/>
      <c r="E831" s="359" t="s">
        <v>1</v>
      </c>
      <c r="F831" s="482">
        <v>0.2</v>
      </c>
      <c r="G831" s="360">
        <f>BAHAN!$D$11</f>
        <v>99400</v>
      </c>
      <c r="H831" s="360">
        <f t="shared" si="60"/>
        <v>19880</v>
      </c>
    </row>
    <row r="832" spans="1:8">
      <c r="A832" s="440">
        <v>3</v>
      </c>
      <c r="B832" s="356" t="s">
        <v>105</v>
      </c>
      <c r="C832" s="357"/>
      <c r="D832" s="358"/>
      <c r="E832" s="359" t="s">
        <v>1</v>
      </c>
      <c r="F832" s="482">
        <v>1E-3</v>
      </c>
      <c r="G832" s="360">
        <f>BAHAN!$D$12</f>
        <v>94400</v>
      </c>
      <c r="H832" s="360">
        <f t="shared" si="60"/>
        <v>94.4</v>
      </c>
    </row>
    <row r="833" spans="1:8">
      <c r="A833" s="623" t="s">
        <v>95</v>
      </c>
      <c r="B833" s="623"/>
      <c r="C833" s="623"/>
      <c r="D833" s="623"/>
      <c r="E833" s="623"/>
      <c r="F833" s="623"/>
      <c r="G833" s="623"/>
      <c r="H833" s="355">
        <f>SUM(H830:H832)</f>
        <v>25194.400000000001</v>
      </c>
    </row>
    <row r="834" spans="1:8">
      <c r="A834" s="350" t="s">
        <v>33</v>
      </c>
      <c r="B834" s="351" t="s">
        <v>96</v>
      </c>
      <c r="C834" s="352"/>
      <c r="D834" s="358"/>
      <c r="E834" s="350"/>
      <c r="F834" s="481"/>
      <c r="G834" s="354"/>
      <c r="H834" s="355"/>
    </row>
    <row r="835" spans="1:8">
      <c r="A835" s="440">
        <v>1</v>
      </c>
      <c r="B835" s="356" t="s">
        <v>309</v>
      </c>
      <c r="C835" s="357"/>
      <c r="D835" s="358"/>
      <c r="E835" s="359" t="s">
        <v>310</v>
      </c>
      <c r="F835" s="482">
        <v>1</v>
      </c>
      <c r="G835" s="477">
        <f>BAHAN!$D$63</f>
        <v>1000000</v>
      </c>
      <c r="H835" s="360">
        <f t="shared" ref="H835" si="61">G835*F835</f>
        <v>1000000</v>
      </c>
    </row>
    <row r="836" spans="1:8">
      <c r="A836" s="624" t="s">
        <v>97</v>
      </c>
      <c r="B836" s="625"/>
      <c r="C836" s="625"/>
      <c r="D836" s="625"/>
      <c r="E836" s="625"/>
      <c r="F836" s="625"/>
      <c r="G836" s="626"/>
      <c r="H836" s="355">
        <f>SUM(H835:H835)</f>
        <v>1000000</v>
      </c>
    </row>
    <row r="837" spans="1:8">
      <c r="A837" s="350" t="s">
        <v>43</v>
      </c>
      <c r="B837" s="351" t="s">
        <v>187</v>
      </c>
      <c r="C837" s="352"/>
      <c r="D837" s="352"/>
      <c r="E837" s="361"/>
      <c r="F837" s="483"/>
      <c r="G837" s="358"/>
      <c r="H837" s="355">
        <f>H833+H836</f>
        <v>1025194.4</v>
      </c>
    </row>
    <row r="838" spans="1:8">
      <c r="A838" s="350" t="s">
        <v>44</v>
      </c>
      <c r="B838" s="351" t="s">
        <v>98</v>
      </c>
      <c r="C838" s="352"/>
      <c r="D838" s="352"/>
      <c r="E838" s="362">
        <v>0</v>
      </c>
      <c r="F838" s="484" t="s">
        <v>191</v>
      </c>
      <c r="G838" s="358"/>
      <c r="H838" s="355">
        <f>H837*E838</f>
        <v>0</v>
      </c>
    </row>
    <row r="839" spans="1:8">
      <c r="A839" s="350" t="s">
        <v>45</v>
      </c>
      <c r="B839" s="351" t="s">
        <v>192</v>
      </c>
      <c r="C839" s="352"/>
      <c r="D839" s="352"/>
      <c r="E839" s="361"/>
      <c r="F839" s="483"/>
      <c r="G839" s="358"/>
      <c r="H839" s="355">
        <f>SUM(H837:H838)</f>
        <v>1025194.4</v>
      </c>
    </row>
    <row r="843" spans="1:8">
      <c r="A843" s="347" t="s">
        <v>85</v>
      </c>
      <c r="C843" s="347" t="s">
        <v>0</v>
      </c>
      <c r="D843" s="475" t="s">
        <v>311</v>
      </c>
    </row>
    <row r="844" spans="1:8">
      <c r="A844" s="347" t="s">
        <v>86</v>
      </c>
      <c r="C844" s="347" t="s">
        <v>0</v>
      </c>
      <c r="D844" s="347" t="s">
        <v>26</v>
      </c>
      <c r="G844" s="488"/>
    </row>
    <row r="845" spans="1:8">
      <c r="A845" s="347" t="s">
        <v>87</v>
      </c>
      <c r="C845" s="347" t="s">
        <v>0</v>
      </c>
      <c r="D845" s="347" t="s">
        <v>315</v>
      </c>
    </row>
    <row r="847" spans="1:8">
      <c r="A847" s="349" t="s">
        <v>88</v>
      </c>
      <c r="B847" s="627" t="s">
        <v>89</v>
      </c>
      <c r="C847" s="628"/>
      <c r="D847" s="629"/>
      <c r="E847" s="349" t="s">
        <v>90</v>
      </c>
      <c r="F847" s="480" t="s">
        <v>91</v>
      </c>
      <c r="G847" s="349" t="s">
        <v>92</v>
      </c>
      <c r="H847" s="349" t="s">
        <v>93</v>
      </c>
    </row>
    <row r="848" spans="1:8">
      <c r="A848" s="350" t="s">
        <v>32</v>
      </c>
      <c r="B848" s="351" t="s">
        <v>94</v>
      </c>
      <c r="C848" s="352"/>
      <c r="D848" s="353"/>
      <c r="E848" s="350"/>
      <c r="F848" s="481"/>
      <c r="G848" s="354"/>
      <c r="H848" s="355"/>
    </row>
    <row r="849" spans="1:8">
      <c r="A849" s="440">
        <v>1</v>
      </c>
      <c r="B849" s="356" t="s">
        <v>2</v>
      </c>
      <c r="C849" s="357"/>
      <c r="D849" s="358"/>
      <c r="E849" s="359" t="s">
        <v>1</v>
      </c>
      <c r="F849" s="482">
        <v>0.16</v>
      </c>
      <c r="G849" s="360">
        <f>BAHAN!$D$9</f>
        <v>119500</v>
      </c>
      <c r="H849" s="360">
        <f t="shared" ref="H849:H852" si="62">G849*F849</f>
        <v>19120</v>
      </c>
    </row>
    <row r="850" spans="1:8">
      <c r="A850" s="440">
        <v>2</v>
      </c>
      <c r="B850" s="356" t="s">
        <v>312</v>
      </c>
      <c r="C850" s="357"/>
      <c r="D850" s="358"/>
      <c r="E850" s="359" t="s">
        <v>1</v>
      </c>
      <c r="F850" s="482">
        <v>1.5</v>
      </c>
      <c r="G850" s="360">
        <f>BAHAN!$D$10</f>
        <v>104400</v>
      </c>
      <c r="H850" s="360">
        <f t="shared" si="62"/>
        <v>156600</v>
      </c>
    </row>
    <row r="851" spans="1:8">
      <c r="A851" s="440">
        <v>3</v>
      </c>
      <c r="B851" s="356" t="s">
        <v>189</v>
      </c>
      <c r="C851" s="357"/>
      <c r="D851" s="358"/>
      <c r="E851" s="359" t="s">
        <v>1</v>
      </c>
      <c r="F851" s="482">
        <v>1.5</v>
      </c>
      <c r="G851" s="360">
        <f>BAHAN!$D$11</f>
        <v>99400</v>
      </c>
      <c r="H851" s="360">
        <f t="shared" si="62"/>
        <v>149100</v>
      </c>
    </row>
    <row r="852" spans="1:8">
      <c r="A852" s="440">
        <v>4</v>
      </c>
      <c r="B852" s="356" t="s">
        <v>105</v>
      </c>
      <c r="C852" s="357"/>
      <c r="D852" s="358"/>
      <c r="E852" s="359" t="s">
        <v>1</v>
      </c>
      <c r="F852" s="482">
        <v>1</v>
      </c>
      <c r="G852" s="360">
        <f>BAHAN!$D$12</f>
        <v>94400</v>
      </c>
      <c r="H852" s="360">
        <f t="shared" si="62"/>
        <v>94400</v>
      </c>
    </row>
    <row r="853" spans="1:8">
      <c r="A853" s="623" t="s">
        <v>95</v>
      </c>
      <c r="B853" s="623"/>
      <c r="C853" s="623"/>
      <c r="D853" s="623"/>
      <c r="E853" s="623"/>
      <c r="F853" s="623"/>
      <c r="G853" s="623"/>
      <c r="H853" s="355">
        <f>SUM(H849:H852)</f>
        <v>419220</v>
      </c>
    </row>
    <row r="854" spans="1:8">
      <c r="A854" s="350" t="s">
        <v>33</v>
      </c>
      <c r="B854" s="351" t="s">
        <v>96</v>
      </c>
      <c r="C854" s="352"/>
      <c r="D854" s="358"/>
      <c r="E854" s="350"/>
      <c r="F854" s="481"/>
      <c r="G854" s="354"/>
      <c r="H854" s="355"/>
    </row>
    <row r="855" spans="1:8">
      <c r="A855" s="440">
        <v>1</v>
      </c>
      <c r="B855" s="356" t="s">
        <v>313</v>
      </c>
      <c r="C855" s="357"/>
      <c r="D855" s="358"/>
      <c r="E855" s="359" t="s">
        <v>6</v>
      </c>
      <c r="F855" s="482">
        <v>1</v>
      </c>
      <c r="G855" s="477">
        <f>BAHAN!$D$64</f>
        <v>1200000</v>
      </c>
      <c r="H855" s="360">
        <f t="shared" ref="H855:H857" si="63">G855*F855</f>
        <v>1200000</v>
      </c>
    </row>
    <row r="856" spans="1:8">
      <c r="A856" s="440">
        <v>2</v>
      </c>
      <c r="B856" s="356" t="s">
        <v>314</v>
      </c>
      <c r="C856" s="357"/>
      <c r="D856" s="358"/>
      <c r="E856" s="359" t="s">
        <v>20</v>
      </c>
      <c r="F856" s="482">
        <v>0.12</v>
      </c>
      <c r="G856" s="477">
        <f>BAHAN!$D$20</f>
        <v>58900</v>
      </c>
      <c r="H856" s="360">
        <f t="shared" si="63"/>
        <v>7068</v>
      </c>
    </row>
    <row r="857" spans="1:8">
      <c r="A857" s="440">
        <v>3</v>
      </c>
      <c r="B857" s="356" t="s">
        <v>4</v>
      </c>
      <c r="C857" s="357"/>
      <c r="D857" s="358"/>
      <c r="E857" s="359" t="s">
        <v>195</v>
      </c>
      <c r="F857" s="482">
        <v>0.01</v>
      </c>
      <c r="G857" s="477">
        <f>BAHAN!$D$21</f>
        <v>159500</v>
      </c>
      <c r="H857" s="360">
        <f t="shared" si="63"/>
        <v>1595</v>
      </c>
    </row>
    <row r="858" spans="1:8">
      <c r="A858" s="624" t="s">
        <v>97</v>
      </c>
      <c r="B858" s="625"/>
      <c r="C858" s="625"/>
      <c r="D858" s="625"/>
      <c r="E858" s="625"/>
      <c r="F858" s="625"/>
      <c r="G858" s="626"/>
      <c r="H858" s="355">
        <f>SUM(H855:H857)</f>
        <v>1208663</v>
      </c>
    </row>
    <row r="859" spans="1:8">
      <c r="A859" s="350" t="s">
        <v>43</v>
      </c>
      <c r="B859" s="351" t="s">
        <v>187</v>
      </c>
      <c r="C859" s="352"/>
      <c r="D859" s="352"/>
      <c r="E859" s="361"/>
      <c r="F859" s="483"/>
      <c r="G859" s="358"/>
      <c r="H859" s="355">
        <f>H853+H858</f>
        <v>1627883</v>
      </c>
    </row>
    <row r="860" spans="1:8">
      <c r="A860" s="350" t="s">
        <v>44</v>
      </c>
      <c r="B860" s="351" t="s">
        <v>98</v>
      </c>
      <c r="C860" s="352"/>
      <c r="D860" s="352"/>
      <c r="E860" s="362">
        <v>0</v>
      </c>
      <c r="F860" s="484" t="s">
        <v>191</v>
      </c>
      <c r="G860" s="358"/>
      <c r="H860" s="355">
        <f>H859*E860</f>
        <v>0</v>
      </c>
    </row>
    <row r="861" spans="1:8">
      <c r="A861" s="350" t="s">
        <v>45</v>
      </c>
      <c r="B861" s="351" t="s">
        <v>192</v>
      </c>
      <c r="C861" s="352"/>
      <c r="D861" s="352"/>
      <c r="E861" s="361"/>
      <c r="F861" s="483"/>
      <c r="G861" s="358"/>
      <c r="H861" s="355">
        <f>SUM(H859:H860)</f>
        <v>1627883</v>
      </c>
    </row>
    <row r="865" spans="1:8">
      <c r="A865" s="347" t="s">
        <v>85</v>
      </c>
      <c r="C865" s="347" t="s">
        <v>0</v>
      </c>
      <c r="D865" s="475" t="s">
        <v>316</v>
      </c>
    </row>
    <row r="866" spans="1:8">
      <c r="A866" s="347" t="s">
        <v>86</v>
      </c>
      <c r="C866" s="347" t="s">
        <v>0</v>
      </c>
      <c r="D866" s="347" t="s">
        <v>26</v>
      </c>
      <c r="G866" s="488"/>
    </row>
    <row r="867" spans="1:8">
      <c r="A867" s="347" t="s">
        <v>87</v>
      </c>
      <c r="C867" s="347" t="s">
        <v>0</v>
      </c>
      <c r="D867" s="347" t="s">
        <v>258</v>
      </c>
    </row>
    <row r="869" spans="1:8">
      <c r="A869" s="349" t="s">
        <v>88</v>
      </c>
      <c r="B869" s="627" t="s">
        <v>89</v>
      </c>
      <c r="C869" s="628"/>
      <c r="D869" s="629"/>
      <c r="E869" s="349" t="s">
        <v>90</v>
      </c>
      <c r="F869" s="480" t="s">
        <v>91</v>
      </c>
      <c r="G869" s="349" t="s">
        <v>92</v>
      </c>
      <c r="H869" s="349" t="s">
        <v>93</v>
      </c>
    </row>
    <row r="870" spans="1:8">
      <c r="A870" s="350" t="s">
        <v>32</v>
      </c>
      <c r="B870" s="351" t="s">
        <v>94</v>
      </c>
      <c r="C870" s="352"/>
      <c r="D870" s="353"/>
      <c r="E870" s="350"/>
      <c r="F870" s="481"/>
      <c r="G870" s="354"/>
      <c r="H870" s="355"/>
    </row>
    <row r="871" spans="1:8">
      <c r="A871" s="440">
        <v>1</v>
      </c>
      <c r="B871" s="356" t="s">
        <v>312</v>
      </c>
      <c r="C871" s="357"/>
      <c r="D871" s="358"/>
      <c r="E871" s="359" t="s">
        <v>1</v>
      </c>
      <c r="F871" s="482">
        <v>1.5</v>
      </c>
      <c r="G871" s="360">
        <f>BAHAN!$D$10</f>
        <v>104400</v>
      </c>
      <c r="H871" s="360">
        <f t="shared" ref="H871:H872" si="64">G871*F871</f>
        <v>156600</v>
      </c>
    </row>
    <row r="872" spans="1:8">
      <c r="A872" s="440">
        <v>2</v>
      </c>
      <c r="B872" s="356" t="s">
        <v>105</v>
      </c>
      <c r="C872" s="357"/>
      <c r="D872" s="358"/>
      <c r="E872" s="359" t="s">
        <v>1</v>
      </c>
      <c r="F872" s="482">
        <v>1</v>
      </c>
      <c r="G872" s="360">
        <f>BAHAN!$D$12</f>
        <v>94400</v>
      </c>
      <c r="H872" s="360">
        <f t="shared" si="64"/>
        <v>94400</v>
      </c>
    </row>
    <row r="873" spans="1:8">
      <c r="A873" s="623" t="s">
        <v>95</v>
      </c>
      <c r="B873" s="623"/>
      <c r="C873" s="623"/>
      <c r="D873" s="623"/>
      <c r="E873" s="623"/>
      <c r="F873" s="623"/>
      <c r="G873" s="623"/>
      <c r="H873" s="355">
        <f>SUM(H871:H872)</f>
        <v>251000</v>
      </c>
    </row>
    <row r="874" spans="1:8">
      <c r="A874" s="350" t="s">
        <v>33</v>
      </c>
      <c r="B874" s="351" t="s">
        <v>96</v>
      </c>
      <c r="C874" s="352"/>
      <c r="D874" s="358"/>
      <c r="E874" s="350"/>
      <c r="F874" s="481"/>
      <c r="G874" s="354"/>
      <c r="H874" s="355"/>
    </row>
    <row r="875" spans="1:8">
      <c r="A875" s="440">
        <v>1</v>
      </c>
      <c r="B875" s="356" t="s">
        <v>317</v>
      </c>
      <c r="C875" s="357"/>
      <c r="D875" s="358"/>
      <c r="E875" s="359" t="s">
        <v>6</v>
      </c>
      <c r="F875" s="482">
        <v>1</v>
      </c>
      <c r="G875" s="477">
        <f>BAHAN!$D$65</f>
        <v>350000</v>
      </c>
      <c r="H875" s="360">
        <f t="shared" ref="H875" si="65">G875*F875</f>
        <v>350000</v>
      </c>
    </row>
    <row r="876" spans="1:8">
      <c r="A876" s="624" t="s">
        <v>97</v>
      </c>
      <c r="B876" s="625"/>
      <c r="C876" s="625"/>
      <c r="D876" s="625"/>
      <c r="E876" s="625"/>
      <c r="F876" s="625"/>
      <c r="G876" s="626"/>
      <c r="H876" s="355">
        <f>SUM(H875:H875)</f>
        <v>350000</v>
      </c>
    </row>
    <row r="877" spans="1:8">
      <c r="A877" s="350" t="s">
        <v>43</v>
      </c>
      <c r="B877" s="351" t="s">
        <v>187</v>
      </c>
      <c r="C877" s="352"/>
      <c r="D877" s="352"/>
      <c r="E877" s="361"/>
      <c r="F877" s="483"/>
      <c r="G877" s="358"/>
      <c r="H877" s="355">
        <f>H873+H876</f>
        <v>601000</v>
      </c>
    </row>
    <row r="878" spans="1:8">
      <c r="A878" s="350" t="s">
        <v>44</v>
      </c>
      <c r="B878" s="351" t="s">
        <v>98</v>
      </c>
      <c r="C878" s="352"/>
      <c r="D878" s="352"/>
      <c r="E878" s="362">
        <v>0</v>
      </c>
      <c r="F878" s="484" t="s">
        <v>191</v>
      </c>
      <c r="G878" s="358"/>
      <c r="H878" s="355">
        <f>H877*E878</f>
        <v>0</v>
      </c>
    </row>
    <row r="879" spans="1:8">
      <c r="A879" s="350" t="s">
        <v>45</v>
      </c>
      <c r="B879" s="351" t="s">
        <v>192</v>
      </c>
      <c r="C879" s="352"/>
      <c r="D879" s="352"/>
      <c r="E879" s="361"/>
      <c r="F879" s="483"/>
      <c r="G879" s="358"/>
      <c r="H879" s="355">
        <f>SUM(H877:H878)</f>
        <v>601000</v>
      </c>
    </row>
    <row r="883" spans="1:8">
      <c r="A883" s="347" t="s">
        <v>85</v>
      </c>
      <c r="C883" s="347" t="s">
        <v>0</v>
      </c>
      <c r="D883" s="475" t="s">
        <v>318</v>
      </c>
    </row>
    <row r="884" spans="1:8">
      <c r="A884" s="347" t="s">
        <v>86</v>
      </c>
      <c r="C884" s="347" t="s">
        <v>0</v>
      </c>
      <c r="D884" s="347" t="s">
        <v>26</v>
      </c>
      <c r="G884" s="488"/>
    </row>
    <row r="885" spans="1:8">
      <c r="A885" s="347" t="s">
        <v>87</v>
      </c>
      <c r="C885" s="347" t="s">
        <v>0</v>
      </c>
      <c r="D885" s="347" t="s">
        <v>258</v>
      </c>
    </row>
    <row r="887" spans="1:8">
      <c r="A887" s="349" t="s">
        <v>88</v>
      </c>
      <c r="B887" s="627" t="s">
        <v>89</v>
      </c>
      <c r="C887" s="628"/>
      <c r="D887" s="629"/>
      <c r="E887" s="349" t="s">
        <v>90</v>
      </c>
      <c r="F887" s="480" t="s">
        <v>91</v>
      </c>
      <c r="G887" s="349" t="s">
        <v>92</v>
      </c>
      <c r="H887" s="349" t="s">
        <v>93</v>
      </c>
    </row>
    <row r="888" spans="1:8">
      <c r="A888" s="350" t="s">
        <v>32</v>
      </c>
      <c r="B888" s="351" t="s">
        <v>94</v>
      </c>
      <c r="C888" s="352"/>
      <c r="D888" s="353"/>
      <c r="E888" s="350"/>
      <c r="F888" s="481"/>
      <c r="G888" s="354"/>
      <c r="H888" s="355"/>
    </row>
    <row r="889" spans="1:8">
      <c r="A889" s="440">
        <v>1</v>
      </c>
      <c r="B889" s="356" t="s">
        <v>312</v>
      </c>
      <c r="C889" s="357"/>
      <c r="D889" s="358"/>
      <c r="E889" s="359" t="s">
        <v>1</v>
      </c>
      <c r="F889" s="482">
        <v>1.5</v>
      </c>
      <c r="G889" s="360">
        <f>BAHAN!$D$10</f>
        <v>104400</v>
      </c>
      <c r="H889" s="360">
        <f t="shared" ref="H889:H890" si="66">G889*F889</f>
        <v>156600</v>
      </c>
    </row>
    <row r="890" spans="1:8">
      <c r="A890" s="440">
        <v>2</v>
      </c>
      <c r="B890" s="356" t="s">
        <v>105</v>
      </c>
      <c r="C890" s="357"/>
      <c r="D890" s="358"/>
      <c r="E890" s="359" t="s">
        <v>1</v>
      </c>
      <c r="F890" s="482">
        <v>1</v>
      </c>
      <c r="G890" s="360">
        <f>BAHAN!$D$12</f>
        <v>94400</v>
      </c>
      <c r="H890" s="360">
        <f t="shared" si="66"/>
        <v>94400</v>
      </c>
    </row>
    <row r="891" spans="1:8">
      <c r="A891" s="623" t="s">
        <v>95</v>
      </c>
      <c r="B891" s="623"/>
      <c r="C891" s="623"/>
      <c r="D891" s="623"/>
      <c r="E891" s="623"/>
      <c r="F891" s="623"/>
      <c r="G891" s="623"/>
      <c r="H891" s="355">
        <f>SUM(H889:H890)</f>
        <v>251000</v>
      </c>
    </row>
    <row r="892" spans="1:8">
      <c r="A892" s="350" t="s">
        <v>33</v>
      </c>
      <c r="B892" s="351" t="s">
        <v>96</v>
      </c>
      <c r="C892" s="352"/>
      <c r="D892" s="358"/>
      <c r="E892" s="350"/>
      <c r="F892" s="481"/>
      <c r="G892" s="354"/>
      <c r="H892" s="355"/>
    </row>
    <row r="893" spans="1:8">
      <c r="A893" s="440">
        <v>1</v>
      </c>
      <c r="B893" s="356" t="s">
        <v>318</v>
      </c>
      <c r="C893" s="357"/>
      <c r="D893" s="358"/>
      <c r="E893" s="359" t="s">
        <v>6</v>
      </c>
      <c r="F893" s="482">
        <v>1</v>
      </c>
      <c r="G893" s="477">
        <f>BAHAN!$D$66</f>
        <v>70000</v>
      </c>
      <c r="H893" s="360">
        <f t="shared" ref="H893" si="67">G893*F893</f>
        <v>70000</v>
      </c>
    </row>
    <row r="894" spans="1:8">
      <c r="A894" s="624" t="s">
        <v>97</v>
      </c>
      <c r="B894" s="625"/>
      <c r="C894" s="625"/>
      <c r="D894" s="625"/>
      <c r="E894" s="625"/>
      <c r="F894" s="625"/>
      <c r="G894" s="626"/>
      <c r="H894" s="355">
        <f>SUM(H893:H893)</f>
        <v>70000</v>
      </c>
    </row>
    <row r="895" spans="1:8">
      <c r="A895" s="350" t="s">
        <v>43</v>
      </c>
      <c r="B895" s="351" t="s">
        <v>187</v>
      </c>
      <c r="C895" s="352"/>
      <c r="D895" s="352"/>
      <c r="E895" s="361"/>
      <c r="F895" s="483"/>
      <c r="G895" s="358"/>
      <c r="H895" s="355">
        <f>H891+H894</f>
        <v>321000</v>
      </c>
    </row>
    <row r="896" spans="1:8">
      <c r="A896" s="350" t="s">
        <v>44</v>
      </c>
      <c r="B896" s="351" t="s">
        <v>98</v>
      </c>
      <c r="C896" s="352"/>
      <c r="D896" s="352"/>
      <c r="E896" s="362">
        <v>0</v>
      </c>
      <c r="F896" s="484" t="s">
        <v>191</v>
      </c>
      <c r="G896" s="358"/>
      <c r="H896" s="355">
        <f>H895*E896</f>
        <v>0</v>
      </c>
    </row>
    <row r="897" spans="1:8">
      <c r="A897" s="350" t="s">
        <v>45</v>
      </c>
      <c r="B897" s="351" t="s">
        <v>192</v>
      </c>
      <c r="C897" s="352"/>
      <c r="D897" s="352"/>
      <c r="E897" s="361"/>
      <c r="F897" s="483"/>
      <c r="G897" s="358"/>
      <c r="H897" s="355">
        <f>SUM(H895:H896)</f>
        <v>321000</v>
      </c>
    </row>
    <row r="901" spans="1:8">
      <c r="A901" s="347" t="s">
        <v>85</v>
      </c>
      <c r="C901" s="347" t="s">
        <v>0</v>
      </c>
      <c r="D901" s="475" t="s">
        <v>319</v>
      </c>
    </row>
    <row r="902" spans="1:8">
      <c r="A902" s="347" t="s">
        <v>86</v>
      </c>
      <c r="C902" s="347" t="s">
        <v>0</v>
      </c>
      <c r="D902" s="347" t="s">
        <v>26</v>
      </c>
      <c r="G902" s="488"/>
    </row>
    <row r="903" spans="1:8">
      <c r="A903" s="347" t="s">
        <v>87</v>
      </c>
      <c r="C903" s="347" t="s">
        <v>0</v>
      </c>
      <c r="D903" s="347" t="s">
        <v>258</v>
      </c>
    </row>
    <row r="905" spans="1:8">
      <c r="A905" s="349" t="s">
        <v>88</v>
      </c>
      <c r="B905" s="627" t="s">
        <v>89</v>
      </c>
      <c r="C905" s="628"/>
      <c r="D905" s="629"/>
      <c r="E905" s="349" t="s">
        <v>90</v>
      </c>
      <c r="F905" s="480" t="s">
        <v>91</v>
      </c>
      <c r="G905" s="349" t="s">
        <v>92</v>
      </c>
      <c r="H905" s="349" t="s">
        <v>93</v>
      </c>
    </row>
    <row r="906" spans="1:8">
      <c r="A906" s="350" t="s">
        <v>32</v>
      </c>
      <c r="B906" s="351" t="s">
        <v>94</v>
      </c>
      <c r="C906" s="352"/>
      <c r="D906" s="353"/>
      <c r="E906" s="350"/>
      <c r="F906" s="481"/>
      <c r="G906" s="354"/>
      <c r="H906" s="355"/>
    </row>
    <row r="907" spans="1:8">
      <c r="A907" s="440">
        <v>1</v>
      </c>
      <c r="B907" s="356" t="s">
        <v>312</v>
      </c>
      <c r="C907" s="357"/>
      <c r="D907" s="358"/>
      <c r="E907" s="359" t="s">
        <v>1</v>
      </c>
      <c r="F907" s="482">
        <v>1.5</v>
      </c>
      <c r="G907" s="360">
        <f>BAHAN!$D$10</f>
        <v>104400</v>
      </c>
      <c r="H907" s="360">
        <f t="shared" ref="H907:H908" si="68">G907*F907</f>
        <v>156600</v>
      </c>
    </row>
    <row r="908" spans="1:8">
      <c r="A908" s="440">
        <v>2</v>
      </c>
      <c r="B908" s="356" t="s">
        <v>105</v>
      </c>
      <c r="C908" s="357"/>
      <c r="D908" s="358"/>
      <c r="E908" s="359" t="s">
        <v>1</v>
      </c>
      <c r="F908" s="482">
        <v>1</v>
      </c>
      <c r="G908" s="360">
        <f>BAHAN!$D$12</f>
        <v>94400</v>
      </c>
      <c r="H908" s="360">
        <f t="shared" si="68"/>
        <v>94400</v>
      </c>
    </row>
    <row r="909" spans="1:8">
      <c r="A909" s="623" t="s">
        <v>95</v>
      </c>
      <c r="B909" s="623"/>
      <c r="C909" s="623"/>
      <c r="D909" s="623"/>
      <c r="E909" s="623"/>
      <c r="F909" s="623"/>
      <c r="G909" s="623"/>
      <c r="H909" s="355">
        <f>SUM(H907:H908)</f>
        <v>251000</v>
      </c>
    </row>
    <row r="910" spans="1:8">
      <c r="A910" s="350" t="s">
        <v>33</v>
      </c>
      <c r="B910" s="351" t="s">
        <v>96</v>
      </c>
      <c r="C910" s="352"/>
      <c r="D910" s="358"/>
      <c r="E910" s="350"/>
      <c r="F910" s="481"/>
      <c r="G910" s="354"/>
      <c r="H910" s="355"/>
    </row>
    <row r="911" spans="1:8">
      <c r="A911" s="440">
        <v>1</v>
      </c>
      <c r="B911" s="356" t="s">
        <v>319</v>
      </c>
      <c r="C911" s="357"/>
      <c r="D911" s="358"/>
      <c r="E911" s="359" t="s">
        <v>6</v>
      </c>
      <c r="F911" s="482">
        <v>1</v>
      </c>
      <c r="G911" s="477">
        <f>BAHAN!$D$67</f>
        <v>500000</v>
      </c>
      <c r="H911" s="360">
        <f t="shared" ref="H911" si="69">G911*F911</f>
        <v>500000</v>
      </c>
    </row>
    <row r="912" spans="1:8">
      <c r="A912" s="624" t="s">
        <v>97</v>
      </c>
      <c r="B912" s="625"/>
      <c r="C912" s="625"/>
      <c r="D912" s="625"/>
      <c r="E912" s="625"/>
      <c r="F912" s="625"/>
      <c r="G912" s="626"/>
      <c r="H912" s="355">
        <f>SUM(H911:H911)</f>
        <v>500000</v>
      </c>
    </row>
    <row r="913" spans="1:8">
      <c r="A913" s="350" t="s">
        <v>43</v>
      </c>
      <c r="B913" s="351" t="s">
        <v>187</v>
      </c>
      <c r="C913" s="352"/>
      <c r="D913" s="352"/>
      <c r="E913" s="361"/>
      <c r="F913" s="483"/>
      <c r="G913" s="358"/>
      <c r="H913" s="355">
        <f>H909+H912</f>
        <v>751000</v>
      </c>
    </row>
    <row r="914" spans="1:8">
      <c r="A914" s="350" t="s">
        <v>44</v>
      </c>
      <c r="B914" s="351" t="s">
        <v>98</v>
      </c>
      <c r="C914" s="352"/>
      <c r="D914" s="352"/>
      <c r="E914" s="362">
        <v>0</v>
      </c>
      <c r="F914" s="484" t="s">
        <v>191</v>
      </c>
      <c r="G914" s="358"/>
      <c r="H914" s="355">
        <f>H913*E914</f>
        <v>0</v>
      </c>
    </row>
    <row r="915" spans="1:8">
      <c r="A915" s="350" t="s">
        <v>45</v>
      </c>
      <c r="B915" s="351" t="s">
        <v>192</v>
      </c>
      <c r="C915" s="352"/>
      <c r="D915" s="352"/>
      <c r="E915" s="361"/>
      <c r="F915" s="483"/>
      <c r="G915" s="358"/>
      <c r="H915" s="355">
        <f>SUM(H913:H914)</f>
        <v>751000</v>
      </c>
    </row>
    <row r="919" spans="1:8">
      <c r="A919" s="347" t="s">
        <v>85</v>
      </c>
      <c r="C919" s="347" t="s">
        <v>0</v>
      </c>
      <c r="D919" s="475" t="s">
        <v>320</v>
      </c>
    </row>
    <row r="920" spans="1:8">
      <c r="A920" s="347" t="s">
        <v>86</v>
      </c>
      <c r="C920" s="347" t="s">
        <v>0</v>
      </c>
      <c r="D920" s="347" t="s">
        <v>26</v>
      </c>
      <c r="G920" s="488"/>
    </row>
    <row r="921" spans="1:8">
      <c r="A921" s="347" t="s">
        <v>87</v>
      </c>
      <c r="C921" s="347" t="s">
        <v>0</v>
      </c>
      <c r="D921" s="347" t="s">
        <v>258</v>
      </c>
    </row>
    <row r="923" spans="1:8">
      <c r="A923" s="349" t="s">
        <v>88</v>
      </c>
      <c r="B923" s="627" t="s">
        <v>89</v>
      </c>
      <c r="C923" s="628"/>
      <c r="D923" s="629"/>
      <c r="E923" s="349" t="s">
        <v>90</v>
      </c>
      <c r="F923" s="480" t="s">
        <v>91</v>
      </c>
      <c r="G923" s="349" t="s">
        <v>92</v>
      </c>
      <c r="H923" s="349" t="s">
        <v>93</v>
      </c>
    </row>
    <row r="924" spans="1:8">
      <c r="A924" s="350" t="s">
        <v>32</v>
      </c>
      <c r="B924" s="351" t="s">
        <v>94</v>
      </c>
      <c r="C924" s="352"/>
      <c r="D924" s="353"/>
      <c r="E924" s="350"/>
      <c r="F924" s="481"/>
      <c r="G924" s="354"/>
      <c r="H924" s="355"/>
    </row>
    <row r="925" spans="1:8">
      <c r="A925" s="440">
        <v>1</v>
      </c>
      <c r="B925" s="356" t="s">
        <v>2</v>
      </c>
      <c r="C925" s="357"/>
      <c r="D925" s="358"/>
      <c r="E925" s="359" t="s">
        <v>1</v>
      </c>
      <c r="F925" s="482">
        <v>0.16</v>
      </c>
      <c r="G925" s="360">
        <f>BAHAN!$D$9</f>
        <v>119500</v>
      </c>
      <c r="H925" s="360">
        <f t="shared" ref="H925:H928" si="70">G925*F925</f>
        <v>19120</v>
      </c>
    </row>
    <row r="926" spans="1:8">
      <c r="A926" s="440">
        <v>2</v>
      </c>
      <c r="B926" s="356" t="s">
        <v>312</v>
      </c>
      <c r="C926" s="357"/>
      <c r="D926" s="358"/>
      <c r="E926" s="359" t="s">
        <v>1</v>
      </c>
      <c r="F926" s="482">
        <v>1.5</v>
      </c>
      <c r="G926" s="360">
        <f>BAHAN!$D$10</f>
        <v>104400</v>
      </c>
      <c r="H926" s="360">
        <f t="shared" si="70"/>
        <v>156600</v>
      </c>
    </row>
    <row r="927" spans="1:8">
      <c r="A927" s="440">
        <v>3</v>
      </c>
      <c r="B927" s="356" t="s">
        <v>189</v>
      </c>
      <c r="C927" s="357"/>
      <c r="D927" s="358"/>
      <c r="E927" s="359" t="s">
        <v>1</v>
      </c>
      <c r="F927" s="482">
        <v>1.5</v>
      </c>
      <c r="G927" s="360">
        <f>BAHAN!$D$11</f>
        <v>99400</v>
      </c>
      <c r="H927" s="360">
        <f t="shared" si="70"/>
        <v>149100</v>
      </c>
    </row>
    <row r="928" spans="1:8">
      <c r="A928" s="440">
        <v>4</v>
      </c>
      <c r="B928" s="356" t="s">
        <v>105</v>
      </c>
      <c r="C928" s="357"/>
      <c r="D928" s="358"/>
      <c r="E928" s="359" t="s">
        <v>1</v>
      </c>
      <c r="F928" s="482">
        <v>1</v>
      </c>
      <c r="G928" s="360">
        <f>BAHAN!$D$12</f>
        <v>94400</v>
      </c>
      <c r="H928" s="360">
        <f t="shared" si="70"/>
        <v>94400</v>
      </c>
    </row>
    <row r="929" spans="1:8">
      <c r="A929" s="623" t="s">
        <v>95</v>
      </c>
      <c r="B929" s="623"/>
      <c r="C929" s="623"/>
      <c r="D929" s="623"/>
      <c r="E929" s="623"/>
      <c r="F929" s="623"/>
      <c r="G929" s="623"/>
      <c r="H929" s="355">
        <f>SUM(H925:H928)</f>
        <v>419220</v>
      </c>
    </row>
    <row r="930" spans="1:8">
      <c r="A930" s="350" t="s">
        <v>33</v>
      </c>
      <c r="B930" s="351" t="s">
        <v>96</v>
      </c>
      <c r="C930" s="352"/>
      <c r="D930" s="358"/>
      <c r="E930" s="350"/>
      <c r="F930" s="481"/>
      <c r="G930" s="354"/>
      <c r="H930" s="355"/>
    </row>
    <row r="931" spans="1:8">
      <c r="A931" s="440">
        <v>1</v>
      </c>
      <c r="B931" s="356" t="s">
        <v>320</v>
      </c>
      <c r="C931" s="357"/>
      <c r="D931" s="358"/>
      <c r="E931" s="359" t="s">
        <v>6</v>
      </c>
      <c r="F931" s="482">
        <v>1</v>
      </c>
      <c r="G931" s="477">
        <f>BAHAN!$D$68</f>
        <v>1000000</v>
      </c>
      <c r="H931" s="360">
        <f t="shared" ref="H931" si="71">G931*F931</f>
        <v>1000000</v>
      </c>
    </row>
    <row r="932" spans="1:8">
      <c r="A932" s="624" t="s">
        <v>97</v>
      </c>
      <c r="B932" s="625"/>
      <c r="C932" s="625"/>
      <c r="D932" s="625"/>
      <c r="E932" s="625"/>
      <c r="F932" s="625"/>
      <c r="G932" s="626"/>
      <c r="H932" s="355">
        <f>SUM(H931:H931)</f>
        <v>1000000</v>
      </c>
    </row>
    <row r="933" spans="1:8">
      <c r="A933" s="350" t="s">
        <v>43</v>
      </c>
      <c r="B933" s="351" t="s">
        <v>187</v>
      </c>
      <c r="C933" s="352"/>
      <c r="D933" s="352"/>
      <c r="E933" s="361"/>
      <c r="F933" s="483"/>
      <c r="G933" s="358"/>
      <c r="H933" s="355">
        <f>H929+H932</f>
        <v>1419220</v>
      </c>
    </row>
    <row r="934" spans="1:8">
      <c r="A934" s="350" t="s">
        <v>44</v>
      </c>
      <c r="B934" s="351" t="s">
        <v>98</v>
      </c>
      <c r="C934" s="352"/>
      <c r="D934" s="352"/>
      <c r="E934" s="362">
        <v>0</v>
      </c>
      <c r="F934" s="484" t="s">
        <v>191</v>
      </c>
      <c r="G934" s="358"/>
      <c r="H934" s="355">
        <f>H933*E934</f>
        <v>0</v>
      </c>
    </row>
    <row r="935" spans="1:8">
      <c r="A935" s="350" t="s">
        <v>45</v>
      </c>
      <c r="B935" s="351" t="s">
        <v>192</v>
      </c>
      <c r="C935" s="352"/>
      <c r="D935" s="352"/>
      <c r="E935" s="361"/>
      <c r="F935" s="483"/>
      <c r="G935" s="358"/>
      <c r="H935" s="355">
        <f>SUM(H933:H934)</f>
        <v>1419220</v>
      </c>
    </row>
    <row r="939" spans="1:8">
      <c r="A939" s="347" t="s">
        <v>85</v>
      </c>
      <c r="C939" s="347" t="s">
        <v>0</v>
      </c>
      <c r="D939" s="475" t="s">
        <v>321</v>
      </c>
    </row>
    <row r="940" spans="1:8">
      <c r="A940" s="347" t="s">
        <v>86</v>
      </c>
      <c r="C940" s="347" t="s">
        <v>0</v>
      </c>
      <c r="D940" s="347" t="s">
        <v>26</v>
      </c>
      <c r="G940" s="488"/>
    </row>
    <row r="941" spans="1:8">
      <c r="A941" s="347" t="s">
        <v>87</v>
      </c>
      <c r="C941" s="347" t="s">
        <v>0</v>
      </c>
      <c r="D941" s="347" t="s">
        <v>258</v>
      </c>
    </row>
    <row r="943" spans="1:8">
      <c r="A943" s="349" t="s">
        <v>88</v>
      </c>
      <c r="B943" s="627" t="s">
        <v>89</v>
      </c>
      <c r="C943" s="628"/>
      <c r="D943" s="629"/>
      <c r="E943" s="349" t="s">
        <v>90</v>
      </c>
      <c r="F943" s="480" t="s">
        <v>91</v>
      </c>
      <c r="G943" s="349" t="s">
        <v>92</v>
      </c>
      <c r="H943" s="349" t="s">
        <v>93</v>
      </c>
    </row>
    <row r="944" spans="1:8">
      <c r="A944" s="350" t="s">
        <v>32</v>
      </c>
      <c r="B944" s="351" t="s">
        <v>94</v>
      </c>
      <c r="C944" s="352"/>
      <c r="D944" s="353"/>
      <c r="E944" s="350"/>
      <c r="F944" s="481"/>
      <c r="G944" s="354"/>
      <c r="H944" s="355"/>
    </row>
    <row r="945" spans="1:8">
      <c r="A945" s="440">
        <v>1</v>
      </c>
      <c r="B945" s="356" t="s">
        <v>2</v>
      </c>
      <c r="C945" s="357"/>
      <c r="D945" s="358"/>
      <c r="E945" s="359" t="s">
        <v>1</v>
      </c>
      <c r="F945" s="482">
        <v>0.16</v>
      </c>
      <c r="G945" s="360">
        <f>BAHAN!$D$9</f>
        <v>119500</v>
      </c>
      <c r="H945" s="360">
        <f t="shared" ref="H945:H948" si="72">G945*F945</f>
        <v>19120</v>
      </c>
    </row>
    <row r="946" spans="1:8">
      <c r="A946" s="440">
        <v>2</v>
      </c>
      <c r="B946" s="356" t="s">
        <v>312</v>
      </c>
      <c r="C946" s="357"/>
      <c r="D946" s="358"/>
      <c r="E946" s="359" t="s">
        <v>1</v>
      </c>
      <c r="F946" s="482">
        <v>1.5</v>
      </c>
      <c r="G946" s="360">
        <f>BAHAN!$D$10</f>
        <v>104400</v>
      </c>
      <c r="H946" s="360">
        <f t="shared" si="72"/>
        <v>156600</v>
      </c>
    </row>
    <row r="947" spans="1:8">
      <c r="A947" s="440">
        <v>3</v>
      </c>
      <c r="B947" s="356" t="s">
        <v>189</v>
      </c>
      <c r="C947" s="357"/>
      <c r="D947" s="358"/>
      <c r="E947" s="359" t="s">
        <v>1</v>
      </c>
      <c r="F947" s="482">
        <v>1.5</v>
      </c>
      <c r="G947" s="360">
        <f>BAHAN!$D$11</f>
        <v>99400</v>
      </c>
      <c r="H947" s="360">
        <f t="shared" si="72"/>
        <v>149100</v>
      </c>
    </row>
    <row r="948" spans="1:8">
      <c r="A948" s="440">
        <v>4</v>
      </c>
      <c r="B948" s="356" t="s">
        <v>105</v>
      </c>
      <c r="C948" s="357"/>
      <c r="D948" s="358"/>
      <c r="E948" s="359" t="s">
        <v>1</v>
      </c>
      <c r="F948" s="482">
        <v>1</v>
      </c>
      <c r="G948" s="360">
        <f>BAHAN!$D$12</f>
        <v>94400</v>
      </c>
      <c r="H948" s="360">
        <f t="shared" si="72"/>
        <v>94400</v>
      </c>
    </row>
    <row r="949" spans="1:8">
      <c r="A949" s="623" t="s">
        <v>95</v>
      </c>
      <c r="B949" s="623"/>
      <c r="C949" s="623"/>
      <c r="D949" s="623"/>
      <c r="E949" s="623"/>
      <c r="F949" s="623"/>
      <c r="G949" s="623"/>
      <c r="H949" s="355">
        <f>SUM(H945:H948)</f>
        <v>419220</v>
      </c>
    </row>
    <row r="950" spans="1:8">
      <c r="A950" s="350" t="s">
        <v>33</v>
      </c>
      <c r="B950" s="351" t="s">
        <v>96</v>
      </c>
      <c r="C950" s="352"/>
      <c r="D950" s="358"/>
      <c r="E950" s="350"/>
      <c r="F950" s="481"/>
      <c r="G950" s="354"/>
      <c r="H950" s="355"/>
    </row>
    <row r="951" spans="1:8">
      <c r="A951" s="440">
        <v>1</v>
      </c>
      <c r="B951" s="356" t="s">
        <v>321</v>
      </c>
      <c r="C951" s="357"/>
      <c r="D951" s="358"/>
      <c r="E951" s="359" t="s">
        <v>6</v>
      </c>
      <c r="F951" s="482">
        <v>1</v>
      </c>
      <c r="G951" s="477">
        <f>BAHAN!$D$69</f>
        <v>1000000</v>
      </c>
      <c r="H951" s="360">
        <f t="shared" ref="H951" si="73">G951*F951</f>
        <v>1000000</v>
      </c>
    </row>
    <row r="952" spans="1:8">
      <c r="A952" s="624" t="s">
        <v>97</v>
      </c>
      <c r="B952" s="625"/>
      <c r="C952" s="625"/>
      <c r="D952" s="625"/>
      <c r="E952" s="625"/>
      <c r="F952" s="625"/>
      <c r="G952" s="626"/>
      <c r="H952" s="355">
        <f>SUM(H951:H951)</f>
        <v>1000000</v>
      </c>
    </row>
    <row r="953" spans="1:8">
      <c r="A953" s="350" t="s">
        <v>43</v>
      </c>
      <c r="B953" s="351" t="s">
        <v>187</v>
      </c>
      <c r="C953" s="352"/>
      <c r="D953" s="352"/>
      <c r="E953" s="361"/>
      <c r="F953" s="483"/>
      <c r="G953" s="358"/>
      <c r="H953" s="355">
        <f>H949+H952</f>
        <v>1419220</v>
      </c>
    </row>
    <row r="954" spans="1:8">
      <c r="A954" s="350" t="s">
        <v>44</v>
      </c>
      <c r="B954" s="351" t="s">
        <v>98</v>
      </c>
      <c r="C954" s="352"/>
      <c r="D954" s="352"/>
      <c r="E954" s="362">
        <v>0</v>
      </c>
      <c r="F954" s="484" t="s">
        <v>191</v>
      </c>
      <c r="G954" s="358"/>
      <c r="H954" s="355">
        <f>H953*E954</f>
        <v>0</v>
      </c>
    </row>
    <row r="955" spans="1:8">
      <c r="A955" s="350" t="s">
        <v>45</v>
      </c>
      <c r="B955" s="351" t="s">
        <v>192</v>
      </c>
      <c r="C955" s="352"/>
      <c r="D955" s="352"/>
      <c r="E955" s="361"/>
      <c r="F955" s="483"/>
      <c r="G955" s="358"/>
      <c r="H955" s="355">
        <f>SUM(H953:H954)</f>
        <v>1419220</v>
      </c>
    </row>
    <row r="959" spans="1:8">
      <c r="A959" s="347" t="s">
        <v>85</v>
      </c>
      <c r="C959" s="347" t="s">
        <v>0</v>
      </c>
      <c r="D959" s="475" t="s">
        <v>322</v>
      </c>
    </row>
    <row r="960" spans="1:8">
      <c r="A960" s="347" t="s">
        <v>86</v>
      </c>
      <c r="C960" s="347" t="s">
        <v>0</v>
      </c>
      <c r="D960" s="347" t="s">
        <v>26</v>
      </c>
      <c r="G960" s="488"/>
    </row>
    <row r="961" spans="1:8">
      <c r="A961" s="347" t="s">
        <v>87</v>
      </c>
      <c r="C961" s="347" t="s">
        <v>0</v>
      </c>
      <c r="D961" s="347" t="s">
        <v>258</v>
      </c>
    </row>
    <row r="963" spans="1:8">
      <c r="A963" s="349" t="s">
        <v>88</v>
      </c>
      <c r="B963" s="627" t="s">
        <v>89</v>
      </c>
      <c r="C963" s="628"/>
      <c r="D963" s="629"/>
      <c r="E963" s="349" t="s">
        <v>90</v>
      </c>
      <c r="F963" s="480" t="s">
        <v>91</v>
      </c>
      <c r="G963" s="349" t="s">
        <v>92</v>
      </c>
      <c r="H963" s="349" t="s">
        <v>93</v>
      </c>
    </row>
    <row r="964" spans="1:8">
      <c r="A964" s="350" t="s">
        <v>32</v>
      </c>
      <c r="B964" s="351" t="s">
        <v>94</v>
      </c>
      <c r="C964" s="352"/>
      <c r="D964" s="353"/>
      <c r="E964" s="350"/>
      <c r="F964" s="481"/>
      <c r="G964" s="354"/>
      <c r="H964" s="355"/>
    </row>
    <row r="965" spans="1:8">
      <c r="A965" s="440">
        <v>1</v>
      </c>
      <c r="B965" s="356" t="s">
        <v>2</v>
      </c>
      <c r="C965" s="357"/>
      <c r="D965" s="358"/>
      <c r="E965" s="359" t="s">
        <v>1</v>
      </c>
      <c r="F965" s="482">
        <v>0.16</v>
      </c>
      <c r="G965" s="360">
        <f>BAHAN!$D$9</f>
        <v>119500</v>
      </c>
      <c r="H965" s="360">
        <f t="shared" ref="H965:H968" si="74">G965*F965</f>
        <v>19120</v>
      </c>
    </row>
    <row r="966" spans="1:8">
      <c r="A966" s="440">
        <v>2</v>
      </c>
      <c r="B966" s="356" t="s">
        <v>312</v>
      </c>
      <c r="C966" s="357"/>
      <c r="D966" s="358"/>
      <c r="E966" s="359" t="s">
        <v>1</v>
      </c>
      <c r="F966" s="482">
        <v>1.5</v>
      </c>
      <c r="G966" s="360">
        <f>BAHAN!$D$10</f>
        <v>104400</v>
      </c>
      <c r="H966" s="360">
        <f t="shared" si="74"/>
        <v>156600</v>
      </c>
    </row>
    <row r="967" spans="1:8">
      <c r="A967" s="440">
        <v>3</v>
      </c>
      <c r="B967" s="356" t="s">
        <v>189</v>
      </c>
      <c r="C967" s="357"/>
      <c r="D967" s="358"/>
      <c r="E967" s="359" t="s">
        <v>1</v>
      </c>
      <c r="F967" s="482">
        <v>1.5</v>
      </c>
      <c r="G967" s="360">
        <f>BAHAN!$D$11</f>
        <v>99400</v>
      </c>
      <c r="H967" s="360">
        <f t="shared" si="74"/>
        <v>149100</v>
      </c>
    </row>
    <row r="968" spans="1:8">
      <c r="A968" s="440">
        <v>4</v>
      </c>
      <c r="B968" s="356" t="s">
        <v>105</v>
      </c>
      <c r="C968" s="357"/>
      <c r="D968" s="358"/>
      <c r="E968" s="359" t="s">
        <v>1</v>
      </c>
      <c r="F968" s="482">
        <v>1</v>
      </c>
      <c r="G968" s="360">
        <f>BAHAN!$D$12</f>
        <v>94400</v>
      </c>
      <c r="H968" s="360">
        <f t="shared" si="74"/>
        <v>94400</v>
      </c>
    </row>
    <row r="969" spans="1:8">
      <c r="A969" s="623" t="s">
        <v>95</v>
      </c>
      <c r="B969" s="623"/>
      <c r="C969" s="623"/>
      <c r="D969" s="623"/>
      <c r="E969" s="623"/>
      <c r="F969" s="623"/>
      <c r="G969" s="623"/>
      <c r="H969" s="355">
        <f>SUM(H965:H968)</f>
        <v>419220</v>
      </c>
    </row>
    <row r="970" spans="1:8">
      <c r="A970" s="350" t="s">
        <v>33</v>
      </c>
      <c r="B970" s="351" t="s">
        <v>96</v>
      </c>
      <c r="C970" s="352"/>
      <c r="D970" s="358"/>
      <c r="E970" s="350"/>
      <c r="F970" s="481"/>
      <c r="G970" s="354"/>
      <c r="H970" s="355"/>
    </row>
    <row r="971" spans="1:8">
      <c r="A971" s="440">
        <v>1</v>
      </c>
      <c r="B971" s="356" t="s">
        <v>322</v>
      </c>
      <c r="C971" s="357"/>
      <c r="D971" s="358"/>
      <c r="E971" s="359" t="s">
        <v>6</v>
      </c>
      <c r="F971" s="482">
        <v>1</v>
      </c>
      <c r="G971" s="477">
        <f>BAHAN!$D$70</f>
        <v>1000000</v>
      </c>
      <c r="H971" s="360">
        <f t="shared" ref="H971" si="75">G971*F971</f>
        <v>1000000</v>
      </c>
    </row>
    <row r="972" spans="1:8">
      <c r="A972" s="624" t="s">
        <v>97</v>
      </c>
      <c r="B972" s="625"/>
      <c r="C972" s="625"/>
      <c r="D972" s="625"/>
      <c r="E972" s="625"/>
      <c r="F972" s="625"/>
      <c r="G972" s="626"/>
      <c r="H972" s="355">
        <f>SUM(H971:H971)</f>
        <v>1000000</v>
      </c>
    </row>
    <row r="973" spans="1:8">
      <c r="A973" s="350" t="s">
        <v>43</v>
      </c>
      <c r="B973" s="351" t="s">
        <v>187</v>
      </c>
      <c r="C973" s="352"/>
      <c r="D973" s="352"/>
      <c r="E973" s="361"/>
      <c r="F973" s="483"/>
      <c r="G973" s="358"/>
      <c r="H973" s="355">
        <f>H969+H972</f>
        <v>1419220</v>
      </c>
    </row>
    <row r="974" spans="1:8">
      <c r="A974" s="350" t="s">
        <v>44</v>
      </c>
      <c r="B974" s="351" t="s">
        <v>98</v>
      </c>
      <c r="C974" s="352"/>
      <c r="D974" s="352"/>
      <c r="E974" s="362">
        <v>0</v>
      </c>
      <c r="F974" s="484" t="s">
        <v>191</v>
      </c>
      <c r="G974" s="358"/>
      <c r="H974" s="355">
        <f>H973*E974</f>
        <v>0</v>
      </c>
    </row>
    <row r="975" spans="1:8">
      <c r="A975" s="350" t="s">
        <v>45</v>
      </c>
      <c r="B975" s="351" t="s">
        <v>192</v>
      </c>
      <c r="C975" s="352"/>
      <c r="D975" s="352"/>
      <c r="E975" s="361"/>
      <c r="F975" s="483"/>
      <c r="G975" s="358"/>
      <c r="H975" s="355">
        <f>SUM(H973:H974)</f>
        <v>1419220</v>
      </c>
    </row>
    <row r="979" spans="1:8">
      <c r="A979" s="347" t="s">
        <v>85</v>
      </c>
      <c r="C979" s="347" t="s">
        <v>0</v>
      </c>
      <c r="D979" s="475" t="s">
        <v>24</v>
      </c>
    </row>
    <row r="980" spans="1:8">
      <c r="A980" s="347" t="s">
        <v>86</v>
      </c>
      <c r="C980" s="347" t="s">
        <v>0</v>
      </c>
      <c r="D980" s="347" t="s">
        <v>26</v>
      </c>
      <c r="G980" s="488"/>
    </row>
    <row r="981" spans="1:8">
      <c r="A981" s="347" t="s">
        <v>87</v>
      </c>
      <c r="C981" s="347" t="s">
        <v>0</v>
      </c>
      <c r="D981" s="347" t="s">
        <v>258</v>
      </c>
    </row>
    <row r="983" spans="1:8">
      <c r="A983" s="349" t="s">
        <v>88</v>
      </c>
      <c r="B983" s="627" t="s">
        <v>89</v>
      </c>
      <c r="C983" s="628"/>
      <c r="D983" s="629"/>
      <c r="E983" s="349" t="s">
        <v>90</v>
      </c>
      <c r="F983" s="480" t="s">
        <v>91</v>
      </c>
      <c r="G983" s="349" t="s">
        <v>92</v>
      </c>
      <c r="H983" s="349" t="s">
        <v>93</v>
      </c>
    </row>
    <row r="984" spans="1:8">
      <c r="A984" s="350" t="s">
        <v>32</v>
      </c>
      <c r="B984" s="351" t="s">
        <v>94</v>
      </c>
      <c r="C984" s="352"/>
      <c r="D984" s="353"/>
      <c r="E984" s="350"/>
      <c r="F984" s="481"/>
      <c r="G984" s="354"/>
      <c r="H984" s="355"/>
    </row>
    <row r="985" spans="1:8">
      <c r="A985" s="440">
        <v>1</v>
      </c>
      <c r="B985" s="356" t="s">
        <v>312</v>
      </c>
      <c r="C985" s="357"/>
      <c r="D985" s="358"/>
      <c r="E985" s="359" t="s">
        <v>1</v>
      </c>
      <c r="F985" s="482">
        <v>1.5</v>
      </c>
      <c r="G985" s="360">
        <f>BAHAN!$D$10</f>
        <v>104400</v>
      </c>
      <c r="H985" s="360">
        <f t="shared" ref="H985:H986" si="76">G985*F985</f>
        <v>156600</v>
      </c>
    </row>
    <row r="986" spans="1:8">
      <c r="A986" s="440">
        <v>2</v>
      </c>
      <c r="B986" s="356" t="s">
        <v>105</v>
      </c>
      <c r="C986" s="357"/>
      <c r="D986" s="358"/>
      <c r="E986" s="359" t="s">
        <v>1</v>
      </c>
      <c r="F986" s="482">
        <v>1</v>
      </c>
      <c r="G986" s="360">
        <f>BAHAN!$D$12</f>
        <v>94400</v>
      </c>
      <c r="H986" s="360">
        <f t="shared" si="76"/>
        <v>94400</v>
      </c>
    </row>
    <row r="987" spans="1:8">
      <c r="A987" s="623" t="s">
        <v>95</v>
      </c>
      <c r="B987" s="623"/>
      <c r="C987" s="623"/>
      <c r="D987" s="623"/>
      <c r="E987" s="623"/>
      <c r="F987" s="623"/>
      <c r="G987" s="623"/>
      <c r="H987" s="355">
        <f>SUM(H985:H986)</f>
        <v>251000</v>
      </c>
    </row>
    <row r="988" spans="1:8">
      <c r="A988" s="350" t="s">
        <v>33</v>
      </c>
      <c r="B988" s="351" t="s">
        <v>96</v>
      </c>
      <c r="C988" s="352"/>
      <c r="D988" s="358"/>
      <c r="E988" s="350"/>
      <c r="F988" s="481"/>
      <c r="G988" s="354"/>
      <c r="H988" s="355"/>
    </row>
    <row r="989" spans="1:8">
      <c r="A989" s="440">
        <v>1</v>
      </c>
      <c r="B989" s="356" t="s">
        <v>24</v>
      </c>
      <c r="C989" s="357"/>
      <c r="D989" s="358"/>
      <c r="E989" s="359" t="s">
        <v>6</v>
      </c>
      <c r="F989" s="482">
        <v>1</v>
      </c>
      <c r="G989" s="477">
        <f>BAHAN!$D$71</f>
        <v>315000</v>
      </c>
      <c r="H989" s="360">
        <f t="shared" ref="H989" si="77">G989*F989</f>
        <v>315000</v>
      </c>
    </row>
    <row r="990" spans="1:8">
      <c r="A990" s="624" t="s">
        <v>97</v>
      </c>
      <c r="B990" s="625"/>
      <c r="C990" s="625"/>
      <c r="D990" s="625"/>
      <c r="E990" s="625"/>
      <c r="F990" s="625"/>
      <c r="G990" s="626"/>
      <c r="H990" s="355">
        <f>SUM(H989:H989)</f>
        <v>315000</v>
      </c>
    </row>
    <row r="991" spans="1:8">
      <c r="A991" s="350" t="s">
        <v>43</v>
      </c>
      <c r="B991" s="351" t="s">
        <v>187</v>
      </c>
      <c r="C991" s="352"/>
      <c r="D991" s="352"/>
      <c r="E991" s="361"/>
      <c r="F991" s="483"/>
      <c r="G991" s="358"/>
      <c r="H991" s="355">
        <f>H987+H990</f>
        <v>566000</v>
      </c>
    </row>
    <row r="992" spans="1:8">
      <c r="A992" s="350" t="s">
        <v>44</v>
      </c>
      <c r="B992" s="351" t="s">
        <v>98</v>
      </c>
      <c r="C992" s="352"/>
      <c r="D992" s="352"/>
      <c r="E992" s="362">
        <v>0</v>
      </c>
      <c r="F992" s="484" t="s">
        <v>191</v>
      </c>
      <c r="G992" s="358"/>
      <c r="H992" s="355">
        <f>H991*E992</f>
        <v>0</v>
      </c>
    </row>
    <row r="993" spans="1:8">
      <c r="A993" s="350" t="s">
        <v>45</v>
      </c>
      <c r="B993" s="351" t="s">
        <v>192</v>
      </c>
      <c r="C993" s="352"/>
      <c r="D993" s="352"/>
      <c r="E993" s="361"/>
      <c r="F993" s="483"/>
      <c r="G993" s="358"/>
      <c r="H993" s="355">
        <f>SUM(H991:H992)</f>
        <v>566000</v>
      </c>
    </row>
    <row r="997" spans="1:8">
      <c r="A997" s="347" t="s">
        <v>85</v>
      </c>
      <c r="C997" s="347" t="s">
        <v>0</v>
      </c>
      <c r="D997" s="475" t="s">
        <v>328</v>
      </c>
    </row>
    <row r="998" spans="1:8">
      <c r="A998" s="347" t="s">
        <v>86</v>
      </c>
      <c r="C998" s="347" t="s">
        <v>0</v>
      </c>
      <c r="D998" s="347" t="s">
        <v>109</v>
      </c>
      <c r="G998" s="488"/>
    </row>
    <row r="999" spans="1:8">
      <c r="A999" s="347" t="s">
        <v>87</v>
      </c>
      <c r="C999" s="347" t="s">
        <v>0</v>
      </c>
      <c r="D999" s="347" t="s">
        <v>330</v>
      </c>
    </row>
    <row r="1001" spans="1:8">
      <c r="A1001" s="349" t="s">
        <v>88</v>
      </c>
      <c r="B1001" s="627" t="s">
        <v>89</v>
      </c>
      <c r="C1001" s="628"/>
      <c r="D1001" s="629"/>
      <c r="E1001" s="349" t="s">
        <v>90</v>
      </c>
      <c r="F1001" s="480" t="s">
        <v>91</v>
      </c>
      <c r="G1001" s="349" t="s">
        <v>92</v>
      </c>
      <c r="H1001" s="349" t="s">
        <v>93</v>
      </c>
    </row>
    <row r="1002" spans="1:8">
      <c r="A1002" s="350" t="s">
        <v>32</v>
      </c>
      <c r="B1002" s="351" t="s">
        <v>94</v>
      </c>
      <c r="C1002" s="352"/>
      <c r="D1002" s="353"/>
      <c r="E1002" s="350"/>
      <c r="F1002" s="481"/>
      <c r="G1002" s="354"/>
      <c r="H1002" s="355"/>
    </row>
    <row r="1003" spans="1:8">
      <c r="A1003" s="440">
        <v>1</v>
      </c>
      <c r="B1003" s="356" t="s">
        <v>2</v>
      </c>
      <c r="C1003" s="357"/>
      <c r="D1003" s="358"/>
      <c r="E1003" s="359" t="s">
        <v>1</v>
      </c>
      <c r="F1003" s="482">
        <v>1.8E-3</v>
      </c>
      <c r="G1003" s="360">
        <f>BAHAN!$D$9</f>
        <v>119500</v>
      </c>
      <c r="H1003" s="360">
        <f t="shared" ref="H1003:H1006" si="78">G1003*F1003</f>
        <v>215.1</v>
      </c>
    </row>
    <row r="1004" spans="1:8">
      <c r="A1004" s="440">
        <v>2</v>
      </c>
      <c r="B1004" s="356" t="s">
        <v>188</v>
      </c>
      <c r="C1004" s="357"/>
      <c r="D1004" s="358"/>
      <c r="E1004" s="359" t="s">
        <v>1</v>
      </c>
      <c r="F1004" s="482">
        <v>6.0000000000000001E-3</v>
      </c>
      <c r="G1004" s="360">
        <f>BAHAN!$D$10</f>
        <v>104400</v>
      </c>
      <c r="H1004" s="360">
        <f t="shared" si="78"/>
        <v>626.4</v>
      </c>
    </row>
    <row r="1005" spans="1:8">
      <c r="A1005" s="440">
        <v>3</v>
      </c>
      <c r="B1005" s="356" t="s">
        <v>189</v>
      </c>
      <c r="C1005" s="357"/>
      <c r="D1005" s="358"/>
      <c r="E1005" s="359" t="s">
        <v>1</v>
      </c>
      <c r="F1005" s="482">
        <v>0.06</v>
      </c>
      <c r="G1005" s="360">
        <f>BAHAN!$D$11</f>
        <v>99400</v>
      </c>
      <c r="H1005" s="360">
        <f t="shared" si="78"/>
        <v>5964</v>
      </c>
    </row>
    <row r="1006" spans="1:8">
      <c r="A1006" s="440">
        <v>4</v>
      </c>
      <c r="B1006" s="356" t="s">
        <v>105</v>
      </c>
      <c r="C1006" s="357"/>
      <c r="D1006" s="358"/>
      <c r="E1006" s="359" t="s">
        <v>1</v>
      </c>
      <c r="F1006" s="482">
        <v>3.5999999999999997E-2</v>
      </c>
      <c r="G1006" s="360">
        <f>BAHAN!$D$12</f>
        <v>94400</v>
      </c>
      <c r="H1006" s="360">
        <f t="shared" si="78"/>
        <v>3398.3999999999996</v>
      </c>
    </row>
    <row r="1007" spans="1:8">
      <c r="A1007" s="623" t="s">
        <v>95</v>
      </c>
      <c r="B1007" s="623"/>
      <c r="C1007" s="623"/>
      <c r="D1007" s="623"/>
      <c r="E1007" s="623"/>
      <c r="F1007" s="623"/>
      <c r="G1007" s="623"/>
      <c r="H1007" s="355">
        <f>SUM(H1003:H1006)</f>
        <v>10203.9</v>
      </c>
    </row>
    <row r="1008" spans="1:8">
      <c r="A1008" s="350" t="s">
        <v>33</v>
      </c>
      <c r="B1008" s="351" t="s">
        <v>96</v>
      </c>
      <c r="C1008" s="352"/>
      <c r="D1008" s="358"/>
      <c r="E1008" s="350"/>
      <c r="F1008" s="481"/>
      <c r="G1008" s="354"/>
      <c r="H1008" s="355"/>
    </row>
    <row r="1009" spans="1:8">
      <c r="A1009" s="440">
        <v>1</v>
      </c>
      <c r="B1009" s="356" t="s">
        <v>326</v>
      </c>
      <c r="C1009" s="357"/>
      <c r="D1009" s="358"/>
      <c r="E1009" s="359" t="s">
        <v>303</v>
      </c>
      <c r="F1009" s="482">
        <v>0.3</v>
      </c>
      <c r="G1009" s="477">
        <f>BAHAN!$D$72</f>
        <v>29308</v>
      </c>
      <c r="H1009" s="360">
        <f t="shared" ref="H1009:H1010" si="79">G1009*F1009</f>
        <v>8792.4</v>
      </c>
    </row>
    <row r="1010" spans="1:8">
      <c r="A1010" s="440">
        <v>2</v>
      </c>
      <c r="B1010" s="356" t="s">
        <v>327</v>
      </c>
      <c r="C1010" s="357"/>
      <c r="D1010" s="358"/>
      <c r="E1010" s="359" t="s">
        <v>6</v>
      </c>
      <c r="F1010" s="482">
        <v>0.105</v>
      </c>
      <c r="G1010" s="477">
        <f>BAHAN!$D$72</f>
        <v>29308</v>
      </c>
      <c r="H1010" s="360">
        <f t="shared" si="79"/>
        <v>3077.3399999999997</v>
      </c>
    </row>
    <row r="1011" spans="1:8">
      <c r="A1011" s="624" t="s">
        <v>97</v>
      </c>
      <c r="B1011" s="625"/>
      <c r="C1011" s="625"/>
      <c r="D1011" s="625"/>
      <c r="E1011" s="625"/>
      <c r="F1011" s="625"/>
      <c r="G1011" s="626"/>
      <c r="H1011" s="355">
        <f>SUM(H1009:H1010)</f>
        <v>11869.74</v>
      </c>
    </row>
    <row r="1012" spans="1:8">
      <c r="A1012" s="350" t="s">
        <v>43</v>
      </c>
      <c r="B1012" s="351" t="s">
        <v>187</v>
      </c>
      <c r="C1012" s="352"/>
      <c r="D1012" s="352"/>
      <c r="E1012" s="361"/>
      <c r="F1012" s="483"/>
      <c r="G1012" s="358"/>
      <c r="H1012" s="355">
        <f>H1007+H1011</f>
        <v>22073.64</v>
      </c>
    </row>
    <row r="1013" spans="1:8">
      <c r="A1013" s="350" t="s">
        <v>44</v>
      </c>
      <c r="B1013" s="351" t="s">
        <v>98</v>
      </c>
      <c r="C1013" s="352"/>
      <c r="D1013" s="352"/>
      <c r="E1013" s="362">
        <v>0</v>
      </c>
      <c r="F1013" s="484" t="s">
        <v>191</v>
      </c>
      <c r="G1013" s="358"/>
      <c r="H1013" s="355">
        <f>H1012*E1013</f>
        <v>0</v>
      </c>
    </row>
    <row r="1014" spans="1:8">
      <c r="A1014" s="350" t="s">
        <v>45</v>
      </c>
      <c r="B1014" s="351" t="s">
        <v>192</v>
      </c>
      <c r="C1014" s="352"/>
      <c r="D1014" s="352"/>
      <c r="E1014" s="361"/>
      <c r="F1014" s="483"/>
      <c r="G1014" s="358"/>
      <c r="H1014" s="355">
        <f>SUM(H1012:H1013)</f>
        <v>22073.64</v>
      </c>
    </row>
    <row r="1018" spans="1:8">
      <c r="A1018" s="347" t="s">
        <v>85</v>
      </c>
      <c r="C1018" s="347" t="s">
        <v>0</v>
      </c>
      <c r="D1018" s="475" t="s">
        <v>333</v>
      </c>
    </row>
    <row r="1019" spans="1:8">
      <c r="A1019" s="347" t="s">
        <v>86</v>
      </c>
      <c r="C1019" s="347" t="s">
        <v>0</v>
      </c>
      <c r="D1019" s="347" t="s">
        <v>109</v>
      </c>
      <c r="G1019" s="488"/>
    </row>
    <row r="1020" spans="1:8">
      <c r="A1020" s="347" t="s">
        <v>87</v>
      </c>
      <c r="C1020" s="347" t="s">
        <v>0</v>
      </c>
      <c r="D1020" s="347" t="s">
        <v>329</v>
      </c>
    </row>
    <row r="1022" spans="1:8">
      <c r="A1022" s="349" t="s">
        <v>88</v>
      </c>
      <c r="B1022" s="627" t="s">
        <v>89</v>
      </c>
      <c r="C1022" s="628"/>
      <c r="D1022" s="629"/>
      <c r="E1022" s="349" t="s">
        <v>90</v>
      </c>
      <c r="F1022" s="480" t="s">
        <v>91</v>
      </c>
      <c r="G1022" s="349" t="s">
        <v>92</v>
      </c>
      <c r="H1022" s="349" t="s">
        <v>93</v>
      </c>
    </row>
    <row r="1023" spans="1:8">
      <c r="A1023" s="350" t="s">
        <v>32</v>
      </c>
      <c r="B1023" s="351" t="s">
        <v>94</v>
      </c>
      <c r="C1023" s="352"/>
      <c r="D1023" s="353"/>
      <c r="E1023" s="350"/>
      <c r="F1023" s="481"/>
      <c r="G1023" s="354"/>
      <c r="H1023" s="355"/>
    </row>
    <row r="1024" spans="1:8">
      <c r="A1024" s="440">
        <v>1</v>
      </c>
      <c r="B1024" s="356" t="s">
        <v>2</v>
      </c>
      <c r="C1024" s="357"/>
      <c r="D1024" s="358"/>
      <c r="E1024" s="359" t="s">
        <v>1</v>
      </c>
      <c r="F1024" s="482">
        <v>4.1000000000000003E-3</v>
      </c>
      <c r="G1024" s="360">
        <f>BAHAN!$D$9</f>
        <v>119500</v>
      </c>
      <c r="H1024" s="360">
        <f t="shared" ref="H1024:H1027" si="80">G1024*F1024</f>
        <v>489.95000000000005</v>
      </c>
    </row>
    <row r="1025" spans="1:8">
      <c r="A1025" s="440">
        <v>2</v>
      </c>
      <c r="B1025" s="356" t="s">
        <v>188</v>
      </c>
      <c r="C1025" s="357"/>
      <c r="D1025" s="358"/>
      <c r="E1025" s="359" t="s">
        <v>1</v>
      </c>
      <c r="F1025" s="482">
        <v>1.35E-2</v>
      </c>
      <c r="G1025" s="360">
        <f>BAHAN!$D$10</f>
        <v>104400</v>
      </c>
      <c r="H1025" s="360">
        <f t="shared" si="80"/>
        <v>1409.4</v>
      </c>
    </row>
    <row r="1026" spans="1:8">
      <c r="A1026" s="440">
        <v>3</v>
      </c>
      <c r="B1026" s="356" t="s">
        <v>189</v>
      </c>
      <c r="C1026" s="357"/>
      <c r="D1026" s="358"/>
      <c r="E1026" s="359" t="s">
        <v>1</v>
      </c>
      <c r="F1026" s="482">
        <v>0.13500000000000001</v>
      </c>
      <c r="G1026" s="360">
        <f>BAHAN!$D$11</f>
        <v>99400</v>
      </c>
      <c r="H1026" s="360">
        <f t="shared" si="80"/>
        <v>13419</v>
      </c>
    </row>
    <row r="1027" spans="1:8">
      <c r="A1027" s="440">
        <v>4</v>
      </c>
      <c r="B1027" s="356" t="s">
        <v>105</v>
      </c>
      <c r="C1027" s="357"/>
      <c r="D1027" s="358"/>
      <c r="E1027" s="359" t="s">
        <v>1</v>
      </c>
      <c r="F1027" s="482">
        <v>8.1000000000000003E-2</v>
      </c>
      <c r="G1027" s="360">
        <f>BAHAN!$D$12</f>
        <v>94400</v>
      </c>
      <c r="H1027" s="360">
        <f t="shared" si="80"/>
        <v>7646.4000000000005</v>
      </c>
    </row>
    <row r="1028" spans="1:8">
      <c r="A1028" s="623" t="s">
        <v>95</v>
      </c>
      <c r="B1028" s="623"/>
      <c r="C1028" s="623"/>
      <c r="D1028" s="623"/>
      <c r="E1028" s="623"/>
      <c r="F1028" s="623"/>
      <c r="G1028" s="623"/>
      <c r="H1028" s="355">
        <f>SUM(H1024:H1027)</f>
        <v>22964.75</v>
      </c>
    </row>
    <row r="1029" spans="1:8">
      <c r="A1029" s="350" t="s">
        <v>33</v>
      </c>
      <c r="B1029" s="351" t="s">
        <v>96</v>
      </c>
      <c r="C1029" s="352"/>
      <c r="D1029" s="358"/>
      <c r="E1029" s="350"/>
      <c r="F1029" s="481"/>
      <c r="G1029" s="354"/>
      <c r="H1029" s="355"/>
    </row>
    <row r="1030" spans="1:8">
      <c r="A1030" s="440">
        <v>1</v>
      </c>
      <c r="B1030" s="356" t="s">
        <v>331</v>
      </c>
      <c r="C1030" s="357"/>
      <c r="D1030" s="358"/>
      <c r="E1030" s="359" t="s">
        <v>303</v>
      </c>
      <c r="F1030" s="482">
        <v>0.3</v>
      </c>
      <c r="G1030" s="477">
        <f>BAHAN!$D$73</f>
        <v>59423</v>
      </c>
      <c r="H1030" s="360">
        <f t="shared" ref="H1030:H1031" si="81">G1030*F1030</f>
        <v>17826.899999999998</v>
      </c>
    </row>
    <row r="1031" spans="1:8">
      <c r="A1031" s="440">
        <v>2</v>
      </c>
      <c r="B1031" s="356" t="s">
        <v>327</v>
      </c>
      <c r="C1031" s="357"/>
      <c r="D1031" s="358"/>
      <c r="E1031" s="359" t="s">
        <v>6</v>
      </c>
      <c r="F1031" s="482">
        <v>0.105</v>
      </c>
      <c r="G1031" s="477">
        <f>BAHAN!$D$73</f>
        <v>59423</v>
      </c>
      <c r="H1031" s="360">
        <f t="shared" si="81"/>
        <v>6239.415</v>
      </c>
    </row>
    <row r="1032" spans="1:8">
      <c r="A1032" s="624" t="s">
        <v>97</v>
      </c>
      <c r="B1032" s="625"/>
      <c r="C1032" s="625"/>
      <c r="D1032" s="625"/>
      <c r="E1032" s="625"/>
      <c r="F1032" s="625"/>
      <c r="G1032" s="626"/>
      <c r="H1032" s="355">
        <f>SUM(H1030:H1031)</f>
        <v>24066.314999999999</v>
      </c>
    </row>
    <row r="1033" spans="1:8">
      <c r="A1033" s="350" t="s">
        <v>43</v>
      </c>
      <c r="B1033" s="351" t="s">
        <v>187</v>
      </c>
      <c r="C1033" s="352"/>
      <c r="D1033" s="352"/>
      <c r="E1033" s="361"/>
      <c r="F1033" s="483"/>
      <c r="G1033" s="358"/>
      <c r="H1033" s="355">
        <f>H1028+H1032</f>
        <v>47031.065000000002</v>
      </c>
    </row>
    <row r="1034" spans="1:8">
      <c r="A1034" s="350" t="s">
        <v>44</v>
      </c>
      <c r="B1034" s="351" t="s">
        <v>98</v>
      </c>
      <c r="C1034" s="352"/>
      <c r="D1034" s="352"/>
      <c r="E1034" s="362">
        <v>0</v>
      </c>
      <c r="F1034" s="484" t="s">
        <v>191</v>
      </c>
      <c r="G1034" s="358"/>
      <c r="H1034" s="355">
        <f>H1033*E1034</f>
        <v>0</v>
      </c>
    </row>
    <row r="1035" spans="1:8">
      <c r="A1035" s="350" t="s">
        <v>45</v>
      </c>
      <c r="B1035" s="351" t="s">
        <v>192</v>
      </c>
      <c r="C1035" s="352"/>
      <c r="D1035" s="352"/>
      <c r="E1035" s="361"/>
      <c r="F1035" s="483"/>
      <c r="G1035" s="358"/>
      <c r="H1035" s="355">
        <f>SUM(H1033:H1034)</f>
        <v>47031.065000000002</v>
      </c>
    </row>
    <row r="1039" spans="1:8">
      <c r="A1039" s="347" t="s">
        <v>85</v>
      </c>
      <c r="C1039" s="347" t="s">
        <v>0</v>
      </c>
      <c r="D1039" s="475" t="s">
        <v>335</v>
      </c>
    </row>
    <row r="1040" spans="1:8">
      <c r="A1040" s="347" t="s">
        <v>86</v>
      </c>
      <c r="C1040" s="347" t="s">
        <v>0</v>
      </c>
      <c r="D1040" s="347" t="s">
        <v>109</v>
      </c>
      <c r="G1040" s="488"/>
    </row>
    <row r="1041" spans="1:8">
      <c r="A1041" s="347" t="s">
        <v>87</v>
      </c>
      <c r="C1041" s="347" t="s">
        <v>0</v>
      </c>
      <c r="D1041" s="347" t="s">
        <v>334</v>
      </c>
    </row>
    <row r="1043" spans="1:8">
      <c r="A1043" s="349" t="s">
        <v>88</v>
      </c>
      <c r="B1043" s="627" t="s">
        <v>89</v>
      </c>
      <c r="C1043" s="628"/>
      <c r="D1043" s="629"/>
      <c r="E1043" s="349" t="s">
        <v>90</v>
      </c>
      <c r="F1043" s="480" t="s">
        <v>91</v>
      </c>
      <c r="G1043" s="349" t="s">
        <v>92</v>
      </c>
      <c r="H1043" s="349" t="s">
        <v>93</v>
      </c>
    </row>
    <row r="1044" spans="1:8">
      <c r="A1044" s="350" t="s">
        <v>32</v>
      </c>
      <c r="B1044" s="351" t="s">
        <v>94</v>
      </c>
      <c r="C1044" s="352"/>
      <c r="D1044" s="353"/>
      <c r="E1044" s="350"/>
      <c r="F1044" s="481"/>
      <c r="G1044" s="354"/>
      <c r="H1044" s="355"/>
    </row>
    <row r="1045" spans="1:8">
      <c r="A1045" s="440">
        <v>1</v>
      </c>
      <c r="B1045" s="356" t="s">
        <v>2</v>
      </c>
      <c r="C1045" s="357"/>
      <c r="D1045" s="358"/>
      <c r="E1045" s="359" t="s">
        <v>1</v>
      </c>
      <c r="F1045" s="482">
        <v>4.1000000000000003E-3</v>
      </c>
      <c r="G1045" s="360">
        <f>BAHAN!$D$9</f>
        <v>119500</v>
      </c>
      <c r="H1045" s="360">
        <f t="shared" ref="H1045:H1048" si="82">G1045*F1045</f>
        <v>489.95000000000005</v>
      </c>
    </row>
    <row r="1046" spans="1:8">
      <c r="A1046" s="440">
        <v>2</v>
      </c>
      <c r="B1046" s="356" t="s">
        <v>188</v>
      </c>
      <c r="C1046" s="357"/>
      <c r="D1046" s="358"/>
      <c r="E1046" s="359" t="s">
        <v>1</v>
      </c>
      <c r="F1046" s="482">
        <v>1.35E-2</v>
      </c>
      <c r="G1046" s="360">
        <f>BAHAN!$D$10</f>
        <v>104400</v>
      </c>
      <c r="H1046" s="360">
        <f t="shared" si="82"/>
        <v>1409.4</v>
      </c>
    </row>
    <row r="1047" spans="1:8">
      <c r="A1047" s="440">
        <v>3</v>
      </c>
      <c r="B1047" s="356" t="s">
        <v>189</v>
      </c>
      <c r="C1047" s="357"/>
      <c r="D1047" s="358"/>
      <c r="E1047" s="359" t="s">
        <v>1</v>
      </c>
      <c r="F1047" s="482">
        <v>0.13500000000000001</v>
      </c>
      <c r="G1047" s="360">
        <f>BAHAN!$D$11</f>
        <v>99400</v>
      </c>
      <c r="H1047" s="360">
        <f t="shared" si="82"/>
        <v>13419</v>
      </c>
    </row>
    <row r="1048" spans="1:8">
      <c r="A1048" s="440">
        <v>4</v>
      </c>
      <c r="B1048" s="356" t="s">
        <v>105</v>
      </c>
      <c r="C1048" s="357"/>
      <c r="D1048" s="358"/>
      <c r="E1048" s="359" t="s">
        <v>1</v>
      </c>
      <c r="F1048" s="482">
        <v>8.1000000000000003E-2</v>
      </c>
      <c r="G1048" s="360">
        <f>BAHAN!$D$12</f>
        <v>94400</v>
      </c>
      <c r="H1048" s="360">
        <f t="shared" si="82"/>
        <v>7646.4000000000005</v>
      </c>
    </row>
    <row r="1049" spans="1:8">
      <c r="A1049" s="623" t="s">
        <v>95</v>
      </c>
      <c r="B1049" s="623"/>
      <c r="C1049" s="623"/>
      <c r="D1049" s="623"/>
      <c r="E1049" s="623"/>
      <c r="F1049" s="623"/>
      <c r="G1049" s="623"/>
      <c r="H1049" s="355">
        <f>SUM(H1045:H1048)</f>
        <v>22964.75</v>
      </c>
    </row>
    <row r="1050" spans="1:8">
      <c r="A1050" s="350" t="s">
        <v>33</v>
      </c>
      <c r="B1050" s="351" t="s">
        <v>96</v>
      </c>
      <c r="C1050" s="352"/>
      <c r="D1050" s="358"/>
      <c r="E1050" s="350"/>
      <c r="F1050" s="481"/>
      <c r="G1050" s="354"/>
      <c r="H1050" s="355"/>
    </row>
    <row r="1051" spans="1:8">
      <c r="A1051" s="440">
        <v>1</v>
      </c>
      <c r="B1051" s="356" t="s">
        <v>336</v>
      </c>
      <c r="C1051" s="357"/>
      <c r="D1051" s="358"/>
      <c r="E1051" s="359" t="s">
        <v>303</v>
      </c>
      <c r="F1051" s="482">
        <v>0.3</v>
      </c>
      <c r="G1051" s="477">
        <f>BAHAN!$D$74</f>
        <v>76190</v>
      </c>
      <c r="H1051" s="360">
        <f t="shared" ref="H1051:H1052" si="83">G1051*F1051</f>
        <v>22857</v>
      </c>
    </row>
    <row r="1052" spans="1:8">
      <c r="A1052" s="440">
        <v>2</v>
      </c>
      <c r="B1052" s="356" t="s">
        <v>327</v>
      </c>
      <c r="C1052" s="357"/>
      <c r="D1052" s="358"/>
      <c r="E1052" s="359" t="s">
        <v>6</v>
      </c>
      <c r="F1052" s="482">
        <v>0.105</v>
      </c>
      <c r="G1052" s="477">
        <f>BAHAN!$D$74</f>
        <v>76190</v>
      </c>
      <c r="H1052" s="360">
        <f t="shared" si="83"/>
        <v>7999.95</v>
      </c>
    </row>
    <row r="1053" spans="1:8">
      <c r="A1053" s="624" t="s">
        <v>97</v>
      </c>
      <c r="B1053" s="625"/>
      <c r="C1053" s="625"/>
      <c r="D1053" s="625"/>
      <c r="E1053" s="625"/>
      <c r="F1053" s="625"/>
      <c r="G1053" s="626"/>
      <c r="H1053" s="355">
        <f>SUM(H1051:H1052)</f>
        <v>30856.95</v>
      </c>
    </row>
    <row r="1054" spans="1:8">
      <c r="A1054" s="350" t="s">
        <v>43</v>
      </c>
      <c r="B1054" s="351" t="s">
        <v>187</v>
      </c>
      <c r="C1054" s="352"/>
      <c r="D1054" s="352"/>
      <c r="E1054" s="361"/>
      <c r="F1054" s="483"/>
      <c r="G1054" s="358"/>
      <c r="H1054" s="355">
        <f>H1049+H1053</f>
        <v>53821.7</v>
      </c>
    </row>
    <row r="1055" spans="1:8">
      <c r="A1055" s="350" t="s">
        <v>44</v>
      </c>
      <c r="B1055" s="351" t="s">
        <v>98</v>
      </c>
      <c r="C1055" s="352"/>
      <c r="D1055" s="352"/>
      <c r="E1055" s="362">
        <v>0</v>
      </c>
      <c r="F1055" s="484" t="s">
        <v>191</v>
      </c>
      <c r="G1055" s="358"/>
      <c r="H1055" s="355">
        <f>H1054*E1055</f>
        <v>0</v>
      </c>
    </row>
    <row r="1056" spans="1:8">
      <c r="A1056" s="350" t="s">
        <v>45</v>
      </c>
      <c r="B1056" s="351" t="s">
        <v>192</v>
      </c>
      <c r="C1056" s="352"/>
      <c r="D1056" s="352"/>
      <c r="E1056" s="361"/>
      <c r="F1056" s="483"/>
      <c r="G1056" s="358"/>
      <c r="H1056" s="355">
        <f>SUM(H1054:H1055)</f>
        <v>53821.7</v>
      </c>
    </row>
    <row r="1060" spans="1:8">
      <c r="A1060" s="347" t="s">
        <v>85</v>
      </c>
      <c r="C1060" s="347" t="s">
        <v>0</v>
      </c>
      <c r="D1060" s="475" t="s">
        <v>337</v>
      </c>
    </row>
    <row r="1061" spans="1:8">
      <c r="A1061" s="347" t="s">
        <v>86</v>
      </c>
      <c r="C1061" s="347" t="s">
        <v>0</v>
      </c>
      <c r="D1061" s="347" t="s">
        <v>286</v>
      </c>
      <c r="G1061" s="488"/>
    </row>
    <row r="1062" spans="1:8">
      <c r="A1062" s="347" t="s">
        <v>87</v>
      </c>
      <c r="C1062" s="347" t="s">
        <v>0</v>
      </c>
      <c r="D1062" s="347" t="s">
        <v>338</v>
      </c>
    </row>
    <row r="1064" spans="1:8">
      <c r="A1064" s="349" t="s">
        <v>88</v>
      </c>
      <c r="B1064" s="627" t="s">
        <v>89</v>
      </c>
      <c r="C1064" s="628"/>
      <c r="D1064" s="629"/>
      <c r="E1064" s="349" t="s">
        <v>90</v>
      </c>
      <c r="F1064" s="480" t="s">
        <v>91</v>
      </c>
      <c r="G1064" s="349" t="s">
        <v>92</v>
      </c>
      <c r="H1064" s="349" t="s">
        <v>93</v>
      </c>
    </row>
    <row r="1065" spans="1:8">
      <c r="A1065" s="350" t="s">
        <v>32</v>
      </c>
      <c r="B1065" s="351" t="s">
        <v>94</v>
      </c>
      <c r="C1065" s="352"/>
      <c r="D1065" s="353"/>
      <c r="E1065" s="350"/>
      <c r="F1065" s="481"/>
      <c r="G1065" s="354"/>
      <c r="H1065" s="355"/>
    </row>
    <row r="1066" spans="1:8">
      <c r="A1066" s="440">
        <v>1</v>
      </c>
      <c r="B1066" s="356" t="s">
        <v>339</v>
      </c>
      <c r="C1066" s="357"/>
      <c r="D1066" s="358"/>
      <c r="E1066" s="359" t="s">
        <v>1</v>
      </c>
      <c r="F1066" s="482">
        <v>0.03</v>
      </c>
      <c r="G1066" s="360">
        <f>BAHAN!$D$10</f>
        <v>104400</v>
      </c>
      <c r="H1066" s="360">
        <f t="shared" ref="H1066:H1067" si="84">G1066*F1066</f>
        <v>3132</v>
      </c>
    </row>
    <row r="1067" spans="1:8">
      <c r="A1067" s="440">
        <v>2</v>
      </c>
      <c r="B1067" s="356" t="s">
        <v>323</v>
      </c>
      <c r="C1067" s="357"/>
      <c r="D1067" s="358"/>
      <c r="E1067" s="359" t="s">
        <v>1</v>
      </c>
      <c r="F1067" s="482">
        <v>0.15</v>
      </c>
      <c r="G1067" s="360">
        <f>BAHAN!$D$11</f>
        <v>99400</v>
      </c>
      <c r="H1067" s="360">
        <f t="shared" si="84"/>
        <v>14910</v>
      </c>
    </row>
    <row r="1068" spans="1:8">
      <c r="A1068" s="623" t="s">
        <v>95</v>
      </c>
      <c r="B1068" s="623"/>
      <c r="C1068" s="623"/>
      <c r="D1068" s="623"/>
      <c r="E1068" s="623"/>
      <c r="F1068" s="623"/>
      <c r="G1068" s="623"/>
      <c r="H1068" s="355">
        <f>SUM(H1066:H1067)</f>
        <v>18042</v>
      </c>
    </row>
    <row r="1069" spans="1:8">
      <c r="A1069" s="350" t="s">
        <v>33</v>
      </c>
      <c r="B1069" s="351" t="s">
        <v>96</v>
      </c>
      <c r="C1069" s="352"/>
      <c r="D1069" s="358"/>
      <c r="E1069" s="350"/>
      <c r="F1069" s="481"/>
      <c r="G1069" s="354"/>
      <c r="H1069" s="355"/>
    </row>
    <row r="1070" spans="1:8">
      <c r="A1070" s="440">
        <v>1</v>
      </c>
      <c r="B1070" s="356" t="s">
        <v>340</v>
      </c>
      <c r="C1070" s="357"/>
      <c r="D1070" s="358"/>
      <c r="E1070" s="359" t="s">
        <v>6</v>
      </c>
      <c r="F1070" s="482">
        <v>1</v>
      </c>
      <c r="G1070" s="477">
        <f>BAHAN!D75</f>
        <v>12540</v>
      </c>
      <c r="H1070" s="360">
        <f t="shared" ref="H1070:H1071" si="85">G1070*F1070</f>
        <v>12540</v>
      </c>
    </row>
    <row r="1071" spans="1:8">
      <c r="A1071" s="440">
        <v>2</v>
      </c>
      <c r="B1071" s="356" t="s">
        <v>341</v>
      </c>
      <c r="C1071" s="357"/>
      <c r="D1071" s="358"/>
      <c r="E1071" s="359" t="s">
        <v>342</v>
      </c>
      <c r="F1071" s="482">
        <v>1</v>
      </c>
      <c r="G1071" s="477">
        <f>BAHAN!D76</f>
        <v>8721</v>
      </c>
      <c r="H1071" s="360">
        <f t="shared" si="85"/>
        <v>8721</v>
      </c>
    </row>
    <row r="1072" spans="1:8">
      <c r="A1072" s="624" t="s">
        <v>97</v>
      </c>
      <c r="B1072" s="625"/>
      <c r="C1072" s="625"/>
      <c r="D1072" s="625"/>
      <c r="E1072" s="625"/>
      <c r="F1072" s="625"/>
      <c r="G1072" s="626"/>
      <c r="H1072" s="355">
        <f>SUM(H1070:H1071)</f>
        <v>21261</v>
      </c>
    </row>
    <row r="1073" spans="1:8">
      <c r="A1073" s="350" t="s">
        <v>43</v>
      </c>
      <c r="B1073" s="351" t="s">
        <v>187</v>
      </c>
      <c r="C1073" s="352"/>
      <c r="D1073" s="352"/>
      <c r="E1073" s="361"/>
      <c r="F1073" s="483"/>
      <c r="G1073" s="358"/>
      <c r="H1073" s="355">
        <f>H1068+H1072</f>
        <v>39303</v>
      </c>
    </row>
    <row r="1074" spans="1:8">
      <c r="A1074" s="350" t="s">
        <v>44</v>
      </c>
      <c r="B1074" s="351" t="s">
        <v>98</v>
      </c>
      <c r="C1074" s="352"/>
      <c r="D1074" s="352"/>
      <c r="E1074" s="362">
        <v>0</v>
      </c>
      <c r="F1074" s="484" t="s">
        <v>191</v>
      </c>
      <c r="G1074" s="358"/>
      <c r="H1074" s="355">
        <f>H1073*E1074</f>
        <v>0</v>
      </c>
    </row>
    <row r="1075" spans="1:8">
      <c r="A1075" s="350" t="s">
        <v>45</v>
      </c>
      <c r="B1075" s="351" t="s">
        <v>192</v>
      </c>
      <c r="C1075" s="352"/>
      <c r="D1075" s="352"/>
      <c r="E1075" s="361"/>
      <c r="F1075" s="483"/>
      <c r="G1075" s="358"/>
      <c r="H1075" s="355">
        <f>SUM(H1073:H1074)</f>
        <v>39303</v>
      </c>
    </row>
    <row r="1079" spans="1:8">
      <c r="A1079" s="347" t="s">
        <v>85</v>
      </c>
      <c r="C1079" s="347" t="s">
        <v>0</v>
      </c>
      <c r="D1079" s="475" t="s">
        <v>175</v>
      </c>
    </row>
    <row r="1080" spans="1:8">
      <c r="A1080" s="347" t="s">
        <v>86</v>
      </c>
      <c r="C1080" s="347" t="s">
        <v>0</v>
      </c>
      <c r="D1080" s="347" t="s">
        <v>197</v>
      </c>
      <c r="G1080" s="488"/>
    </row>
    <row r="1081" spans="1:8">
      <c r="A1081" s="347" t="s">
        <v>87</v>
      </c>
      <c r="C1081" s="347" t="s">
        <v>0</v>
      </c>
      <c r="D1081" s="347" t="s">
        <v>338</v>
      </c>
    </row>
    <row r="1083" spans="1:8">
      <c r="A1083" s="349" t="s">
        <v>88</v>
      </c>
      <c r="B1083" s="627" t="s">
        <v>89</v>
      </c>
      <c r="C1083" s="628"/>
      <c r="D1083" s="629"/>
      <c r="E1083" s="349" t="s">
        <v>90</v>
      </c>
      <c r="F1083" s="480" t="s">
        <v>91</v>
      </c>
      <c r="G1083" s="349" t="s">
        <v>92</v>
      </c>
      <c r="H1083" s="349" t="s">
        <v>93</v>
      </c>
    </row>
    <row r="1084" spans="1:8">
      <c r="A1084" s="350" t="s">
        <v>32</v>
      </c>
      <c r="B1084" s="351" t="s">
        <v>94</v>
      </c>
      <c r="C1084" s="352"/>
      <c r="D1084" s="353"/>
      <c r="E1084" s="350"/>
      <c r="F1084" s="481"/>
      <c r="G1084" s="354"/>
      <c r="H1084" s="355"/>
    </row>
    <row r="1085" spans="1:8">
      <c r="A1085" s="440">
        <v>1</v>
      </c>
      <c r="B1085" s="356" t="s">
        <v>2</v>
      </c>
      <c r="C1085" s="357"/>
      <c r="D1085" s="358"/>
      <c r="E1085" s="359" t="s">
        <v>1</v>
      </c>
      <c r="F1085" s="482">
        <v>0.01</v>
      </c>
      <c r="G1085" s="360">
        <f>BAHAN!$D$9</f>
        <v>119500</v>
      </c>
      <c r="H1085" s="360">
        <f t="shared" ref="H1085:H1088" si="86">G1085*F1085</f>
        <v>1195</v>
      </c>
    </row>
    <row r="1086" spans="1:8">
      <c r="A1086" s="440">
        <v>2</v>
      </c>
      <c r="B1086" s="356" t="s">
        <v>188</v>
      </c>
      <c r="C1086" s="357"/>
      <c r="D1086" s="358"/>
      <c r="E1086" s="359" t="s">
        <v>1</v>
      </c>
      <c r="F1086" s="482">
        <v>0.01</v>
      </c>
      <c r="G1086" s="360">
        <f>BAHAN!$D$10</f>
        <v>104400</v>
      </c>
      <c r="H1086" s="360">
        <f t="shared" si="86"/>
        <v>1044</v>
      </c>
    </row>
    <row r="1087" spans="1:8">
      <c r="A1087" s="440">
        <v>3</v>
      </c>
      <c r="B1087" s="356" t="s">
        <v>189</v>
      </c>
      <c r="C1087" s="357"/>
      <c r="D1087" s="358"/>
      <c r="E1087" s="359" t="s">
        <v>1</v>
      </c>
      <c r="F1087" s="482">
        <v>0.1</v>
      </c>
      <c r="G1087" s="360">
        <f>BAHAN!$D$11</f>
        <v>99400</v>
      </c>
      <c r="H1087" s="360">
        <f t="shared" si="86"/>
        <v>9940</v>
      </c>
    </row>
    <row r="1088" spans="1:8">
      <c r="A1088" s="440">
        <v>4</v>
      </c>
      <c r="B1088" s="356" t="s">
        <v>105</v>
      </c>
      <c r="C1088" s="357"/>
      <c r="D1088" s="358"/>
      <c r="E1088" s="359" t="s">
        <v>1</v>
      </c>
      <c r="F1088" s="482">
        <v>0.2</v>
      </c>
      <c r="G1088" s="360">
        <f>BAHAN!$D$12</f>
        <v>94400</v>
      </c>
      <c r="H1088" s="360">
        <f t="shared" si="86"/>
        <v>18880</v>
      </c>
    </row>
    <row r="1089" spans="1:8">
      <c r="A1089" s="623" t="s">
        <v>95</v>
      </c>
      <c r="B1089" s="623"/>
      <c r="C1089" s="623"/>
      <c r="D1089" s="623"/>
      <c r="E1089" s="623"/>
      <c r="F1089" s="623"/>
      <c r="G1089" s="623"/>
      <c r="H1089" s="355">
        <f>SUM(H1085:H1088)</f>
        <v>31059</v>
      </c>
    </row>
    <row r="1090" spans="1:8">
      <c r="A1090" s="350" t="s">
        <v>33</v>
      </c>
      <c r="B1090" s="351" t="s">
        <v>96</v>
      </c>
      <c r="C1090" s="352"/>
      <c r="D1090" s="358"/>
      <c r="E1090" s="350"/>
      <c r="F1090" s="481"/>
      <c r="G1090" s="354"/>
      <c r="H1090" s="355"/>
    </row>
    <row r="1091" spans="1:8">
      <c r="A1091" s="440">
        <v>1</v>
      </c>
      <c r="B1091" s="356" t="s">
        <v>343</v>
      </c>
      <c r="C1091" s="357"/>
      <c r="D1091" s="358"/>
      <c r="E1091" s="359" t="s">
        <v>20</v>
      </c>
      <c r="F1091" s="482">
        <v>6.5000000000000002E-2</v>
      </c>
      <c r="G1091" s="477">
        <f>BAHAN!$D$20</f>
        <v>58900</v>
      </c>
      <c r="H1091" s="360">
        <f t="shared" ref="H1091" si="87">G1091*F1091</f>
        <v>3828.5</v>
      </c>
    </row>
    <row r="1092" spans="1:8">
      <c r="A1092" s="624" t="s">
        <v>97</v>
      </c>
      <c r="B1092" s="625"/>
      <c r="C1092" s="625"/>
      <c r="D1092" s="625"/>
      <c r="E1092" s="625"/>
      <c r="F1092" s="625"/>
      <c r="G1092" s="626"/>
      <c r="H1092" s="355">
        <f>SUM(H1091:H1091)</f>
        <v>3828.5</v>
      </c>
    </row>
    <row r="1093" spans="1:8">
      <c r="A1093" s="350" t="s">
        <v>43</v>
      </c>
      <c r="B1093" s="351" t="s">
        <v>187</v>
      </c>
      <c r="C1093" s="352"/>
      <c r="D1093" s="352"/>
      <c r="E1093" s="361"/>
      <c r="F1093" s="483"/>
      <c r="G1093" s="358"/>
      <c r="H1093" s="355">
        <f>H1089+H1092</f>
        <v>34887.5</v>
      </c>
    </row>
    <row r="1094" spans="1:8">
      <c r="A1094" s="350" t="s">
        <v>44</v>
      </c>
      <c r="B1094" s="351" t="s">
        <v>98</v>
      </c>
      <c r="C1094" s="352"/>
      <c r="D1094" s="352"/>
      <c r="E1094" s="362">
        <v>0</v>
      </c>
      <c r="F1094" s="484" t="s">
        <v>191</v>
      </c>
      <c r="G1094" s="358"/>
      <c r="H1094" s="355">
        <f>H1093*E1094</f>
        <v>0</v>
      </c>
    </row>
    <row r="1095" spans="1:8">
      <c r="A1095" s="350" t="s">
        <v>45</v>
      </c>
      <c r="B1095" s="351" t="s">
        <v>192</v>
      </c>
      <c r="C1095" s="352"/>
      <c r="D1095" s="352"/>
      <c r="E1095" s="361"/>
      <c r="F1095" s="483"/>
      <c r="G1095" s="358"/>
      <c r="H1095" s="355">
        <f>SUM(H1093:H1094)</f>
        <v>34887.5</v>
      </c>
    </row>
    <row r="1099" spans="1:8">
      <c r="A1099" s="347" t="s">
        <v>85</v>
      </c>
      <c r="C1099" s="347" t="s">
        <v>0</v>
      </c>
      <c r="D1099" s="475" t="s">
        <v>344</v>
      </c>
    </row>
    <row r="1100" spans="1:8">
      <c r="A1100" s="347" t="s">
        <v>86</v>
      </c>
      <c r="C1100" s="347" t="s">
        <v>0</v>
      </c>
      <c r="D1100" s="347" t="s">
        <v>197</v>
      </c>
      <c r="G1100" s="488"/>
    </row>
    <row r="1101" spans="1:8">
      <c r="A1101" s="347" t="s">
        <v>87</v>
      </c>
      <c r="C1101" s="347" t="s">
        <v>0</v>
      </c>
      <c r="D1101" s="347" t="s">
        <v>345</v>
      </c>
    </row>
    <row r="1103" spans="1:8">
      <c r="A1103" s="349" t="s">
        <v>88</v>
      </c>
      <c r="B1103" s="627" t="s">
        <v>89</v>
      </c>
      <c r="C1103" s="628"/>
      <c r="D1103" s="629"/>
      <c r="E1103" s="349" t="s">
        <v>90</v>
      </c>
      <c r="F1103" s="480" t="s">
        <v>91</v>
      </c>
      <c r="G1103" s="349" t="s">
        <v>92</v>
      </c>
      <c r="H1103" s="349" t="s">
        <v>93</v>
      </c>
    </row>
    <row r="1104" spans="1:8">
      <c r="A1104" s="350" t="s">
        <v>32</v>
      </c>
      <c r="B1104" s="351" t="s">
        <v>94</v>
      </c>
      <c r="C1104" s="352"/>
      <c r="D1104" s="353"/>
      <c r="E1104" s="350"/>
      <c r="F1104" s="481"/>
      <c r="G1104" s="354"/>
      <c r="H1104" s="355"/>
    </row>
    <row r="1105" spans="1:8">
      <c r="A1105" s="440">
        <v>1</v>
      </c>
      <c r="B1105" s="356" t="s">
        <v>2</v>
      </c>
      <c r="C1105" s="357"/>
      <c r="D1105" s="358"/>
      <c r="E1105" s="359" t="s">
        <v>1</v>
      </c>
      <c r="F1105" s="482">
        <v>2.5000000000000001E-3</v>
      </c>
      <c r="G1105" s="360">
        <f>BAHAN!$D$9</f>
        <v>119500</v>
      </c>
      <c r="H1105" s="360">
        <f t="shared" ref="H1105:H1108" si="88">G1105*F1105</f>
        <v>298.75</v>
      </c>
    </row>
    <row r="1106" spans="1:8">
      <c r="A1106" s="440">
        <v>2</v>
      </c>
      <c r="B1106" s="356" t="s">
        <v>188</v>
      </c>
      <c r="C1106" s="357"/>
      <c r="D1106" s="358"/>
      <c r="E1106" s="359" t="s">
        <v>1</v>
      </c>
      <c r="F1106" s="482">
        <v>4.1999999999999997E-3</v>
      </c>
      <c r="G1106" s="360">
        <f>BAHAN!$D$10</f>
        <v>104400</v>
      </c>
      <c r="H1106" s="360">
        <f t="shared" si="88"/>
        <v>438.47999999999996</v>
      </c>
    </row>
    <row r="1107" spans="1:8">
      <c r="A1107" s="440">
        <v>3</v>
      </c>
      <c r="B1107" s="356" t="s">
        <v>189</v>
      </c>
      <c r="C1107" s="357"/>
      <c r="D1107" s="358"/>
      <c r="E1107" s="359" t="s">
        <v>1</v>
      </c>
      <c r="F1107" s="482">
        <v>4.2000000000000003E-2</v>
      </c>
      <c r="G1107" s="360">
        <f>BAHAN!$D$11</f>
        <v>99400</v>
      </c>
      <c r="H1107" s="360">
        <f t="shared" si="88"/>
        <v>4174.8</v>
      </c>
    </row>
    <row r="1108" spans="1:8">
      <c r="A1108" s="440">
        <v>4</v>
      </c>
      <c r="B1108" s="356" t="s">
        <v>105</v>
      </c>
      <c r="C1108" s="357"/>
      <c r="D1108" s="358"/>
      <c r="E1108" s="359" t="s">
        <v>1</v>
      </c>
      <c r="F1108" s="482">
        <v>2.8000000000000001E-2</v>
      </c>
      <c r="G1108" s="360">
        <f>BAHAN!$D$12</f>
        <v>94400</v>
      </c>
      <c r="H1108" s="360">
        <f t="shared" si="88"/>
        <v>2643.2000000000003</v>
      </c>
    </row>
    <row r="1109" spans="1:8">
      <c r="A1109" s="623" t="s">
        <v>95</v>
      </c>
      <c r="B1109" s="623"/>
      <c r="C1109" s="623"/>
      <c r="D1109" s="623"/>
      <c r="E1109" s="623"/>
      <c r="F1109" s="623"/>
      <c r="G1109" s="623"/>
      <c r="H1109" s="355">
        <f>SUM(H1105:H1108)</f>
        <v>7555.2300000000014</v>
      </c>
    </row>
    <row r="1110" spans="1:8">
      <c r="A1110" s="350" t="s">
        <v>33</v>
      </c>
      <c r="B1110" s="351" t="s">
        <v>96</v>
      </c>
      <c r="C1110" s="352"/>
      <c r="D1110" s="358"/>
      <c r="E1110" s="350"/>
      <c r="F1110" s="481"/>
      <c r="G1110" s="354"/>
      <c r="H1110" s="355"/>
    </row>
    <row r="1111" spans="1:8">
      <c r="A1111" s="440">
        <v>1</v>
      </c>
      <c r="B1111" s="356" t="s">
        <v>346</v>
      </c>
      <c r="C1111" s="357"/>
      <c r="D1111" s="358"/>
      <c r="E1111" s="359" t="s">
        <v>5</v>
      </c>
      <c r="F1111" s="482">
        <v>0.12</v>
      </c>
      <c r="G1111" s="477">
        <f>BAHAN!D77</f>
        <v>29700</v>
      </c>
      <c r="H1111" s="360">
        <f t="shared" ref="H1111:H1112" si="89">G1111*F1111</f>
        <v>3564</v>
      </c>
    </row>
    <row r="1112" spans="1:8">
      <c r="A1112" s="440">
        <v>2</v>
      </c>
      <c r="B1112" s="356" t="s">
        <v>358</v>
      </c>
      <c r="C1112" s="357"/>
      <c r="D1112" s="358"/>
      <c r="E1112" s="359" t="s">
        <v>348</v>
      </c>
      <c r="F1112" s="482">
        <v>3.5999999999999997E-2</v>
      </c>
      <c r="G1112" s="477">
        <f>BAHAN!D78</f>
        <v>100000</v>
      </c>
      <c r="H1112" s="360">
        <f t="shared" si="89"/>
        <v>3599.9999999999995</v>
      </c>
    </row>
    <row r="1113" spans="1:8">
      <c r="A1113" s="624" t="s">
        <v>97</v>
      </c>
      <c r="B1113" s="625"/>
      <c r="C1113" s="625"/>
      <c r="D1113" s="625"/>
      <c r="E1113" s="625"/>
      <c r="F1113" s="625"/>
      <c r="G1113" s="626"/>
      <c r="H1113" s="355">
        <f>SUM(H1111:H1112)</f>
        <v>7164</v>
      </c>
    </row>
    <row r="1114" spans="1:8">
      <c r="A1114" s="350" t="s">
        <v>43</v>
      </c>
      <c r="B1114" s="351" t="s">
        <v>187</v>
      </c>
      <c r="C1114" s="352"/>
      <c r="D1114" s="352"/>
      <c r="E1114" s="361"/>
      <c r="F1114" s="483"/>
      <c r="G1114" s="358"/>
      <c r="H1114" s="355">
        <f>H1109+H1113</f>
        <v>14719.230000000001</v>
      </c>
    </row>
    <row r="1115" spans="1:8">
      <c r="A1115" s="350" t="s">
        <v>44</v>
      </c>
      <c r="B1115" s="351" t="s">
        <v>98</v>
      </c>
      <c r="C1115" s="352"/>
      <c r="D1115" s="352"/>
      <c r="E1115" s="362">
        <v>0</v>
      </c>
      <c r="F1115" s="484" t="s">
        <v>191</v>
      </c>
      <c r="G1115" s="358"/>
      <c r="H1115" s="355">
        <f>H1114*E1115</f>
        <v>0</v>
      </c>
    </row>
    <row r="1116" spans="1:8">
      <c r="A1116" s="350" t="s">
        <v>45</v>
      </c>
      <c r="B1116" s="351" t="s">
        <v>192</v>
      </c>
      <c r="C1116" s="352"/>
      <c r="D1116" s="352"/>
      <c r="E1116" s="361"/>
      <c r="F1116" s="483"/>
      <c r="G1116" s="358"/>
      <c r="H1116" s="355">
        <f>SUM(H1114:H1115)</f>
        <v>14719.230000000001</v>
      </c>
    </row>
    <row r="1120" spans="1:8">
      <c r="A1120" s="347" t="s">
        <v>85</v>
      </c>
      <c r="C1120" s="347" t="s">
        <v>0</v>
      </c>
      <c r="D1120" s="475" t="s">
        <v>353</v>
      </c>
    </row>
    <row r="1121" spans="1:8">
      <c r="A1121" s="347" t="s">
        <v>86</v>
      </c>
      <c r="C1121" s="347" t="s">
        <v>0</v>
      </c>
      <c r="D1121" s="347" t="s">
        <v>197</v>
      </c>
      <c r="G1121" s="488"/>
    </row>
    <row r="1122" spans="1:8">
      <c r="A1122" s="347" t="s">
        <v>87</v>
      </c>
      <c r="C1122" s="347" t="s">
        <v>0</v>
      </c>
      <c r="D1122" s="347" t="s">
        <v>354</v>
      </c>
    </row>
    <row r="1124" spans="1:8">
      <c r="A1124" s="349" t="s">
        <v>88</v>
      </c>
      <c r="B1124" s="627" t="s">
        <v>89</v>
      </c>
      <c r="C1124" s="628"/>
      <c r="D1124" s="629"/>
      <c r="E1124" s="349" t="s">
        <v>90</v>
      </c>
      <c r="F1124" s="480" t="s">
        <v>91</v>
      </c>
      <c r="G1124" s="349" t="s">
        <v>92</v>
      </c>
      <c r="H1124" s="349" t="s">
        <v>93</v>
      </c>
    </row>
    <row r="1125" spans="1:8">
      <c r="A1125" s="350" t="s">
        <v>32</v>
      </c>
      <c r="B1125" s="351" t="s">
        <v>94</v>
      </c>
      <c r="C1125" s="352"/>
      <c r="D1125" s="353"/>
      <c r="E1125" s="350"/>
      <c r="F1125" s="481"/>
      <c r="G1125" s="354"/>
      <c r="H1125" s="355"/>
    </row>
    <row r="1126" spans="1:8">
      <c r="A1126" s="440">
        <v>1</v>
      </c>
      <c r="B1126" s="356" t="s">
        <v>2</v>
      </c>
      <c r="C1126" s="357"/>
      <c r="D1126" s="358"/>
      <c r="E1126" s="359" t="s">
        <v>1</v>
      </c>
      <c r="F1126" s="482">
        <v>2.5000000000000001E-3</v>
      </c>
      <c r="G1126" s="360">
        <f>BAHAN!$D$9</f>
        <v>119500</v>
      </c>
      <c r="H1126" s="360">
        <f t="shared" ref="H1126:H1129" si="90">G1126*F1126</f>
        <v>298.75</v>
      </c>
    </row>
    <row r="1127" spans="1:8">
      <c r="A1127" s="440">
        <v>2</v>
      </c>
      <c r="B1127" s="356" t="s">
        <v>188</v>
      </c>
      <c r="C1127" s="357"/>
      <c r="D1127" s="358"/>
      <c r="E1127" s="359" t="s">
        <v>1</v>
      </c>
      <c r="F1127" s="482">
        <v>4.0000000000000001E-3</v>
      </c>
      <c r="G1127" s="360">
        <f>BAHAN!$D$10</f>
        <v>104400</v>
      </c>
      <c r="H1127" s="360">
        <f t="shared" si="90"/>
        <v>417.6</v>
      </c>
    </row>
    <row r="1128" spans="1:8">
      <c r="A1128" s="440">
        <v>3</v>
      </c>
      <c r="B1128" s="356" t="s">
        <v>189</v>
      </c>
      <c r="C1128" s="357"/>
      <c r="D1128" s="358"/>
      <c r="E1128" s="359" t="s">
        <v>1</v>
      </c>
      <c r="F1128" s="482">
        <v>0.105</v>
      </c>
      <c r="G1128" s="360">
        <f>BAHAN!$D$11</f>
        <v>99400</v>
      </c>
      <c r="H1128" s="360">
        <f t="shared" si="90"/>
        <v>10437</v>
      </c>
    </row>
    <row r="1129" spans="1:8">
      <c r="A1129" s="440">
        <v>4</v>
      </c>
      <c r="B1129" s="356" t="s">
        <v>105</v>
      </c>
      <c r="C1129" s="357"/>
      <c r="D1129" s="358"/>
      <c r="E1129" s="359" t="s">
        <v>1</v>
      </c>
      <c r="F1129" s="482">
        <v>7.0000000000000007E-2</v>
      </c>
      <c r="G1129" s="360">
        <f>BAHAN!$D$12</f>
        <v>94400</v>
      </c>
      <c r="H1129" s="360">
        <f t="shared" si="90"/>
        <v>6608.0000000000009</v>
      </c>
    </row>
    <row r="1130" spans="1:8">
      <c r="A1130" s="623" t="s">
        <v>95</v>
      </c>
      <c r="B1130" s="623"/>
      <c r="C1130" s="623"/>
      <c r="D1130" s="623"/>
      <c r="E1130" s="623"/>
      <c r="F1130" s="623"/>
      <c r="G1130" s="623"/>
      <c r="H1130" s="355">
        <f>SUM(H1126:H1129)</f>
        <v>17761.350000000002</v>
      </c>
    </row>
    <row r="1131" spans="1:8">
      <c r="A1131" s="350" t="s">
        <v>33</v>
      </c>
      <c r="B1131" s="351" t="s">
        <v>96</v>
      </c>
      <c r="C1131" s="352"/>
      <c r="D1131" s="358"/>
      <c r="E1131" s="350"/>
      <c r="F1131" s="481"/>
      <c r="G1131" s="354"/>
      <c r="H1131" s="355"/>
    </row>
    <row r="1132" spans="1:8">
      <c r="A1132" s="440">
        <v>1</v>
      </c>
      <c r="B1132" s="356" t="s">
        <v>349</v>
      </c>
      <c r="C1132" s="357"/>
      <c r="D1132" s="358"/>
      <c r="E1132" s="359" t="s">
        <v>5</v>
      </c>
      <c r="F1132" s="482">
        <v>0.15</v>
      </c>
      <c r="G1132" s="477">
        <f>BAHAN!D79</f>
        <v>20200</v>
      </c>
      <c r="H1132" s="360">
        <f t="shared" ref="H1132:H1135" si="91">G1132*F1132</f>
        <v>3030</v>
      </c>
    </row>
    <row r="1133" spans="1:8">
      <c r="A1133" s="440">
        <v>2</v>
      </c>
      <c r="B1133" s="356" t="s">
        <v>350</v>
      </c>
      <c r="C1133" s="357"/>
      <c r="D1133" s="358"/>
      <c r="E1133" s="359" t="s">
        <v>5</v>
      </c>
      <c r="F1133" s="482">
        <v>0.3</v>
      </c>
      <c r="G1133" s="477">
        <f>BAHAN!D80</f>
        <v>30300</v>
      </c>
      <c r="H1133" s="360">
        <f t="shared" si="91"/>
        <v>9090</v>
      </c>
    </row>
    <row r="1134" spans="1:8">
      <c r="A1134" s="440">
        <v>3</v>
      </c>
      <c r="B1134" s="356" t="s">
        <v>351</v>
      </c>
      <c r="C1134" s="357"/>
      <c r="D1134" s="358"/>
      <c r="E1134" s="359" t="s">
        <v>34</v>
      </c>
      <c r="F1134" s="482">
        <v>0.2</v>
      </c>
      <c r="G1134" s="477">
        <f>BAHAN!D81</f>
        <v>38500</v>
      </c>
      <c r="H1134" s="360">
        <f t="shared" si="91"/>
        <v>7700</v>
      </c>
    </row>
    <row r="1135" spans="1:8">
      <c r="A1135" s="440">
        <v>4</v>
      </c>
      <c r="B1135" s="356" t="s">
        <v>352</v>
      </c>
      <c r="C1135" s="357"/>
      <c r="D1135" s="358"/>
      <c r="E1135" s="359" t="s">
        <v>34</v>
      </c>
      <c r="F1135" s="482">
        <v>0.3</v>
      </c>
      <c r="G1135" s="477">
        <f>BAHAN!D82</f>
        <v>37500</v>
      </c>
      <c r="H1135" s="360">
        <f t="shared" si="91"/>
        <v>11250</v>
      </c>
    </row>
    <row r="1136" spans="1:8">
      <c r="A1136" s="624" t="s">
        <v>97</v>
      </c>
      <c r="B1136" s="625"/>
      <c r="C1136" s="625"/>
      <c r="D1136" s="625"/>
      <c r="E1136" s="625"/>
      <c r="F1136" s="625"/>
      <c r="G1136" s="626"/>
      <c r="H1136" s="355">
        <f>SUM(H1132:H1135)</f>
        <v>31070</v>
      </c>
    </row>
    <row r="1137" spans="1:8">
      <c r="A1137" s="350" t="s">
        <v>43</v>
      </c>
      <c r="B1137" s="351" t="s">
        <v>187</v>
      </c>
      <c r="C1137" s="352"/>
      <c r="D1137" s="352"/>
      <c r="E1137" s="361"/>
      <c r="F1137" s="483"/>
      <c r="G1137" s="358"/>
      <c r="H1137" s="355">
        <f>H1130+H1136</f>
        <v>48831.350000000006</v>
      </c>
    </row>
    <row r="1138" spans="1:8">
      <c r="A1138" s="350" t="s">
        <v>44</v>
      </c>
      <c r="B1138" s="351" t="s">
        <v>98</v>
      </c>
      <c r="C1138" s="352"/>
      <c r="D1138" s="352"/>
      <c r="E1138" s="362">
        <v>0</v>
      </c>
      <c r="F1138" s="484" t="s">
        <v>191</v>
      </c>
      <c r="G1138" s="358"/>
      <c r="H1138" s="355">
        <f>H1137*E1138</f>
        <v>0</v>
      </c>
    </row>
    <row r="1139" spans="1:8">
      <c r="A1139" s="350" t="s">
        <v>45</v>
      </c>
      <c r="B1139" s="351" t="s">
        <v>192</v>
      </c>
      <c r="C1139" s="352"/>
      <c r="D1139" s="352"/>
      <c r="E1139" s="361"/>
      <c r="F1139" s="483"/>
      <c r="G1139" s="358"/>
      <c r="H1139" s="355">
        <f>SUM(H1137:H1138)</f>
        <v>48831.350000000006</v>
      </c>
    </row>
  </sheetData>
  <mergeCells count="160">
    <mergeCell ref="A2:H2"/>
    <mergeCell ref="B124:D124"/>
    <mergeCell ref="A128:G128"/>
    <mergeCell ref="B139:D139"/>
    <mergeCell ref="A144:G144"/>
    <mergeCell ref="A149:G149"/>
    <mergeCell ref="B83:D83"/>
    <mergeCell ref="A89:G89"/>
    <mergeCell ref="A94:G94"/>
    <mergeCell ref="B9:D9"/>
    <mergeCell ref="A13:G13"/>
    <mergeCell ref="B24:D24"/>
    <mergeCell ref="A30:G30"/>
    <mergeCell ref="A35:G35"/>
    <mergeCell ref="A72:G72"/>
    <mergeCell ref="B46:D46"/>
    <mergeCell ref="A50:G50"/>
    <mergeCell ref="B61:D61"/>
    <mergeCell ref="A67:G67"/>
    <mergeCell ref="B104:D104"/>
    <mergeCell ref="A110:G110"/>
    <mergeCell ref="A114:G114"/>
    <mergeCell ref="A189:G189"/>
    <mergeCell ref="B200:D200"/>
    <mergeCell ref="A206:G206"/>
    <mergeCell ref="A211:G211"/>
    <mergeCell ref="B222:D222"/>
    <mergeCell ref="B160:D160"/>
    <mergeCell ref="A164:G164"/>
    <mergeCell ref="A167:G167"/>
    <mergeCell ref="B178:D178"/>
    <mergeCell ref="A184:G184"/>
    <mergeCell ref="B264:D264"/>
    <mergeCell ref="A272:G272"/>
    <mergeCell ref="A282:G282"/>
    <mergeCell ref="B322:D322"/>
    <mergeCell ref="A330:G330"/>
    <mergeCell ref="A228:G228"/>
    <mergeCell ref="A232:G232"/>
    <mergeCell ref="B243:D243"/>
    <mergeCell ref="A249:G249"/>
    <mergeCell ref="A253:G253"/>
    <mergeCell ref="B292:D292"/>
    <mergeCell ref="A300:G300"/>
    <mergeCell ref="A311:G311"/>
    <mergeCell ref="A388:G388"/>
    <mergeCell ref="A399:G399"/>
    <mergeCell ref="B410:D410"/>
    <mergeCell ref="A416:G416"/>
    <mergeCell ref="A422:G422"/>
    <mergeCell ref="A339:G339"/>
    <mergeCell ref="B350:D350"/>
    <mergeCell ref="A358:G358"/>
    <mergeCell ref="A369:G369"/>
    <mergeCell ref="B380:D380"/>
    <mergeCell ref="A468:G468"/>
    <mergeCell ref="B479:D479"/>
    <mergeCell ref="A485:G485"/>
    <mergeCell ref="A490:G490"/>
    <mergeCell ref="B501:D501"/>
    <mergeCell ref="B433:D433"/>
    <mergeCell ref="A439:G439"/>
    <mergeCell ref="A445:G445"/>
    <mergeCell ref="B456:D456"/>
    <mergeCell ref="A462:G462"/>
    <mergeCell ref="B563:D563"/>
    <mergeCell ref="A569:G569"/>
    <mergeCell ref="A572:G572"/>
    <mergeCell ref="B583:D583"/>
    <mergeCell ref="A589:G589"/>
    <mergeCell ref="A507:G507"/>
    <mergeCell ref="A512:G512"/>
    <mergeCell ref="B543:D543"/>
    <mergeCell ref="A549:G549"/>
    <mergeCell ref="A552:G552"/>
    <mergeCell ref="B523:D523"/>
    <mergeCell ref="A529:G529"/>
    <mergeCell ref="A532:G532"/>
    <mergeCell ref="B624:D624"/>
    <mergeCell ref="A630:G630"/>
    <mergeCell ref="A635:G635"/>
    <mergeCell ref="B646:D646"/>
    <mergeCell ref="A652:G652"/>
    <mergeCell ref="A592:G592"/>
    <mergeCell ref="B603:D603"/>
    <mergeCell ref="A609:G609"/>
    <mergeCell ref="A613:G613"/>
    <mergeCell ref="A693:G693"/>
    <mergeCell ref="A696:G696"/>
    <mergeCell ref="B707:D707"/>
    <mergeCell ref="A713:G713"/>
    <mergeCell ref="A716:G716"/>
    <mergeCell ref="A656:G656"/>
    <mergeCell ref="B667:D667"/>
    <mergeCell ref="A673:G673"/>
    <mergeCell ref="A676:G676"/>
    <mergeCell ref="B687:D687"/>
    <mergeCell ref="A757:G757"/>
    <mergeCell ref="B768:D768"/>
    <mergeCell ref="A773:G773"/>
    <mergeCell ref="A779:G779"/>
    <mergeCell ref="B790:D790"/>
    <mergeCell ref="B727:D727"/>
    <mergeCell ref="A731:G731"/>
    <mergeCell ref="A734:G734"/>
    <mergeCell ref="B745:D745"/>
    <mergeCell ref="A750:G750"/>
    <mergeCell ref="B828:D828"/>
    <mergeCell ref="A833:G833"/>
    <mergeCell ref="A836:G836"/>
    <mergeCell ref="B847:D847"/>
    <mergeCell ref="A853:G853"/>
    <mergeCell ref="A795:G795"/>
    <mergeCell ref="A798:G798"/>
    <mergeCell ref="B809:D809"/>
    <mergeCell ref="A814:G814"/>
    <mergeCell ref="A817:G817"/>
    <mergeCell ref="A891:G891"/>
    <mergeCell ref="A894:G894"/>
    <mergeCell ref="B905:D905"/>
    <mergeCell ref="A909:G909"/>
    <mergeCell ref="A912:G912"/>
    <mergeCell ref="A858:G858"/>
    <mergeCell ref="B869:D869"/>
    <mergeCell ref="A873:G873"/>
    <mergeCell ref="A876:G876"/>
    <mergeCell ref="B887:D887"/>
    <mergeCell ref="A952:G952"/>
    <mergeCell ref="B963:D963"/>
    <mergeCell ref="A969:G969"/>
    <mergeCell ref="A972:G972"/>
    <mergeCell ref="B983:D983"/>
    <mergeCell ref="B923:D923"/>
    <mergeCell ref="A929:G929"/>
    <mergeCell ref="A932:G932"/>
    <mergeCell ref="B943:D943"/>
    <mergeCell ref="A949:G949"/>
    <mergeCell ref="B1043:D1043"/>
    <mergeCell ref="A1049:G1049"/>
    <mergeCell ref="A1053:G1053"/>
    <mergeCell ref="B1064:D1064"/>
    <mergeCell ref="A1068:G1068"/>
    <mergeCell ref="B1022:D1022"/>
    <mergeCell ref="A1028:G1028"/>
    <mergeCell ref="A1032:G1032"/>
    <mergeCell ref="A987:G987"/>
    <mergeCell ref="A990:G990"/>
    <mergeCell ref="B1001:D1001"/>
    <mergeCell ref="A1007:G1007"/>
    <mergeCell ref="A1011:G1011"/>
    <mergeCell ref="A1109:G1109"/>
    <mergeCell ref="A1113:G1113"/>
    <mergeCell ref="B1124:D1124"/>
    <mergeCell ref="A1130:G1130"/>
    <mergeCell ref="A1136:G1136"/>
    <mergeCell ref="A1072:G1072"/>
    <mergeCell ref="B1083:D1083"/>
    <mergeCell ref="A1089:G1089"/>
    <mergeCell ref="A1092:G1092"/>
    <mergeCell ref="B1103:D1103"/>
  </mergeCells>
  <pageMargins left="0.7" right="0.7" top="0.75" bottom="0.75" header="0.3" footer="0.3"/>
  <pageSetup paperSize="9" scale="7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4"/>
  <sheetViews>
    <sheetView view="pageBreakPreview" topLeftCell="A36" zoomScaleSheetLayoutView="100" workbookViewId="0">
      <selection activeCell="B44" sqref="B44"/>
    </sheetView>
  </sheetViews>
  <sheetFormatPr defaultRowHeight="18" customHeight="1"/>
  <cols>
    <col min="1" max="1" width="6.5703125" style="292" customWidth="1"/>
    <col min="2" max="2" width="22.28515625" style="331" customWidth="1"/>
    <col min="3" max="3" width="35.85546875" style="292" customWidth="1"/>
    <col min="4" max="4" width="17.140625" style="332" customWidth="1"/>
    <col min="5" max="5" width="12.28515625" style="292" customWidth="1"/>
    <col min="6" max="6" width="9.140625" style="293"/>
    <col min="7" max="16384" width="9.140625" style="292"/>
  </cols>
  <sheetData>
    <row r="1" spans="1:6" ht="37.5" customHeight="1" thickBot="1">
      <c r="A1" s="631" t="s">
        <v>73</v>
      </c>
      <c r="B1" s="632"/>
      <c r="C1" s="632"/>
      <c r="D1" s="632"/>
      <c r="E1" s="632"/>
    </row>
    <row r="2" spans="1:6" ht="3.75" customHeight="1" thickBot="1">
      <c r="A2" s="294"/>
      <c r="B2" s="295"/>
      <c r="C2" s="295"/>
      <c r="D2" s="296"/>
      <c r="E2" s="295"/>
    </row>
    <row r="3" spans="1:6" ht="5.0999999999999996" customHeight="1">
      <c r="A3" s="297"/>
      <c r="B3" s="298"/>
      <c r="C3" s="299"/>
      <c r="D3" s="300"/>
      <c r="E3" s="301"/>
    </row>
    <row r="4" spans="1:6" ht="14.25">
      <c r="A4" s="302" t="s">
        <v>27</v>
      </c>
      <c r="B4" s="633" t="s">
        <v>29</v>
      </c>
      <c r="C4" s="634"/>
      <c r="D4" s="303" t="s">
        <v>68</v>
      </c>
      <c r="E4" s="304" t="s">
        <v>17</v>
      </c>
    </row>
    <row r="5" spans="1:6" ht="5.0999999999999996" customHeight="1" thickBot="1">
      <c r="A5" s="305"/>
      <c r="B5" s="306"/>
      <c r="C5" s="307"/>
      <c r="D5" s="308"/>
      <c r="E5" s="309"/>
    </row>
    <row r="6" spans="1:6" ht="14.25">
      <c r="A6" s="310"/>
      <c r="B6" s="311" t="s">
        <v>69</v>
      </c>
      <c r="C6" s="312"/>
      <c r="D6" s="313"/>
      <c r="E6" s="312"/>
    </row>
    <row r="7" spans="1:6" ht="5.0999999999999996" customHeight="1" thickBot="1">
      <c r="A7" s="314"/>
      <c r="B7" s="315"/>
      <c r="C7" s="316"/>
      <c r="D7" s="317"/>
      <c r="E7" s="316"/>
    </row>
    <row r="8" spans="1:6" ht="5.0999999999999996" customHeight="1">
      <c r="A8" s="310"/>
      <c r="B8" s="318"/>
      <c r="C8" s="312"/>
      <c r="D8" s="313"/>
      <c r="E8" s="312"/>
    </row>
    <row r="9" spans="1:6" ht="14.25">
      <c r="A9" s="416">
        <f t="shared" ref="A9" si="0">1+A8</f>
        <v>1</v>
      </c>
      <c r="B9" s="417" t="s">
        <v>2</v>
      </c>
      <c r="C9" s="418"/>
      <c r="D9" s="319">
        <v>119500</v>
      </c>
      <c r="E9" s="419" t="s">
        <v>70</v>
      </c>
    </row>
    <row r="10" spans="1:6" ht="14.25">
      <c r="A10" s="416">
        <f t="shared" ref="A10" si="1">1+A9</f>
        <v>2</v>
      </c>
      <c r="B10" s="417" t="s">
        <v>7</v>
      </c>
      <c r="C10" s="418"/>
      <c r="D10" s="319">
        <v>104400</v>
      </c>
      <c r="E10" s="419" t="s">
        <v>70</v>
      </c>
    </row>
    <row r="11" spans="1:6" s="420" customFormat="1" ht="14.1" customHeight="1">
      <c r="A11" s="416">
        <v>3</v>
      </c>
      <c r="B11" s="417" t="s">
        <v>359</v>
      </c>
      <c r="C11" s="418"/>
      <c r="D11" s="319">
        <v>99400</v>
      </c>
      <c r="E11" s="419" t="s">
        <v>70</v>
      </c>
      <c r="F11" s="370"/>
    </row>
    <row r="12" spans="1:6" s="420" customFormat="1" ht="14.1" customHeight="1">
      <c r="A12" s="416">
        <v>4</v>
      </c>
      <c r="B12" s="417" t="s">
        <v>105</v>
      </c>
      <c r="C12" s="418"/>
      <c r="D12" s="319">
        <v>94400</v>
      </c>
      <c r="E12" s="419" t="s">
        <v>70</v>
      </c>
      <c r="F12" s="370"/>
    </row>
    <row r="13" spans="1:6" s="420" customFormat="1" ht="5.0999999999999996" customHeight="1" thickBot="1">
      <c r="A13" s="368"/>
      <c r="B13" s="369"/>
      <c r="C13" s="370"/>
      <c r="D13" s="371"/>
      <c r="E13" s="372"/>
      <c r="F13" s="370"/>
    </row>
    <row r="14" spans="1:6" s="330" customFormat="1" ht="14.25">
      <c r="A14" s="399"/>
      <c r="B14" s="400" t="s">
        <v>71</v>
      </c>
      <c r="C14" s="401"/>
      <c r="D14" s="402"/>
      <c r="E14" s="401"/>
      <c r="F14" s="312"/>
    </row>
    <row r="15" spans="1:6" s="330" customFormat="1" ht="5.0999999999999996" customHeight="1" thickBot="1">
      <c r="A15" s="395"/>
      <c r="B15" s="396"/>
      <c r="C15" s="397"/>
      <c r="D15" s="398"/>
      <c r="E15" s="397"/>
      <c r="F15" s="312"/>
    </row>
    <row r="16" spans="1:6" s="420" customFormat="1" ht="4.5" customHeight="1">
      <c r="A16" s="320"/>
      <c r="B16" s="321"/>
      <c r="C16" s="322"/>
      <c r="D16" s="323"/>
      <c r="E16" s="324"/>
      <c r="F16" s="370"/>
    </row>
    <row r="17" spans="1:6" s="420" customFormat="1" ht="14.1" customHeight="1">
      <c r="A17" s="325">
        <v>1</v>
      </c>
      <c r="B17" s="326" t="s">
        <v>201</v>
      </c>
      <c r="C17" s="327"/>
      <c r="D17" s="328">
        <v>2495500</v>
      </c>
      <c r="E17" s="329" t="s">
        <v>195</v>
      </c>
      <c r="F17" s="370"/>
    </row>
    <row r="18" spans="1:6" s="420" customFormat="1" ht="14.1" customHeight="1">
      <c r="A18" s="325">
        <f>A17+1</f>
        <v>2</v>
      </c>
      <c r="B18" s="326" t="s">
        <v>202</v>
      </c>
      <c r="C18" s="327"/>
      <c r="D18" s="328">
        <v>4000000</v>
      </c>
      <c r="E18" s="329" t="s">
        <v>195</v>
      </c>
      <c r="F18" s="370"/>
    </row>
    <row r="19" spans="1:6" s="420" customFormat="1" ht="14.1" customHeight="1">
      <c r="A19" s="325">
        <f t="shared" ref="A19:A82" si="2">A18+1</f>
        <v>3</v>
      </c>
      <c r="B19" s="326" t="s">
        <v>203</v>
      </c>
      <c r="C19" s="327"/>
      <c r="D19" s="328">
        <v>24200</v>
      </c>
      <c r="E19" s="419" t="s">
        <v>5</v>
      </c>
      <c r="F19" s="370"/>
    </row>
    <row r="20" spans="1:6" s="420" customFormat="1" ht="14.1" customHeight="1">
      <c r="A20" s="325">
        <f t="shared" si="2"/>
        <v>4</v>
      </c>
      <c r="B20" s="326" t="s">
        <v>193</v>
      </c>
      <c r="C20" s="327"/>
      <c r="D20" s="328">
        <v>58900</v>
      </c>
      <c r="E20" s="329" t="s">
        <v>20</v>
      </c>
      <c r="F20" s="370"/>
    </row>
    <row r="21" spans="1:6" s="420" customFormat="1" ht="14.1" customHeight="1">
      <c r="A21" s="325">
        <f t="shared" si="2"/>
        <v>5</v>
      </c>
      <c r="B21" s="326" t="s">
        <v>4</v>
      </c>
      <c r="C21" s="327"/>
      <c r="D21" s="328">
        <v>159500</v>
      </c>
      <c r="E21" s="329" t="s">
        <v>195</v>
      </c>
      <c r="F21" s="370"/>
    </row>
    <row r="22" spans="1:6" s="420" customFormat="1" ht="14.1" customHeight="1">
      <c r="A22" s="325">
        <f t="shared" si="2"/>
        <v>6</v>
      </c>
      <c r="B22" s="326" t="s">
        <v>194</v>
      </c>
      <c r="C22" s="327"/>
      <c r="D22" s="328">
        <v>650</v>
      </c>
      <c r="E22" s="329" t="s">
        <v>6</v>
      </c>
      <c r="F22" s="370"/>
    </row>
    <row r="23" spans="1:6" s="420" customFormat="1" ht="14.1" customHeight="1">
      <c r="A23" s="325">
        <f t="shared" si="2"/>
        <v>7</v>
      </c>
      <c r="B23" s="326" t="s">
        <v>211</v>
      </c>
      <c r="C23" s="327"/>
      <c r="D23" s="328">
        <v>52300</v>
      </c>
      <c r="E23" s="329" t="s">
        <v>20</v>
      </c>
      <c r="F23" s="370"/>
    </row>
    <row r="24" spans="1:6" s="420" customFormat="1" ht="14.1" customHeight="1">
      <c r="A24" s="325">
        <f t="shared" si="2"/>
        <v>8</v>
      </c>
      <c r="B24" s="326" t="s">
        <v>31</v>
      </c>
      <c r="C24" s="327"/>
      <c r="D24" s="328">
        <v>159500</v>
      </c>
      <c r="E24" s="329" t="s">
        <v>195</v>
      </c>
      <c r="F24" s="370"/>
    </row>
    <row r="25" spans="1:6" s="420" customFormat="1" ht="14.1" customHeight="1">
      <c r="A25" s="325">
        <f t="shared" si="2"/>
        <v>9</v>
      </c>
      <c r="B25" s="326" t="s">
        <v>212</v>
      </c>
      <c r="C25" s="327"/>
      <c r="D25" s="328">
        <v>286000</v>
      </c>
      <c r="E25" s="329" t="s">
        <v>195</v>
      </c>
      <c r="F25" s="370"/>
    </row>
    <row r="26" spans="1:6" s="420" customFormat="1" ht="14.1" customHeight="1">
      <c r="A26" s="325">
        <f t="shared" si="2"/>
        <v>10</v>
      </c>
      <c r="B26" s="326" t="s">
        <v>213</v>
      </c>
      <c r="C26" s="327"/>
      <c r="D26" s="328">
        <v>9100</v>
      </c>
      <c r="E26" s="329" t="s">
        <v>5</v>
      </c>
      <c r="F26" s="370"/>
    </row>
    <row r="27" spans="1:6" s="420" customFormat="1" ht="14.1" customHeight="1">
      <c r="A27" s="325">
        <f t="shared" si="2"/>
        <v>11</v>
      </c>
      <c r="B27" s="326" t="s">
        <v>18</v>
      </c>
      <c r="C27" s="327"/>
      <c r="D27" s="328">
        <v>23000</v>
      </c>
      <c r="E27" s="329" t="s">
        <v>5</v>
      </c>
      <c r="F27" s="370"/>
    </row>
    <row r="28" spans="1:6" s="420" customFormat="1" ht="14.1" customHeight="1">
      <c r="A28" s="325">
        <f t="shared" si="2"/>
        <v>12</v>
      </c>
      <c r="B28" s="326" t="s">
        <v>214</v>
      </c>
      <c r="C28" s="327"/>
      <c r="D28" s="328">
        <v>3622500</v>
      </c>
      <c r="E28" s="329" t="s">
        <v>195</v>
      </c>
      <c r="F28" s="370"/>
    </row>
    <row r="29" spans="1:6" s="420" customFormat="1" ht="14.1" customHeight="1">
      <c r="A29" s="325">
        <f t="shared" si="2"/>
        <v>13</v>
      </c>
      <c r="B29" s="326" t="s">
        <v>215</v>
      </c>
      <c r="C29" s="327"/>
      <c r="D29" s="328">
        <v>16500</v>
      </c>
      <c r="E29" s="329" t="s">
        <v>5</v>
      </c>
      <c r="F29" s="370"/>
    </row>
    <row r="30" spans="1:6" s="420" customFormat="1" ht="14.1" customHeight="1">
      <c r="A30" s="325">
        <f t="shared" si="2"/>
        <v>14</v>
      </c>
      <c r="B30" s="326" t="s">
        <v>9</v>
      </c>
      <c r="C30" s="327"/>
      <c r="D30" s="328">
        <v>6600</v>
      </c>
      <c r="E30" s="329" t="s">
        <v>216</v>
      </c>
      <c r="F30" s="370"/>
    </row>
    <row r="31" spans="1:6" s="420" customFormat="1" ht="14.1" customHeight="1">
      <c r="A31" s="325">
        <f t="shared" si="2"/>
        <v>15</v>
      </c>
      <c r="B31" s="326" t="s">
        <v>237</v>
      </c>
      <c r="C31" s="327"/>
      <c r="D31" s="328">
        <v>5635000</v>
      </c>
      <c r="E31" s="329" t="s">
        <v>195</v>
      </c>
      <c r="F31" s="370"/>
    </row>
    <row r="32" spans="1:6" s="420" customFormat="1" ht="14.1" customHeight="1">
      <c r="A32" s="325">
        <f t="shared" si="2"/>
        <v>16</v>
      </c>
      <c r="B32" s="326" t="s">
        <v>3</v>
      </c>
      <c r="C32" s="327"/>
      <c r="D32" s="328">
        <v>126500</v>
      </c>
      <c r="E32" s="329" t="s">
        <v>195</v>
      </c>
      <c r="F32" s="370"/>
    </row>
    <row r="33" spans="1:6" s="420" customFormat="1" ht="14.1" customHeight="1">
      <c r="A33" s="325">
        <f t="shared" si="2"/>
        <v>17</v>
      </c>
      <c r="B33" s="326" t="s">
        <v>242</v>
      </c>
      <c r="C33" s="327"/>
      <c r="D33" s="328">
        <v>10500</v>
      </c>
      <c r="E33" s="329" t="s">
        <v>5</v>
      </c>
      <c r="F33" s="370"/>
    </row>
    <row r="34" spans="1:6" s="420" customFormat="1" ht="14.1" customHeight="1">
      <c r="A34" s="325">
        <f t="shared" si="2"/>
        <v>18</v>
      </c>
      <c r="B34" s="326" t="s">
        <v>243</v>
      </c>
      <c r="C34" s="327"/>
      <c r="D34" s="328">
        <v>49800</v>
      </c>
      <c r="E34" s="329" t="s">
        <v>241</v>
      </c>
      <c r="F34" s="370"/>
    </row>
    <row r="35" spans="1:6" s="420" customFormat="1" ht="14.1" customHeight="1">
      <c r="A35" s="325">
        <f t="shared" si="2"/>
        <v>19</v>
      </c>
      <c r="B35" s="326" t="s">
        <v>245</v>
      </c>
      <c r="C35" s="327"/>
      <c r="D35" s="328">
        <v>45400</v>
      </c>
      <c r="E35" s="329" t="s">
        <v>241</v>
      </c>
      <c r="F35" s="370"/>
    </row>
    <row r="36" spans="1:6" s="420" customFormat="1" ht="14.1" customHeight="1">
      <c r="A36" s="325">
        <f t="shared" si="2"/>
        <v>20</v>
      </c>
      <c r="B36" s="326" t="s">
        <v>248</v>
      </c>
      <c r="C36" s="327"/>
      <c r="D36" s="328">
        <v>46200</v>
      </c>
      <c r="E36" s="329" t="s">
        <v>241</v>
      </c>
      <c r="F36" s="370"/>
    </row>
    <row r="37" spans="1:6" s="420" customFormat="1" ht="14.1" customHeight="1">
      <c r="A37" s="325">
        <f t="shared" si="2"/>
        <v>21</v>
      </c>
      <c r="B37" s="326" t="s">
        <v>251</v>
      </c>
      <c r="C37" s="327"/>
      <c r="D37" s="328">
        <v>69300</v>
      </c>
      <c r="E37" s="329" t="s">
        <v>254</v>
      </c>
      <c r="F37" s="370"/>
    </row>
    <row r="38" spans="1:6" s="420" customFormat="1" ht="14.1" customHeight="1">
      <c r="A38" s="325">
        <f t="shared" si="2"/>
        <v>22</v>
      </c>
      <c r="B38" s="326" t="s">
        <v>252</v>
      </c>
      <c r="C38" s="327"/>
      <c r="D38" s="328">
        <v>3700</v>
      </c>
      <c r="E38" s="329" t="s">
        <v>6</v>
      </c>
      <c r="F38" s="370"/>
    </row>
    <row r="39" spans="1:6" s="420" customFormat="1" ht="14.1" customHeight="1">
      <c r="A39" s="325">
        <f t="shared" si="2"/>
        <v>23</v>
      </c>
      <c r="B39" s="326" t="s">
        <v>253</v>
      </c>
      <c r="C39" s="327"/>
      <c r="D39" s="328">
        <v>30300</v>
      </c>
      <c r="E39" s="329" t="s">
        <v>357</v>
      </c>
      <c r="F39" s="370"/>
    </row>
    <row r="40" spans="1:6" s="420" customFormat="1" ht="14.1" customHeight="1">
      <c r="A40" s="325">
        <f t="shared" si="2"/>
        <v>24</v>
      </c>
      <c r="B40" s="326" t="s">
        <v>355</v>
      </c>
      <c r="C40" s="327"/>
      <c r="D40" s="328">
        <v>70000</v>
      </c>
      <c r="E40" s="329" t="s">
        <v>254</v>
      </c>
      <c r="F40" s="370"/>
    </row>
    <row r="41" spans="1:6" s="420" customFormat="1" ht="14.1" customHeight="1">
      <c r="A41" s="325">
        <f t="shared" si="2"/>
        <v>25</v>
      </c>
      <c r="B41" s="326" t="s">
        <v>260</v>
      </c>
      <c r="C41" s="327"/>
      <c r="D41" s="328">
        <v>106700</v>
      </c>
      <c r="E41" s="419" t="s">
        <v>241</v>
      </c>
      <c r="F41" s="370"/>
    </row>
    <row r="42" spans="1:6" s="420" customFormat="1" ht="14.1" customHeight="1">
      <c r="A42" s="325">
        <f t="shared" si="2"/>
        <v>26</v>
      </c>
      <c r="B42" s="326" t="s">
        <v>356</v>
      </c>
      <c r="C42" s="327"/>
      <c r="D42" s="328">
        <v>216700</v>
      </c>
      <c r="E42" s="419" t="s">
        <v>241</v>
      </c>
      <c r="F42" s="370"/>
    </row>
    <row r="43" spans="1:6" s="420" customFormat="1" ht="14.1" customHeight="1">
      <c r="A43" s="325">
        <f t="shared" si="2"/>
        <v>27</v>
      </c>
      <c r="B43" s="326" t="s">
        <v>268</v>
      </c>
      <c r="C43" s="327"/>
      <c r="D43" s="328">
        <v>11500</v>
      </c>
      <c r="E43" s="419" t="s">
        <v>6</v>
      </c>
      <c r="F43" s="370"/>
    </row>
    <row r="44" spans="1:6" s="420" customFormat="1" ht="14.1" customHeight="1">
      <c r="A44" s="325">
        <f t="shared" si="2"/>
        <v>28</v>
      </c>
      <c r="B44" s="326" t="s">
        <v>270</v>
      </c>
      <c r="C44" s="327"/>
      <c r="D44" s="328">
        <v>8000000</v>
      </c>
      <c r="E44" s="419" t="s">
        <v>195</v>
      </c>
      <c r="F44" s="370"/>
    </row>
    <row r="45" spans="1:6" s="420" customFormat="1" ht="14.1" customHeight="1">
      <c r="A45" s="325">
        <f t="shared" si="2"/>
        <v>29</v>
      </c>
      <c r="B45" s="326" t="s">
        <v>271</v>
      </c>
      <c r="C45" s="327"/>
      <c r="D45" s="328">
        <v>13400</v>
      </c>
      <c r="E45" s="419" t="s">
        <v>5</v>
      </c>
      <c r="F45" s="370"/>
    </row>
    <row r="46" spans="1:6" s="420" customFormat="1" ht="14.1" customHeight="1">
      <c r="A46" s="325">
        <f t="shared" si="2"/>
        <v>30</v>
      </c>
      <c r="B46" s="326" t="s">
        <v>274</v>
      </c>
      <c r="C46" s="327"/>
      <c r="D46" s="328">
        <v>19800</v>
      </c>
      <c r="E46" s="329" t="s">
        <v>254</v>
      </c>
      <c r="F46" s="370"/>
    </row>
    <row r="47" spans="1:6" s="420" customFormat="1" ht="14.1" customHeight="1">
      <c r="A47" s="325">
        <f t="shared" si="2"/>
        <v>31</v>
      </c>
      <c r="B47" s="326" t="s">
        <v>275</v>
      </c>
      <c r="C47" s="327"/>
      <c r="D47" s="328">
        <v>14300</v>
      </c>
      <c r="E47" s="329" t="s">
        <v>254</v>
      </c>
      <c r="F47" s="370"/>
    </row>
    <row r="48" spans="1:6" s="420" customFormat="1" ht="14.1" customHeight="1">
      <c r="A48" s="325">
        <f t="shared" si="2"/>
        <v>32</v>
      </c>
      <c r="B48" s="326" t="s">
        <v>276</v>
      </c>
      <c r="C48" s="327"/>
      <c r="D48" s="328">
        <v>3700</v>
      </c>
      <c r="E48" s="329" t="s">
        <v>6</v>
      </c>
      <c r="F48" s="370"/>
    </row>
    <row r="49" spans="1:6" s="420" customFormat="1" ht="14.1" customHeight="1">
      <c r="A49" s="325">
        <f t="shared" si="2"/>
        <v>33</v>
      </c>
      <c r="B49" s="326" t="s">
        <v>280</v>
      </c>
      <c r="C49" s="327"/>
      <c r="D49" s="328">
        <v>51700</v>
      </c>
      <c r="E49" s="329" t="s">
        <v>10</v>
      </c>
      <c r="F49" s="370"/>
    </row>
    <row r="50" spans="1:6" s="420" customFormat="1" ht="14.1" customHeight="1">
      <c r="A50" s="325">
        <f t="shared" si="2"/>
        <v>34</v>
      </c>
      <c r="B50" s="326" t="s">
        <v>281</v>
      </c>
      <c r="C50" s="327"/>
      <c r="D50" s="328">
        <v>18700</v>
      </c>
      <c r="E50" s="419" t="s">
        <v>5</v>
      </c>
      <c r="F50" s="370"/>
    </row>
    <row r="51" spans="1:6" s="420" customFormat="1" ht="14.1" customHeight="1">
      <c r="A51" s="325">
        <f t="shared" si="2"/>
        <v>35</v>
      </c>
      <c r="B51" s="326" t="s">
        <v>285</v>
      </c>
      <c r="C51" s="327"/>
      <c r="D51" s="328">
        <v>108400</v>
      </c>
      <c r="E51" s="419" t="s">
        <v>6</v>
      </c>
      <c r="F51" s="370"/>
    </row>
    <row r="52" spans="1:6" s="420" customFormat="1" ht="14.1" customHeight="1">
      <c r="A52" s="325">
        <f t="shared" si="2"/>
        <v>36</v>
      </c>
      <c r="B52" s="326" t="s">
        <v>288</v>
      </c>
      <c r="C52" s="327"/>
      <c r="D52" s="328">
        <v>10200</v>
      </c>
      <c r="E52" s="329" t="s">
        <v>286</v>
      </c>
      <c r="F52" s="370"/>
    </row>
    <row r="53" spans="1:6" s="420" customFormat="1" ht="14.1" customHeight="1">
      <c r="A53" s="325">
        <f t="shared" si="2"/>
        <v>37</v>
      </c>
      <c r="B53" s="326" t="s">
        <v>291</v>
      </c>
      <c r="C53" s="327"/>
      <c r="D53" s="328">
        <v>16200</v>
      </c>
      <c r="E53" s="329" t="s">
        <v>286</v>
      </c>
      <c r="F53" s="370"/>
    </row>
    <row r="54" spans="1:6" s="420" customFormat="1" ht="14.1" customHeight="1">
      <c r="A54" s="325">
        <f t="shared" si="2"/>
        <v>38</v>
      </c>
      <c r="B54" s="326" t="s">
        <v>293</v>
      </c>
      <c r="C54" s="327"/>
      <c r="D54" s="328">
        <v>98900</v>
      </c>
      <c r="E54" s="329" t="s">
        <v>286</v>
      </c>
      <c r="F54" s="370"/>
    </row>
    <row r="55" spans="1:6" s="420" customFormat="1" ht="14.1" customHeight="1">
      <c r="A55" s="325">
        <f t="shared" si="2"/>
        <v>39</v>
      </c>
      <c r="B55" s="326" t="s">
        <v>298</v>
      </c>
      <c r="C55" s="327"/>
      <c r="D55" s="328">
        <v>55000</v>
      </c>
      <c r="E55" s="329" t="s">
        <v>6</v>
      </c>
      <c r="F55" s="370"/>
    </row>
    <row r="56" spans="1:6" s="420" customFormat="1" ht="14.1" customHeight="1">
      <c r="A56" s="325">
        <f t="shared" si="2"/>
        <v>40</v>
      </c>
      <c r="B56" s="326" t="s">
        <v>299</v>
      </c>
      <c r="C56" s="327"/>
      <c r="D56" s="328">
        <v>18500</v>
      </c>
      <c r="E56" s="329" t="s">
        <v>254</v>
      </c>
      <c r="F56" s="370"/>
    </row>
    <row r="57" spans="1:6" s="420" customFormat="1" ht="14.1" customHeight="1">
      <c r="A57" s="325">
        <f t="shared" si="2"/>
        <v>41</v>
      </c>
      <c r="B57" s="326" t="s">
        <v>300</v>
      </c>
      <c r="C57" s="327"/>
      <c r="D57" s="328">
        <v>6270</v>
      </c>
      <c r="E57" s="329" t="s">
        <v>303</v>
      </c>
      <c r="F57" s="370"/>
    </row>
    <row r="58" spans="1:6" s="420" customFormat="1" ht="14.1" customHeight="1">
      <c r="A58" s="325">
        <f t="shared" si="2"/>
        <v>42</v>
      </c>
      <c r="B58" s="326" t="s">
        <v>301</v>
      </c>
      <c r="C58" s="327"/>
      <c r="D58" s="328">
        <v>2132</v>
      </c>
      <c r="E58" s="329" t="s">
        <v>6</v>
      </c>
      <c r="F58" s="370"/>
    </row>
    <row r="59" spans="1:6" s="420" customFormat="1" ht="14.1" customHeight="1">
      <c r="A59" s="325">
        <f t="shared" si="2"/>
        <v>43</v>
      </c>
      <c r="B59" s="326" t="s">
        <v>302</v>
      </c>
      <c r="C59" s="327"/>
      <c r="D59" s="328">
        <v>152800</v>
      </c>
      <c r="E59" s="329" t="s">
        <v>6</v>
      </c>
      <c r="F59" s="370"/>
    </row>
    <row r="60" spans="1:6" s="420" customFormat="1" ht="14.1" customHeight="1">
      <c r="A60" s="325">
        <f t="shared" si="2"/>
        <v>44</v>
      </c>
      <c r="B60" s="326" t="s">
        <v>99</v>
      </c>
      <c r="C60" s="327"/>
      <c r="D60" s="328">
        <v>17500</v>
      </c>
      <c r="E60" s="329" t="s">
        <v>6</v>
      </c>
      <c r="F60" s="370"/>
    </row>
    <row r="61" spans="1:6" s="420" customFormat="1" ht="14.1" customHeight="1">
      <c r="A61" s="325">
        <f t="shared" si="2"/>
        <v>45</v>
      </c>
      <c r="B61" s="326" t="s">
        <v>25</v>
      </c>
      <c r="C61" s="327"/>
      <c r="D61" s="328">
        <v>32000</v>
      </c>
      <c r="E61" s="329" t="s">
        <v>6</v>
      </c>
      <c r="F61" s="370"/>
    </row>
    <row r="62" spans="1:6" s="420" customFormat="1" ht="14.1" customHeight="1">
      <c r="A62" s="325">
        <f t="shared" si="2"/>
        <v>46</v>
      </c>
      <c r="B62" s="326" t="s">
        <v>308</v>
      </c>
      <c r="C62" s="327"/>
      <c r="D62" s="328">
        <v>27300</v>
      </c>
      <c r="E62" s="329" t="s">
        <v>6</v>
      </c>
      <c r="F62" s="370"/>
    </row>
    <row r="63" spans="1:6" s="420" customFormat="1" ht="14.1" customHeight="1">
      <c r="A63" s="325">
        <f t="shared" si="2"/>
        <v>47</v>
      </c>
      <c r="B63" s="326" t="s">
        <v>309</v>
      </c>
      <c r="C63" s="327"/>
      <c r="D63" s="328">
        <v>1000000</v>
      </c>
      <c r="E63" s="329" t="s">
        <v>286</v>
      </c>
      <c r="F63" s="370"/>
    </row>
    <row r="64" spans="1:6" s="420" customFormat="1" ht="14.1" customHeight="1">
      <c r="A64" s="325">
        <f t="shared" si="2"/>
        <v>48</v>
      </c>
      <c r="B64" s="326" t="s">
        <v>409</v>
      </c>
      <c r="C64" s="327"/>
      <c r="D64" s="328">
        <v>1200000</v>
      </c>
      <c r="E64" s="329" t="s">
        <v>6</v>
      </c>
      <c r="F64" s="370"/>
    </row>
    <row r="65" spans="1:6" s="420" customFormat="1" ht="14.1" customHeight="1">
      <c r="A65" s="325">
        <f t="shared" si="2"/>
        <v>49</v>
      </c>
      <c r="B65" s="326" t="s">
        <v>317</v>
      </c>
      <c r="C65" s="327"/>
      <c r="D65" s="328">
        <v>350000</v>
      </c>
      <c r="E65" s="329" t="s">
        <v>6</v>
      </c>
      <c r="F65" s="370"/>
    </row>
    <row r="66" spans="1:6" s="420" customFormat="1" ht="14.1" customHeight="1">
      <c r="A66" s="325">
        <f t="shared" si="2"/>
        <v>50</v>
      </c>
      <c r="B66" s="326" t="s">
        <v>318</v>
      </c>
      <c r="C66" s="327"/>
      <c r="D66" s="328">
        <v>70000</v>
      </c>
      <c r="E66" s="329" t="s">
        <v>6</v>
      </c>
      <c r="F66" s="370"/>
    </row>
    <row r="67" spans="1:6" s="420" customFormat="1" ht="14.1" customHeight="1">
      <c r="A67" s="325">
        <f t="shared" si="2"/>
        <v>51</v>
      </c>
      <c r="B67" s="326" t="s">
        <v>319</v>
      </c>
      <c r="C67" s="327"/>
      <c r="D67" s="328">
        <v>500000</v>
      </c>
      <c r="E67" s="329" t="s">
        <v>6</v>
      </c>
      <c r="F67" s="370"/>
    </row>
    <row r="68" spans="1:6" s="420" customFormat="1" ht="14.1" customHeight="1">
      <c r="A68" s="325">
        <f t="shared" si="2"/>
        <v>52</v>
      </c>
      <c r="B68" s="326" t="s">
        <v>320</v>
      </c>
      <c r="C68" s="327"/>
      <c r="D68" s="328">
        <v>1000000</v>
      </c>
      <c r="E68" s="329" t="s">
        <v>6</v>
      </c>
      <c r="F68" s="370"/>
    </row>
    <row r="69" spans="1:6" s="420" customFormat="1" ht="14.1" customHeight="1">
      <c r="A69" s="325">
        <f t="shared" si="2"/>
        <v>53</v>
      </c>
      <c r="B69" s="326" t="s">
        <v>321</v>
      </c>
      <c r="C69" s="327"/>
      <c r="D69" s="328">
        <v>1000000</v>
      </c>
      <c r="E69" s="419" t="s">
        <v>6</v>
      </c>
      <c r="F69" s="370"/>
    </row>
    <row r="70" spans="1:6" s="420" customFormat="1" ht="14.1" customHeight="1">
      <c r="A70" s="325">
        <f t="shared" si="2"/>
        <v>54</v>
      </c>
      <c r="B70" s="326" t="s">
        <v>322</v>
      </c>
      <c r="C70" s="327"/>
      <c r="D70" s="328">
        <v>1000000</v>
      </c>
      <c r="E70" s="419" t="s">
        <v>6</v>
      </c>
      <c r="F70" s="370"/>
    </row>
    <row r="71" spans="1:6" s="420" customFormat="1" ht="14.1" customHeight="1">
      <c r="A71" s="325">
        <f t="shared" si="2"/>
        <v>55</v>
      </c>
      <c r="B71" s="326" t="s">
        <v>24</v>
      </c>
      <c r="C71" s="327"/>
      <c r="D71" s="328">
        <v>315000</v>
      </c>
      <c r="E71" s="419" t="s">
        <v>6</v>
      </c>
      <c r="F71" s="370"/>
    </row>
    <row r="72" spans="1:6" s="420" customFormat="1" ht="14.1" customHeight="1">
      <c r="A72" s="325">
        <f t="shared" si="2"/>
        <v>56</v>
      </c>
      <c r="B72" s="326" t="s">
        <v>326</v>
      </c>
      <c r="C72" s="327"/>
      <c r="D72" s="328">
        <v>29308</v>
      </c>
      <c r="E72" s="419" t="s">
        <v>303</v>
      </c>
      <c r="F72" s="370"/>
    </row>
    <row r="73" spans="1:6" s="420" customFormat="1" ht="14.1" customHeight="1">
      <c r="A73" s="325">
        <f t="shared" si="2"/>
        <v>57</v>
      </c>
      <c r="B73" s="326" t="s">
        <v>331</v>
      </c>
      <c r="C73" s="327"/>
      <c r="D73" s="328">
        <v>59423</v>
      </c>
      <c r="E73" s="329" t="s">
        <v>303</v>
      </c>
      <c r="F73" s="370"/>
    </row>
    <row r="74" spans="1:6" s="420" customFormat="1" ht="14.1" customHeight="1">
      <c r="A74" s="325">
        <f t="shared" si="2"/>
        <v>58</v>
      </c>
      <c r="B74" s="326" t="s">
        <v>336</v>
      </c>
      <c r="C74" s="327"/>
      <c r="D74" s="328">
        <v>76190</v>
      </c>
      <c r="E74" s="329" t="s">
        <v>303</v>
      </c>
      <c r="F74" s="370"/>
    </row>
    <row r="75" spans="1:6" s="420" customFormat="1" ht="14.1" customHeight="1">
      <c r="A75" s="325">
        <f t="shared" si="2"/>
        <v>59</v>
      </c>
      <c r="B75" s="326" t="s">
        <v>340</v>
      </c>
      <c r="C75" s="327"/>
      <c r="D75" s="328">
        <v>12540</v>
      </c>
      <c r="E75" s="329" t="s">
        <v>6</v>
      </c>
      <c r="F75" s="370"/>
    </row>
    <row r="76" spans="1:6" s="420" customFormat="1" ht="14.1" customHeight="1">
      <c r="A76" s="325">
        <f t="shared" si="2"/>
        <v>60</v>
      </c>
      <c r="B76" s="326" t="s">
        <v>341</v>
      </c>
      <c r="C76" s="327"/>
      <c r="D76" s="328">
        <v>8721</v>
      </c>
      <c r="E76" s="329" t="s">
        <v>342</v>
      </c>
      <c r="F76" s="370"/>
    </row>
    <row r="77" spans="1:6" s="420" customFormat="1" ht="14.1" customHeight="1">
      <c r="A77" s="325">
        <f t="shared" si="2"/>
        <v>61</v>
      </c>
      <c r="B77" s="326" t="s">
        <v>346</v>
      </c>
      <c r="C77" s="327"/>
      <c r="D77" s="328">
        <v>29700</v>
      </c>
      <c r="E77" s="329" t="s">
        <v>5</v>
      </c>
      <c r="F77" s="370"/>
    </row>
    <row r="78" spans="1:6" s="420" customFormat="1" ht="14.1" customHeight="1">
      <c r="A78" s="325">
        <f t="shared" si="2"/>
        <v>62</v>
      </c>
      <c r="B78" s="326" t="s">
        <v>347</v>
      </c>
      <c r="C78" s="327"/>
      <c r="D78" s="328">
        <v>100000</v>
      </c>
      <c r="E78" s="329" t="s">
        <v>348</v>
      </c>
      <c r="F78" s="370"/>
    </row>
    <row r="79" spans="1:6" s="420" customFormat="1" ht="14.1" customHeight="1">
      <c r="A79" s="325">
        <f t="shared" si="2"/>
        <v>63</v>
      </c>
      <c r="B79" s="326" t="s">
        <v>349</v>
      </c>
      <c r="C79" s="327"/>
      <c r="D79" s="328">
        <v>20200</v>
      </c>
      <c r="E79" s="329" t="s">
        <v>5</v>
      </c>
      <c r="F79" s="370"/>
    </row>
    <row r="80" spans="1:6" s="420" customFormat="1" ht="14.1" customHeight="1">
      <c r="A80" s="325">
        <f t="shared" si="2"/>
        <v>64</v>
      </c>
      <c r="B80" s="326" t="s">
        <v>350</v>
      </c>
      <c r="C80" s="327"/>
      <c r="D80" s="328">
        <v>30300</v>
      </c>
      <c r="E80" s="329" t="s">
        <v>5</v>
      </c>
      <c r="F80" s="370"/>
    </row>
    <row r="81" spans="1:6" s="420" customFormat="1" ht="14.1" customHeight="1">
      <c r="A81" s="325">
        <f t="shared" si="2"/>
        <v>65</v>
      </c>
      <c r="B81" s="326" t="s">
        <v>351</v>
      </c>
      <c r="C81" s="327"/>
      <c r="D81" s="328">
        <v>38500</v>
      </c>
      <c r="E81" s="329" t="s">
        <v>34</v>
      </c>
      <c r="F81" s="370"/>
    </row>
    <row r="82" spans="1:6" s="420" customFormat="1" ht="14.1" customHeight="1">
      <c r="A82" s="325">
        <f t="shared" si="2"/>
        <v>66</v>
      </c>
      <c r="B82" s="326" t="s">
        <v>352</v>
      </c>
      <c r="C82" s="327"/>
      <c r="D82" s="328">
        <v>37500</v>
      </c>
      <c r="E82" s="329" t="s">
        <v>34</v>
      </c>
      <c r="F82" s="370"/>
    </row>
    <row r="83" spans="1:6" s="420" customFormat="1" ht="14.1" customHeight="1">
      <c r="A83" s="416"/>
      <c r="B83" s="417"/>
      <c r="C83" s="421"/>
      <c r="D83" s="319"/>
      <c r="E83" s="419"/>
      <c r="F83" s="370"/>
    </row>
    <row r="84" spans="1:6" s="330" customFormat="1" ht="18" customHeight="1">
      <c r="B84" s="422"/>
      <c r="D84" s="423"/>
      <c r="F84" s="312"/>
    </row>
  </sheetData>
  <mergeCells count="2">
    <mergeCell ref="A1:E1"/>
    <mergeCell ref="B4:C4"/>
  </mergeCells>
  <pageMargins left="0.59055118110236227" right="0.59055118110236227" top="0.70866141732283472" bottom="0.59055118110236227" header="0.31496062992125984" footer="0.19685039370078741"/>
  <pageSetup paperSize="256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REKAP</vt:lpstr>
      <vt:lpstr>RAB Type</vt:lpstr>
      <vt:lpstr>BACKUP PERHITUNGAN</vt:lpstr>
      <vt:lpstr>HSPK 2014</vt:lpstr>
      <vt:lpstr>BAHAN</vt:lpstr>
      <vt:lpstr>'BACKUP PERHITUNGAN'!Print_Area</vt:lpstr>
      <vt:lpstr>BAHAN!Print_Area</vt:lpstr>
      <vt:lpstr>'RAB Type'!Print_Area</vt:lpstr>
      <vt:lpstr>REKAP!Print_Area</vt:lpstr>
      <vt:lpstr>'BACKUP PERHITUNGAN'!Print_Titles</vt:lpstr>
      <vt:lpstr>BAHAN!Print_Titles</vt:lpstr>
      <vt:lpstr>'RAB Type'!Print_Titles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MY PC</cp:lastModifiedBy>
  <cp:lastPrinted>2015-12-04T15:37:44Z</cp:lastPrinted>
  <dcterms:created xsi:type="dcterms:W3CDTF">2013-01-09T05:32:11Z</dcterms:created>
  <dcterms:modified xsi:type="dcterms:W3CDTF">2016-04-15T01:42:43Z</dcterms:modified>
</cp:coreProperties>
</file>