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drive-download-20230214T172010Z-001\"/>
    </mc:Choice>
  </mc:AlternateContent>
  <xr:revisionPtr revIDLastSave="0" documentId="13_ncr:1_{237609E7-D895-4729-A793-D53C78424E4E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8WiG2Bz+A0+pW3xuMx8lsdxKnmw=="/>
    </ext>
  </extLst>
</workbook>
</file>

<file path=xl/calcChain.xml><?xml version="1.0" encoding="utf-8"?>
<calcChain xmlns="http://schemas.openxmlformats.org/spreadsheetml/2006/main">
  <c r="D37" i="2" l="1"/>
  <c r="D38" i="2" s="1"/>
  <c r="D40" i="2" s="1"/>
  <c r="D41" i="2" s="1"/>
  <c r="D25" i="2"/>
  <c r="D26" i="2" s="1"/>
  <c r="D23" i="2"/>
  <c r="I15" i="2"/>
  <c r="I14" i="2"/>
  <c r="I13" i="2"/>
  <c r="H12" i="2"/>
  <c r="D8" i="2"/>
  <c r="D27" i="2" l="1"/>
  <c r="D28" i="2" s="1"/>
</calcChain>
</file>

<file path=xl/sharedStrings.xml><?xml version="1.0" encoding="utf-8"?>
<sst xmlns="http://schemas.openxmlformats.org/spreadsheetml/2006/main" count="60" uniqueCount="53">
  <si>
    <t>CARA MENGHITUNG HARGA KREDIT</t>
  </si>
  <si>
    <t>Cara manual menghitung harga kredit</t>
  </si>
  <si>
    <r>
      <rPr>
        <b/>
        <sz val="11"/>
        <color rgb="FFFF0000"/>
        <rFont val="Calibri"/>
        <family val="2"/>
      </rPr>
      <t>Total DP</t>
    </r>
    <r>
      <rPr>
        <sz val="11"/>
        <color theme="1"/>
        <rFont val="Calibri"/>
        <family val="2"/>
      </rPr>
      <t xml:space="preserve"> = </t>
    </r>
    <r>
      <rPr>
        <b/>
        <sz val="11"/>
        <color rgb="FF00B050"/>
        <rFont val="Calibri"/>
        <family val="2"/>
      </rPr>
      <t>Harga Cash</t>
    </r>
    <r>
      <rPr>
        <sz val="11"/>
        <color theme="1"/>
        <rFont val="Calibri"/>
        <family val="2"/>
      </rPr>
      <t xml:space="preserve"> - {</t>
    </r>
    <r>
      <rPr>
        <b/>
        <sz val="11"/>
        <color rgb="FF0070C0"/>
        <rFont val="Calibri"/>
        <family val="2"/>
      </rPr>
      <t>(Tenor bln x Angsuran)/margin selama selama jumlah tenor</t>
    </r>
    <r>
      <rPr>
        <sz val="11"/>
        <color theme="1"/>
        <rFont val="Calibri"/>
        <family val="2"/>
      </rPr>
      <t>)}</t>
    </r>
  </si>
  <si>
    <t>Contoh, jika diketahui</t>
  </si>
  <si>
    <t>Harga cash</t>
  </si>
  <si>
    <t>DP 30%</t>
  </si>
  <si>
    <t>Margin</t>
  </si>
  <si>
    <t>Tenor</t>
  </si>
  <si>
    <t>5 tahun</t>
  </si>
  <si>
    <t>(maka % margin untuk 5 tahun adalah 50%)</t>
  </si>
  <si>
    <t>Rumus cicilan kredit</t>
  </si>
  <si>
    <t>Langkah pertama, mengurangi harga jual dengan DP dulu</t>
  </si>
  <si>
    <t xml:space="preserve">340.000.000 - 102.000.000 = </t>
  </si>
  <si>
    <t>DP</t>
  </si>
  <si>
    <t>Langkah kedua, mengalikan sisa harga jual (setelah dikurangi DP) dengan margin 5 tahun</t>
  </si>
  <si>
    <t>238.000.000 X 150%</t>
  </si>
  <si>
    <t>Sisa harga + margin</t>
  </si>
  <si>
    <t>Langkah ketiga, menjumlahkan kedua nilai maka Anda mendapat harga kredit</t>
  </si>
  <si>
    <t>357.000.000 / 60 bulan</t>
  </si>
  <si>
    <t>/bulan</t>
  </si>
  <si>
    <t xml:space="preserve">Cara otomatis, menghitung harga kredit </t>
  </si>
  <si>
    <t>1) Untuk calon pembeli yang tidak diketahui kesanggupan pembayaran per bulannya, masukkan angkanya ke cell warna kuning</t>
  </si>
  <si>
    <t>*) Cell Kuning yang diisi</t>
  </si>
  <si>
    <t>Menghitung nilai cicilan per bulan</t>
  </si>
  <si>
    <t>Harga Cash</t>
  </si>
  <si>
    <r>
      <rPr>
        <sz val="11"/>
        <color theme="1"/>
        <rFont val="Calibri"/>
        <family val="2"/>
      </rPr>
      <t xml:space="preserve">Tenor </t>
    </r>
    <r>
      <rPr>
        <sz val="8"/>
        <color theme="1"/>
        <rFont val="Calibri"/>
        <family val="2"/>
      </rPr>
      <t>(bulan)</t>
    </r>
  </si>
  <si>
    <r>
      <rPr>
        <sz val="11"/>
        <color theme="1"/>
        <rFont val="Calibri"/>
        <family val="2"/>
      </rPr>
      <t xml:space="preserve">Tenor </t>
    </r>
    <r>
      <rPr>
        <sz val="8"/>
        <color theme="1"/>
        <rFont val="Calibri"/>
        <family val="2"/>
      </rPr>
      <t>(tahun)</t>
    </r>
  </si>
  <si>
    <t xml:space="preserve">Margin </t>
  </si>
  <si>
    <t>Angsuran / bln</t>
  </si>
  <si>
    <t>Harga Kredit</t>
  </si>
  <si>
    <t>Catatan : Selanjutnya, hitunglah nilai cicilan dan harga kredit untuk 5 tahun dan 10 tahun guna dicantumkan di pricelist brosur</t>
  </si>
  <si>
    <t>Menghitung DP jika nilai cicilantelah ditetapkan</t>
  </si>
  <si>
    <r>
      <rPr>
        <sz val="11"/>
        <color theme="1"/>
        <rFont val="Calibri"/>
        <family val="2"/>
      </rPr>
      <t xml:space="preserve">Tenor </t>
    </r>
    <r>
      <rPr>
        <sz val="8"/>
        <color theme="1"/>
        <rFont val="Calibri"/>
        <family val="2"/>
      </rPr>
      <t>(bulan)</t>
    </r>
  </si>
  <si>
    <r>
      <rPr>
        <sz val="11"/>
        <color theme="1"/>
        <rFont val="Calibri"/>
        <family val="2"/>
      </rPr>
      <t xml:space="preserve">Tenor </t>
    </r>
    <r>
      <rPr>
        <sz val="8"/>
        <color theme="1"/>
        <rFont val="Calibri"/>
        <family val="2"/>
      </rPr>
      <t>(tahun)</t>
    </r>
  </si>
  <si>
    <t>Jika diketahui</t>
  </si>
  <si>
    <t>Harga jual</t>
  </si>
  <si>
    <t>Bunga</t>
  </si>
  <si>
    <t>/tahun dari harga jual</t>
  </si>
  <si>
    <t>Denda</t>
  </si>
  <si>
    <t>/tahun dari nilai tunggakan</t>
  </si>
  <si>
    <t>Penalti</t>
  </si>
  <si>
    <t>dari sisa kredit belum dibayar</t>
  </si>
  <si>
    <t>Asuransi Jiwa</t>
  </si>
  <si>
    <t>600 ribu</t>
  </si>
  <si>
    <t>Asuransi kebakaran</t>
  </si>
  <si>
    <t>1.2 juta</t>
  </si>
  <si>
    <t>Provisi</t>
  </si>
  <si>
    <t>Biaya admin</t>
  </si>
  <si>
    <t>JAUH LEBIH TINGGI DARI KEUNTUNGAN DEVELOPER PROPERTI SYARIAH, HANYA MENGAMBIL MARGIN 10%/TAHUN</t>
  </si>
  <si>
    <t>Jika ada konsumen membandingkan margin Developer lebih tinggi dari bunga Bank Konven, tunjukkan perhitungan Bank Konven dibawah</t>
  </si>
  <si>
    <t>2) Jika calon pembeli rumah menyatakan kesanggupan cicilan per bulannya, masukkan angkanya ke cell warna kuning</t>
  </si>
  <si>
    <t xml:space="preserve">Langkah keempat, menghitung nilai cicilan kredit per bulan dengan membagi sisa harga jual </t>
  </si>
  <si>
    <t>dengan jumlah bulan (5 tahun = 60 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</si>
</sst>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-* #,##0_-;\-* #,##0_-;_-* &quot;-&quot;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5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6" fillId="0" borderId="0" xfId="0" applyNumberFormat="1" applyFont="1"/>
    <xf numFmtId="164" fontId="5" fillId="0" borderId="0" xfId="0" applyNumberFormat="1" applyFont="1"/>
    <xf numFmtId="0" fontId="7" fillId="0" borderId="0" xfId="0" applyFont="1"/>
    <xf numFmtId="0" fontId="1" fillId="3" borderId="1" xfId="0" applyFont="1" applyFill="1" applyBorder="1"/>
    <xf numFmtId="165" fontId="1" fillId="2" borderId="1" xfId="0" applyNumberFormat="1" applyFont="1" applyFill="1" applyBorder="1"/>
    <xf numFmtId="9" fontId="1" fillId="2" borderId="1" xfId="0" applyNumberFormat="1" applyFont="1" applyFill="1" applyBorder="1"/>
    <xf numFmtId="165" fontId="1" fillId="4" borderId="1" xfId="0" applyNumberFormat="1" applyFont="1" applyFill="1" applyBorder="1"/>
    <xf numFmtId="1" fontId="1" fillId="4" borderId="1" xfId="0" applyNumberFormat="1" applyFont="1" applyFill="1" applyBorder="1"/>
    <xf numFmtId="9" fontId="1" fillId="4" borderId="1" xfId="0" applyNumberFormat="1" applyFont="1" applyFill="1" applyBorder="1"/>
    <xf numFmtId="41" fontId="1" fillId="0" borderId="0" xfId="1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3" fontId="2" fillId="0" borderId="0" xfId="0" applyNumberFormat="1" applyFont="1"/>
    <xf numFmtId="9" fontId="12" fillId="0" borderId="0" xfId="0" applyNumberFormat="1" applyFont="1"/>
    <xf numFmtId="10" fontId="12" fillId="0" borderId="0" xfId="0" applyNumberFormat="1" applyFont="1"/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0" fontId="13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view="pageLayout" zoomScaleNormal="100" workbookViewId="0">
      <selection activeCell="F5" sqref="F5"/>
    </sheetView>
  </sheetViews>
  <sheetFormatPr defaultColWidth="14.42578125" defaultRowHeight="15" customHeight="1" x14ac:dyDescent="0.25"/>
  <cols>
    <col min="1" max="1" width="4.7109375" customWidth="1"/>
    <col min="2" max="2" width="19.140625" customWidth="1"/>
    <col min="3" max="3" width="6.7109375" customWidth="1"/>
    <col min="4" max="4" width="15.42578125" customWidth="1"/>
    <col min="5" max="5" width="8.85546875" customWidth="1"/>
    <col min="6" max="6" width="31" customWidth="1"/>
    <col min="7" max="7" width="27" customWidth="1"/>
    <col min="8" max="8" width="13.7109375" customWidth="1"/>
    <col min="9" max="9" width="14.140625" customWidth="1"/>
    <col min="10" max="10" width="16.85546875" bestFit="1" customWidth="1"/>
    <col min="11" max="14" width="11.42578125" bestFit="1" customWidth="1"/>
    <col min="15" max="16" width="10.42578125" bestFit="1" customWidth="1"/>
    <col min="17" max="26" width="8.85546875" customWidth="1"/>
  </cols>
  <sheetData>
    <row r="1" spans="1:26" ht="18.75" x14ac:dyDescent="0.3">
      <c r="A1" s="1"/>
      <c r="B1" s="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4">
        <v>1</v>
      </c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4</v>
      </c>
      <c r="C7" s="1"/>
      <c r="D7" s="5">
        <v>340000000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 t="s">
        <v>5</v>
      </c>
      <c r="C8" s="1"/>
      <c r="D8" s="5">
        <f>D7*30%</f>
        <v>102000000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 t="s">
        <v>6</v>
      </c>
      <c r="C9" s="1"/>
      <c r="D9" s="6">
        <v>0.1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 t="s">
        <v>7</v>
      </c>
      <c r="C10" s="1"/>
      <c r="D10" s="7" t="s">
        <v>8</v>
      </c>
      <c r="E10" s="1" t="s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4" t="s">
        <v>10</v>
      </c>
      <c r="C11" s="1"/>
      <c r="D11" s="1"/>
      <c r="E11" s="1"/>
      <c r="F11" s="1"/>
      <c r="G11" s="1"/>
      <c r="H11" s="1"/>
      <c r="I11" s="18"/>
      <c r="J11" s="18"/>
      <c r="K11" s="18"/>
      <c r="L11" s="18"/>
      <c r="M11" s="18"/>
      <c r="N11" s="18"/>
      <c r="O11" s="18"/>
      <c r="P11" s="1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 t="s">
        <v>11</v>
      </c>
      <c r="C12" s="1"/>
      <c r="D12" s="1"/>
      <c r="E12" s="1"/>
      <c r="F12" s="1"/>
      <c r="G12" s="1" t="s">
        <v>12</v>
      </c>
      <c r="H12" s="5">
        <f>340000000-102000000</f>
        <v>238000000</v>
      </c>
      <c r="I12" s="8">
        <v>102000000</v>
      </c>
      <c r="J12" s="1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 t="s">
        <v>14</v>
      </c>
      <c r="C13" s="1"/>
      <c r="D13" s="1"/>
      <c r="E13" s="1"/>
      <c r="F13" s="1"/>
      <c r="G13" s="1" t="s">
        <v>15</v>
      </c>
      <c r="I13" s="9">
        <f>238000000*150%</f>
        <v>357000000</v>
      </c>
      <c r="J13" s="1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 t="s">
        <v>17</v>
      </c>
      <c r="C14" s="1"/>
      <c r="D14" s="1"/>
      <c r="E14" s="1"/>
      <c r="F14" s="1"/>
      <c r="G14" s="1"/>
      <c r="I14" s="10">
        <f>I12+I13</f>
        <v>459000000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 t="s">
        <v>51</v>
      </c>
      <c r="C15" s="1"/>
      <c r="D15" s="1"/>
      <c r="E15" s="1"/>
      <c r="F15" s="1"/>
      <c r="G15" s="1" t="s">
        <v>18</v>
      </c>
      <c r="I15" s="2">
        <f>357000000/60</f>
        <v>5950000</v>
      </c>
      <c r="J15" s="1" t="s">
        <v>19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 t="s">
        <v>52</v>
      </c>
      <c r="C16" s="1"/>
      <c r="D16" s="1"/>
      <c r="E16" s="1"/>
      <c r="F16" s="1"/>
      <c r="G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2</v>
      </c>
      <c r="B18" s="4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1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x14ac:dyDescent="0.25">
      <c r="A21" s="1"/>
      <c r="B21" s="12" t="s">
        <v>23</v>
      </c>
      <c r="C21" s="12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 t="s">
        <v>24</v>
      </c>
      <c r="C22" s="1"/>
      <c r="D22" s="13">
        <v>390000000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 t="s">
        <v>13</v>
      </c>
      <c r="C23" s="14">
        <v>0.3</v>
      </c>
      <c r="D23" s="15">
        <f>D22*C23</f>
        <v>117000000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 t="s">
        <v>25</v>
      </c>
      <c r="C24" s="1"/>
      <c r="D24" s="13">
        <v>60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 t="s">
        <v>26</v>
      </c>
      <c r="C25" s="1"/>
      <c r="D25" s="16">
        <f>D24/12</f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1"/>
      <c r="B26" s="1" t="s">
        <v>27</v>
      </c>
      <c r="C26" s="14">
        <v>0.1</v>
      </c>
      <c r="D26" s="17">
        <f>(C26*D25)+100%</f>
        <v>1.5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"/>
      <c r="B27" s="1" t="s">
        <v>28</v>
      </c>
      <c r="C27" s="1"/>
      <c r="D27" s="15">
        <f>((D22-D23)*D26)/D24</f>
        <v>6825000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29</v>
      </c>
      <c r="C28" s="1"/>
      <c r="D28" s="15">
        <f>D23+(D24*D27)</f>
        <v>526500000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1" t="s">
        <v>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2" t="s">
        <v>31</v>
      </c>
      <c r="C34" s="12"/>
      <c r="D34" s="1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 t="s">
        <v>24</v>
      </c>
      <c r="C35" s="1"/>
      <c r="D35" s="13">
        <v>390000000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 t="s">
        <v>32</v>
      </c>
      <c r="C36" s="1"/>
      <c r="D36" s="13">
        <v>60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 t="s">
        <v>33</v>
      </c>
      <c r="C37" s="1"/>
      <c r="D37" s="15">
        <f>D36/12</f>
        <v>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5">
      <c r="A38" s="1"/>
      <c r="B38" s="1" t="s">
        <v>27</v>
      </c>
      <c r="C38" s="14">
        <v>0.1</v>
      </c>
      <c r="D38" s="17">
        <f>(C38*D37)+100%</f>
        <v>1.5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28</v>
      </c>
      <c r="C39" s="1"/>
      <c r="D39" s="13">
        <v>6825000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5">
      <c r="A40" s="1"/>
      <c r="B40" s="1" t="s">
        <v>13</v>
      </c>
      <c r="C40" s="1"/>
      <c r="D40" s="15">
        <f>D35-((D36*D39)/D38)</f>
        <v>117000000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29</v>
      </c>
      <c r="C41" s="1"/>
      <c r="D41" s="15">
        <f>D40+(D39*D36)</f>
        <v>526500000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6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9">
        <v>3</v>
      </c>
      <c r="B43" s="20" t="s">
        <v>49</v>
      </c>
      <c r="C43" s="19"/>
      <c r="D43" s="1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9"/>
      <c r="B44" s="19" t="s">
        <v>34</v>
      </c>
      <c r="C44" s="19"/>
      <c r="D44" s="1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9"/>
      <c r="B45" s="21" t="s">
        <v>35</v>
      </c>
      <c r="C45" s="26">
        <v>340000000</v>
      </c>
      <c r="D45" s="2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9"/>
      <c r="B46" s="22" t="s">
        <v>36</v>
      </c>
      <c r="C46" s="23">
        <v>0.15</v>
      </c>
      <c r="D46" s="20" t="s">
        <v>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9"/>
      <c r="B47" s="22" t="s">
        <v>38</v>
      </c>
      <c r="C47" s="23">
        <v>0.6</v>
      </c>
      <c r="D47" s="20" t="s">
        <v>39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9"/>
      <c r="B48" s="22" t="s">
        <v>40</v>
      </c>
      <c r="C48" s="23">
        <v>0.02</v>
      </c>
      <c r="D48" s="20" t="s">
        <v>41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9"/>
      <c r="B49" s="22" t="s">
        <v>42</v>
      </c>
      <c r="C49" s="20" t="s">
        <v>43</v>
      </c>
      <c r="D49" s="2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9"/>
      <c r="B50" s="22" t="s">
        <v>44</v>
      </c>
      <c r="C50" s="20" t="s">
        <v>45</v>
      </c>
      <c r="D50" s="2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9"/>
      <c r="B51" s="22" t="s">
        <v>46</v>
      </c>
      <c r="C51" s="23">
        <v>0.01</v>
      </c>
      <c r="D51" s="2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9"/>
      <c r="B52" s="22" t="s">
        <v>47</v>
      </c>
      <c r="C52" s="24">
        <v>1E-3</v>
      </c>
      <c r="D52" s="2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9"/>
      <c r="B53" s="22"/>
      <c r="C53" s="19"/>
      <c r="D53" s="1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9"/>
      <c r="B54" s="25" t="s">
        <v>48</v>
      </c>
      <c r="C54" s="19"/>
      <c r="D54" s="1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45:D45"/>
  </mergeCells>
  <pageMargins left="0.7" right="0.7" top="0.75" bottom="0.75" header="0" footer="0"/>
  <pageSetup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HP</cp:lastModifiedBy>
  <dcterms:created xsi:type="dcterms:W3CDTF">2014-12-02T17:41:11Z</dcterms:created>
  <dcterms:modified xsi:type="dcterms:W3CDTF">2023-02-14T17:32:44Z</dcterms:modified>
</cp:coreProperties>
</file>