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idemetro.sharepoint.com/teams/msteams_7c03ba-PEConly/Shared Documents/PEC (only)/PEC/Planning/projects/SYSTEM/FY25_PnR Explorer/pnr_plnfmm/"/>
    </mc:Choice>
  </mc:AlternateContent>
  <xr:revisionPtr revIDLastSave="326" documentId="13_ncr:1_{2CFD241E-D066-46B9-88DA-325FB8FBA208}" xr6:coauthVersionLast="47" xr6:coauthVersionMax="47" xr10:uidLastSave="{695FBB16-7E7D-42D8-AFAC-E141A93C7D45}"/>
  <bookViews>
    <workbookView xWindow="-21720" yWindow="-14970" windowWidth="21840" windowHeight="38640" activeTab="3" xr2:uid="{B726B081-94BC-454C-B6AD-BF41B5B5DE6D}"/>
  </bookViews>
  <sheets>
    <sheet name="DATA" sheetId="1" r:id="rId1"/>
    <sheet name="DATES" sheetId="2" r:id="rId2"/>
    <sheet name="COUNTS" sheetId="3" r:id="rId3"/>
    <sheet name="SUMMARY" sheetId="4" r:id="rId4"/>
  </sheets>
  <definedNames>
    <definedName name="SVP_Tallies">DATA_RAW_Counts[[#All],[Facility Name]:[SPACES_SVP]]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P5" i="1"/>
  <c r="P27" i="1"/>
  <c r="P6" i="1"/>
  <c r="P7" i="1"/>
  <c r="P11" i="1"/>
  <c r="P23" i="1"/>
  <c r="P14" i="1"/>
  <c r="P17" i="1"/>
  <c r="P13" i="1"/>
  <c r="P16" i="1"/>
  <c r="P22" i="1"/>
  <c r="P12" i="1"/>
  <c r="P19" i="1"/>
  <c r="P15" i="1"/>
  <c r="P21" i="1"/>
  <c r="P20" i="1"/>
  <c r="P18" i="1"/>
  <c r="P44" i="1"/>
  <c r="P36" i="1"/>
  <c r="P8" i="1"/>
  <c r="P9" i="1"/>
  <c r="P28" i="1"/>
  <c r="P37" i="1"/>
  <c r="P31" i="1"/>
  <c r="P24" i="1"/>
  <c r="P30" i="1"/>
  <c r="P42" i="1"/>
  <c r="P32" i="1"/>
  <c r="P41" i="1"/>
  <c r="P35" i="1"/>
  <c r="P25" i="1"/>
  <c r="P43" i="1"/>
  <c r="P10" i="1"/>
  <c r="P26" i="1"/>
  <c r="P38" i="1"/>
  <c r="P33" i="1"/>
  <c r="P40" i="1"/>
  <c r="P34" i="1"/>
  <c r="P29" i="1"/>
  <c r="N10" i="1"/>
  <c r="N14" i="1"/>
  <c r="N11" i="1"/>
  <c r="N18" i="1"/>
  <c r="N20" i="1"/>
  <c r="N15" i="1"/>
  <c r="N16" i="1"/>
  <c r="N13" i="1"/>
  <c r="N17" i="1"/>
  <c r="N23" i="1"/>
  <c r="O36" i="1"/>
  <c r="Q36" i="1" s="1"/>
  <c r="O8" i="1"/>
  <c r="O9" i="1"/>
  <c r="O28" i="1"/>
  <c r="Q28" i="1" s="1"/>
  <c r="O37" i="1"/>
  <c r="Q37" i="1" s="1"/>
  <c r="O31" i="1"/>
  <c r="Q31" i="1" s="1"/>
  <c r="O24" i="1"/>
  <c r="Q24" i="1" s="1"/>
  <c r="O6" i="1"/>
  <c r="O30" i="1"/>
  <c r="Q30" i="1" s="1"/>
  <c r="O42" i="1"/>
  <c r="Q42" i="1" s="1"/>
  <c r="O32" i="1"/>
  <c r="Q32" i="1" s="1"/>
  <c r="O41" i="1"/>
  <c r="Q41" i="1" s="1"/>
  <c r="O35" i="1"/>
  <c r="Q35" i="1" s="1"/>
  <c r="O7" i="1"/>
  <c r="O29" i="1"/>
  <c r="O25" i="1"/>
  <c r="Q25" i="1" s="1"/>
  <c r="O43" i="1"/>
  <c r="Q43" i="1" s="1"/>
  <c r="O10" i="1"/>
  <c r="O39" i="1"/>
  <c r="O26" i="1"/>
  <c r="Q26" i="1" s="1"/>
  <c r="O38" i="1"/>
  <c r="Q38" i="1" s="1"/>
  <c r="O33" i="1"/>
  <c r="Q33" i="1" s="1"/>
  <c r="O40" i="1"/>
  <c r="Q40" i="1" s="1"/>
  <c r="O34" i="1"/>
  <c r="Q34" i="1" s="1"/>
  <c r="O5" i="1"/>
  <c r="O27" i="1"/>
  <c r="Q27" i="1" s="1"/>
  <c r="O44" i="1"/>
  <c r="Q44" i="1" s="1"/>
  <c r="M44" i="1"/>
  <c r="M36" i="1"/>
  <c r="M8" i="1"/>
  <c r="M9" i="1"/>
  <c r="M28" i="1"/>
  <c r="M37" i="1"/>
  <c r="M31" i="1"/>
  <c r="M24" i="1"/>
  <c r="M30" i="1"/>
  <c r="M42" i="1"/>
  <c r="M32" i="1"/>
  <c r="M41" i="1"/>
  <c r="M35" i="1"/>
  <c r="M7" i="1"/>
  <c r="M29" i="1"/>
  <c r="M25" i="1"/>
  <c r="M43" i="1"/>
  <c r="M10" i="1"/>
  <c r="M39" i="1"/>
  <c r="M26" i="1"/>
  <c r="M38" i="1"/>
  <c r="M33" i="1"/>
  <c r="M40" i="1"/>
  <c r="M34" i="1"/>
  <c r="M5" i="1"/>
  <c r="M27" i="1"/>
  <c r="G621" i="3"/>
  <c r="G622" i="3"/>
  <c r="G623" i="3"/>
  <c r="I623" i="3" s="1"/>
  <c r="G624" i="3"/>
  <c r="I624" i="3" s="1"/>
  <c r="G625" i="3"/>
  <c r="I625" i="3" s="1"/>
  <c r="G626" i="3"/>
  <c r="I626" i="3" s="1"/>
  <c r="G627" i="3"/>
  <c r="G628" i="3"/>
  <c r="G629" i="3"/>
  <c r="I629" i="3" s="1"/>
  <c r="G630" i="3"/>
  <c r="I630" i="3" s="1"/>
  <c r="G631" i="3"/>
  <c r="I631" i="3" s="1"/>
  <c r="G632" i="3"/>
  <c r="I632" i="3" s="1"/>
  <c r="G633" i="3"/>
  <c r="I633" i="3" s="1"/>
  <c r="G634" i="3"/>
  <c r="I634" i="3" s="1"/>
  <c r="G635" i="3"/>
  <c r="I635" i="3" s="1"/>
  <c r="G636" i="3"/>
  <c r="I636" i="3" s="1"/>
  <c r="G637" i="3"/>
  <c r="I637" i="3" s="1"/>
  <c r="G638" i="3"/>
  <c r="I638" i="3" s="1"/>
  <c r="G639" i="3"/>
  <c r="I639" i="3" s="1"/>
  <c r="G640" i="3"/>
  <c r="I640" i="3" s="1"/>
  <c r="G641" i="3"/>
  <c r="I641" i="3" s="1"/>
  <c r="G642" i="3"/>
  <c r="I642" i="3" s="1"/>
  <c r="G643" i="3"/>
  <c r="I643" i="3" s="1"/>
  <c r="G644" i="3"/>
  <c r="I644" i="3" s="1"/>
  <c r="G645" i="3"/>
  <c r="I645" i="3" s="1"/>
  <c r="G646" i="3"/>
  <c r="I646" i="3" s="1"/>
  <c r="G647" i="3"/>
  <c r="I647" i="3" s="1"/>
  <c r="G648" i="3"/>
  <c r="I648" i="3" s="1"/>
  <c r="G649" i="3"/>
  <c r="I649" i="3" s="1"/>
  <c r="G650" i="3"/>
  <c r="I650" i="3" s="1"/>
  <c r="G651" i="3"/>
  <c r="I651" i="3" s="1"/>
  <c r="G652" i="3"/>
  <c r="I652" i="3" s="1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I621" i="3"/>
  <c r="I622" i="3"/>
  <c r="I627" i="3"/>
  <c r="I628" i="3"/>
  <c r="G589" i="3"/>
  <c r="G590" i="3"/>
  <c r="G591" i="3"/>
  <c r="I591" i="3" s="1"/>
  <c r="G592" i="3"/>
  <c r="I592" i="3" s="1"/>
  <c r="G593" i="3"/>
  <c r="I593" i="3" s="1"/>
  <c r="G594" i="3"/>
  <c r="I594" i="3" s="1"/>
  <c r="G595" i="3"/>
  <c r="G596" i="3"/>
  <c r="G597" i="3"/>
  <c r="I597" i="3" s="1"/>
  <c r="G598" i="3"/>
  <c r="I598" i="3" s="1"/>
  <c r="G599" i="3"/>
  <c r="I599" i="3" s="1"/>
  <c r="G600" i="3"/>
  <c r="I600" i="3" s="1"/>
  <c r="G601" i="3"/>
  <c r="I601" i="3" s="1"/>
  <c r="G602" i="3"/>
  <c r="I602" i="3" s="1"/>
  <c r="G603" i="3"/>
  <c r="I603" i="3" s="1"/>
  <c r="G604" i="3"/>
  <c r="I604" i="3" s="1"/>
  <c r="G605" i="3"/>
  <c r="I605" i="3" s="1"/>
  <c r="G606" i="3"/>
  <c r="I606" i="3" s="1"/>
  <c r="G607" i="3"/>
  <c r="I607" i="3" s="1"/>
  <c r="G608" i="3"/>
  <c r="G609" i="3"/>
  <c r="I609" i="3" s="1"/>
  <c r="G610" i="3"/>
  <c r="I610" i="3" s="1"/>
  <c r="G611" i="3"/>
  <c r="I611" i="3" s="1"/>
  <c r="G612" i="3"/>
  <c r="I612" i="3" s="1"/>
  <c r="G613" i="3"/>
  <c r="I613" i="3" s="1"/>
  <c r="G614" i="3"/>
  <c r="I614" i="3" s="1"/>
  <c r="G615" i="3"/>
  <c r="I615" i="3" s="1"/>
  <c r="G616" i="3"/>
  <c r="I616" i="3" s="1"/>
  <c r="G617" i="3"/>
  <c r="I617" i="3" s="1"/>
  <c r="G618" i="3"/>
  <c r="I618" i="3" s="1"/>
  <c r="G619" i="3"/>
  <c r="G620" i="3"/>
  <c r="I620" i="3" s="1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I589" i="3"/>
  <c r="I590" i="3"/>
  <c r="I595" i="3"/>
  <c r="I596" i="3"/>
  <c r="I608" i="3"/>
  <c r="I619" i="3"/>
  <c r="F18" i="2"/>
  <c r="F20" i="2"/>
  <c r="Q39" i="1" l="1"/>
  <c r="Q29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40" i="3"/>
  <c r="H343" i="3"/>
  <c r="H344" i="3"/>
  <c r="H345" i="3"/>
  <c r="H346" i="3"/>
  <c r="H349" i="3"/>
  <c r="H350" i="3"/>
  <c r="H351" i="3"/>
  <c r="H353" i="3"/>
  <c r="H355" i="3"/>
  <c r="H356" i="3"/>
  <c r="H357" i="3"/>
  <c r="H359" i="3"/>
  <c r="H360" i="3"/>
  <c r="H363" i="3"/>
  <c r="H365" i="3"/>
  <c r="H366" i="3"/>
  <c r="H368" i="3"/>
  <c r="H369" i="3"/>
  <c r="H370" i="3"/>
  <c r="H371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3" i="3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129" i="3"/>
  <c r="I129" i="3" s="1"/>
  <c r="G130" i="3"/>
  <c r="I130" i="3" s="1"/>
  <c r="G131" i="3"/>
  <c r="I131" i="3" s="1"/>
  <c r="G132" i="3"/>
  <c r="I132" i="3" s="1"/>
  <c r="G133" i="3"/>
  <c r="I133" i="3" s="1"/>
  <c r="G134" i="3"/>
  <c r="I134" i="3" s="1"/>
  <c r="G135" i="3"/>
  <c r="I135" i="3" s="1"/>
  <c r="G136" i="3"/>
  <c r="I136" i="3" s="1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I142" i="3" s="1"/>
  <c r="G143" i="3"/>
  <c r="I143" i="3" s="1"/>
  <c r="G144" i="3"/>
  <c r="I144" i="3" s="1"/>
  <c r="G145" i="3"/>
  <c r="I145" i="3" s="1"/>
  <c r="G146" i="3"/>
  <c r="I146" i="3" s="1"/>
  <c r="G147" i="3"/>
  <c r="I147" i="3" s="1"/>
  <c r="G148" i="3"/>
  <c r="I148" i="3" s="1"/>
  <c r="G149" i="3"/>
  <c r="I149" i="3" s="1"/>
  <c r="G150" i="3"/>
  <c r="I150" i="3" s="1"/>
  <c r="G151" i="3"/>
  <c r="I151" i="3" s="1"/>
  <c r="G152" i="3"/>
  <c r="I152" i="3" s="1"/>
  <c r="G153" i="3"/>
  <c r="I153" i="3" s="1"/>
  <c r="G154" i="3"/>
  <c r="I154" i="3" s="1"/>
  <c r="G155" i="3"/>
  <c r="I155" i="3" s="1"/>
  <c r="G156" i="3"/>
  <c r="I156" i="3" s="1"/>
  <c r="G157" i="3"/>
  <c r="I157" i="3" s="1"/>
  <c r="G158" i="3"/>
  <c r="I158" i="3" s="1"/>
  <c r="G159" i="3"/>
  <c r="I159" i="3" s="1"/>
  <c r="G160" i="3"/>
  <c r="I160" i="3" s="1"/>
  <c r="G161" i="3"/>
  <c r="I161" i="3" s="1"/>
  <c r="G162" i="3"/>
  <c r="I162" i="3" s="1"/>
  <c r="G163" i="3"/>
  <c r="I163" i="3" s="1"/>
  <c r="G164" i="3"/>
  <c r="I164" i="3" s="1"/>
  <c r="G165" i="3"/>
  <c r="I165" i="3" s="1"/>
  <c r="G166" i="3"/>
  <c r="I166" i="3" s="1"/>
  <c r="G167" i="3"/>
  <c r="I167" i="3" s="1"/>
  <c r="G168" i="3"/>
  <c r="I168" i="3" s="1"/>
  <c r="G169" i="3"/>
  <c r="I169" i="3" s="1"/>
  <c r="G170" i="3"/>
  <c r="I170" i="3" s="1"/>
  <c r="G171" i="3"/>
  <c r="I171" i="3" s="1"/>
  <c r="G172" i="3"/>
  <c r="I172" i="3" s="1"/>
  <c r="G173" i="3"/>
  <c r="I173" i="3" s="1"/>
  <c r="G174" i="3"/>
  <c r="I174" i="3" s="1"/>
  <c r="G175" i="3"/>
  <c r="I175" i="3" s="1"/>
  <c r="G176" i="3"/>
  <c r="I176" i="3" s="1"/>
  <c r="G177" i="3"/>
  <c r="I177" i="3" s="1"/>
  <c r="G178" i="3"/>
  <c r="I178" i="3" s="1"/>
  <c r="G179" i="3"/>
  <c r="I179" i="3" s="1"/>
  <c r="G180" i="3"/>
  <c r="I180" i="3" s="1"/>
  <c r="G181" i="3"/>
  <c r="I181" i="3" s="1"/>
  <c r="G182" i="3"/>
  <c r="I182" i="3" s="1"/>
  <c r="G183" i="3"/>
  <c r="I183" i="3" s="1"/>
  <c r="G184" i="3"/>
  <c r="I184" i="3" s="1"/>
  <c r="G185" i="3"/>
  <c r="I185" i="3" s="1"/>
  <c r="G186" i="3"/>
  <c r="I186" i="3" s="1"/>
  <c r="G187" i="3"/>
  <c r="I187" i="3" s="1"/>
  <c r="G188" i="3"/>
  <c r="I188" i="3" s="1"/>
  <c r="G189" i="3"/>
  <c r="I189" i="3" s="1"/>
  <c r="G190" i="3"/>
  <c r="I190" i="3" s="1"/>
  <c r="G191" i="3"/>
  <c r="I191" i="3" s="1"/>
  <c r="G192" i="3"/>
  <c r="I192" i="3" s="1"/>
  <c r="G193" i="3"/>
  <c r="I193" i="3" s="1"/>
  <c r="G194" i="3"/>
  <c r="I194" i="3" s="1"/>
  <c r="G195" i="3"/>
  <c r="I195" i="3" s="1"/>
  <c r="G196" i="3"/>
  <c r="I196" i="3" s="1"/>
  <c r="G197" i="3"/>
  <c r="I197" i="3" s="1"/>
  <c r="G198" i="3"/>
  <c r="I198" i="3" s="1"/>
  <c r="G199" i="3"/>
  <c r="I199" i="3" s="1"/>
  <c r="G200" i="3"/>
  <c r="I200" i="3" s="1"/>
  <c r="G201" i="3"/>
  <c r="I201" i="3" s="1"/>
  <c r="G202" i="3"/>
  <c r="I202" i="3" s="1"/>
  <c r="G203" i="3"/>
  <c r="I203" i="3" s="1"/>
  <c r="G204" i="3"/>
  <c r="I204" i="3" s="1"/>
  <c r="G205" i="3"/>
  <c r="I205" i="3" s="1"/>
  <c r="G206" i="3"/>
  <c r="I206" i="3" s="1"/>
  <c r="G207" i="3"/>
  <c r="I207" i="3" s="1"/>
  <c r="G208" i="3"/>
  <c r="I208" i="3" s="1"/>
  <c r="G209" i="3"/>
  <c r="I209" i="3" s="1"/>
  <c r="G210" i="3"/>
  <c r="I210" i="3" s="1"/>
  <c r="G211" i="3"/>
  <c r="I211" i="3" s="1"/>
  <c r="G212" i="3"/>
  <c r="I212" i="3" s="1"/>
  <c r="G213" i="3"/>
  <c r="I213" i="3" s="1"/>
  <c r="G214" i="3"/>
  <c r="I214" i="3" s="1"/>
  <c r="G215" i="3"/>
  <c r="I215" i="3" s="1"/>
  <c r="G216" i="3"/>
  <c r="I216" i="3" s="1"/>
  <c r="G217" i="3"/>
  <c r="I217" i="3" s="1"/>
  <c r="G218" i="3"/>
  <c r="I218" i="3" s="1"/>
  <c r="G219" i="3"/>
  <c r="I219" i="3" s="1"/>
  <c r="G220" i="3"/>
  <c r="I220" i="3" s="1"/>
  <c r="G221" i="3"/>
  <c r="I221" i="3" s="1"/>
  <c r="G222" i="3"/>
  <c r="I222" i="3" s="1"/>
  <c r="G223" i="3"/>
  <c r="I223" i="3" s="1"/>
  <c r="G224" i="3"/>
  <c r="I224" i="3" s="1"/>
  <c r="G225" i="3"/>
  <c r="I225" i="3" s="1"/>
  <c r="G226" i="3"/>
  <c r="I226" i="3" s="1"/>
  <c r="G227" i="3"/>
  <c r="I227" i="3" s="1"/>
  <c r="G228" i="3"/>
  <c r="I228" i="3" s="1"/>
  <c r="G229" i="3"/>
  <c r="I229" i="3" s="1"/>
  <c r="G230" i="3"/>
  <c r="I230" i="3" s="1"/>
  <c r="G231" i="3"/>
  <c r="I231" i="3" s="1"/>
  <c r="G232" i="3"/>
  <c r="I232" i="3" s="1"/>
  <c r="G233" i="3"/>
  <c r="I233" i="3" s="1"/>
  <c r="G234" i="3"/>
  <c r="I234" i="3" s="1"/>
  <c r="G235" i="3"/>
  <c r="I235" i="3" s="1"/>
  <c r="G236" i="3"/>
  <c r="I236" i="3" s="1"/>
  <c r="G237" i="3"/>
  <c r="I237" i="3" s="1"/>
  <c r="G238" i="3"/>
  <c r="I238" i="3" s="1"/>
  <c r="G239" i="3"/>
  <c r="I239" i="3" s="1"/>
  <c r="G240" i="3"/>
  <c r="I240" i="3" s="1"/>
  <c r="G241" i="3"/>
  <c r="I241" i="3" s="1"/>
  <c r="G242" i="3"/>
  <c r="I242" i="3" s="1"/>
  <c r="G243" i="3"/>
  <c r="I243" i="3" s="1"/>
  <c r="G244" i="3"/>
  <c r="I244" i="3" s="1"/>
  <c r="G245" i="3"/>
  <c r="I245" i="3" s="1"/>
  <c r="G246" i="3"/>
  <c r="I246" i="3" s="1"/>
  <c r="G247" i="3"/>
  <c r="I247" i="3" s="1"/>
  <c r="G248" i="3"/>
  <c r="I248" i="3" s="1"/>
  <c r="G249" i="3"/>
  <c r="I249" i="3" s="1"/>
  <c r="G250" i="3"/>
  <c r="I250" i="3" s="1"/>
  <c r="G251" i="3"/>
  <c r="I251" i="3" s="1"/>
  <c r="G252" i="3"/>
  <c r="I252" i="3" s="1"/>
  <c r="G253" i="3"/>
  <c r="I253" i="3" s="1"/>
  <c r="G254" i="3"/>
  <c r="I254" i="3" s="1"/>
  <c r="G255" i="3"/>
  <c r="I255" i="3" s="1"/>
  <c r="G256" i="3"/>
  <c r="I256" i="3" s="1"/>
  <c r="G257" i="3"/>
  <c r="I257" i="3" s="1"/>
  <c r="G258" i="3"/>
  <c r="I258" i="3" s="1"/>
  <c r="G259" i="3"/>
  <c r="I259" i="3" s="1"/>
  <c r="G260" i="3"/>
  <c r="I260" i="3" s="1"/>
  <c r="G261" i="3"/>
  <c r="I261" i="3" s="1"/>
  <c r="G262" i="3"/>
  <c r="I262" i="3" s="1"/>
  <c r="G263" i="3"/>
  <c r="I263" i="3" s="1"/>
  <c r="G264" i="3"/>
  <c r="I264" i="3" s="1"/>
  <c r="G265" i="3"/>
  <c r="I265" i="3" s="1"/>
  <c r="G266" i="3"/>
  <c r="I266" i="3" s="1"/>
  <c r="G267" i="3"/>
  <c r="I267" i="3" s="1"/>
  <c r="G268" i="3"/>
  <c r="I268" i="3" s="1"/>
  <c r="G269" i="3"/>
  <c r="I269" i="3" s="1"/>
  <c r="G270" i="3"/>
  <c r="I270" i="3" s="1"/>
  <c r="G271" i="3"/>
  <c r="I271" i="3" s="1"/>
  <c r="G272" i="3"/>
  <c r="I272" i="3" s="1"/>
  <c r="G273" i="3"/>
  <c r="I273" i="3" s="1"/>
  <c r="G274" i="3"/>
  <c r="I274" i="3" s="1"/>
  <c r="G275" i="3"/>
  <c r="I275" i="3" s="1"/>
  <c r="G276" i="3"/>
  <c r="I276" i="3" s="1"/>
  <c r="G277" i="3"/>
  <c r="I277" i="3" s="1"/>
  <c r="G278" i="3"/>
  <c r="I278" i="3" s="1"/>
  <c r="G279" i="3"/>
  <c r="I279" i="3" s="1"/>
  <c r="G280" i="3"/>
  <c r="I280" i="3" s="1"/>
  <c r="G281" i="3"/>
  <c r="I281" i="3" s="1"/>
  <c r="G282" i="3"/>
  <c r="I282" i="3" s="1"/>
  <c r="G283" i="3"/>
  <c r="I283" i="3" s="1"/>
  <c r="G284" i="3"/>
  <c r="I284" i="3" s="1"/>
  <c r="G285" i="3"/>
  <c r="I285" i="3" s="1"/>
  <c r="G286" i="3"/>
  <c r="I286" i="3" s="1"/>
  <c r="G287" i="3"/>
  <c r="I287" i="3" s="1"/>
  <c r="G288" i="3"/>
  <c r="I288" i="3" s="1"/>
  <c r="G289" i="3"/>
  <c r="I289" i="3" s="1"/>
  <c r="G290" i="3"/>
  <c r="I290" i="3" s="1"/>
  <c r="G291" i="3"/>
  <c r="I291" i="3" s="1"/>
  <c r="G292" i="3"/>
  <c r="I292" i="3" s="1"/>
  <c r="G293" i="3"/>
  <c r="I293" i="3" s="1"/>
  <c r="G294" i="3"/>
  <c r="I294" i="3" s="1"/>
  <c r="G295" i="3"/>
  <c r="I295" i="3" s="1"/>
  <c r="G296" i="3"/>
  <c r="I296" i="3" s="1"/>
  <c r="G297" i="3"/>
  <c r="I297" i="3" s="1"/>
  <c r="G298" i="3"/>
  <c r="I298" i="3" s="1"/>
  <c r="G299" i="3"/>
  <c r="I299" i="3" s="1"/>
  <c r="G300" i="3"/>
  <c r="I300" i="3" s="1"/>
  <c r="G301" i="3"/>
  <c r="I301" i="3" s="1"/>
  <c r="G302" i="3"/>
  <c r="I302" i="3" s="1"/>
  <c r="G303" i="3"/>
  <c r="I303" i="3" s="1"/>
  <c r="G304" i="3"/>
  <c r="I304" i="3" s="1"/>
  <c r="G305" i="3"/>
  <c r="I305" i="3" s="1"/>
  <c r="G306" i="3"/>
  <c r="I306" i="3" s="1"/>
  <c r="G307" i="3"/>
  <c r="I307" i="3" s="1"/>
  <c r="G308" i="3"/>
  <c r="I308" i="3" s="1"/>
  <c r="G309" i="3"/>
  <c r="I309" i="3" s="1"/>
  <c r="G310" i="3"/>
  <c r="I310" i="3" s="1"/>
  <c r="G311" i="3"/>
  <c r="I311" i="3" s="1"/>
  <c r="G312" i="3"/>
  <c r="I312" i="3" s="1"/>
  <c r="G313" i="3"/>
  <c r="I313" i="3" s="1"/>
  <c r="G314" i="3"/>
  <c r="I314" i="3" s="1"/>
  <c r="G315" i="3"/>
  <c r="I315" i="3" s="1"/>
  <c r="G316" i="3"/>
  <c r="I316" i="3" s="1"/>
  <c r="G317" i="3"/>
  <c r="I317" i="3" s="1"/>
  <c r="G318" i="3"/>
  <c r="I318" i="3" s="1"/>
  <c r="G319" i="3"/>
  <c r="I319" i="3" s="1"/>
  <c r="G320" i="3"/>
  <c r="I320" i="3" s="1"/>
  <c r="G321" i="3"/>
  <c r="I321" i="3" s="1"/>
  <c r="G322" i="3"/>
  <c r="I322" i="3" s="1"/>
  <c r="G323" i="3"/>
  <c r="I323" i="3" s="1"/>
  <c r="G324" i="3"/>
  <c r="I324" i="3" s="1"/>
  <c r="G325" i="3"/>
  <c r="I325" i="3" s="1"/>
  <c r="G326" i="3"/>
  <c r="I326" i="3" s="1"/>
  <c r="G327" i="3"/>
  <c r="I327" i="3" s="1"/>
  <c r="G328" i="3"/>
  <c r="I328" i="3" s="1"/>
  <c r="G329" i="3"/>
  <c r="I329" i="3" s="1"/>
  <c r="G330" i="3"/>
  <c r="I330" i="3" s="1"/>
  <c r="G331" i="3"/>
  <c r="I331" i="3" s="1"/>
  <c r="G332" i="3"/>
  <c r="I332" i="3" s="1"/>
  <c r="G333" i="3"/>
  <c r="I333" i="3" s="1"/>
  <c r="G334" i="3"/>
  <c r="I334" i="3" s="1"/>
  <c r="G335" i="3"/>
  <c r="I335" i="3" s="1"/>
  <c r="G336" i="3"/>
  <c r="I336" i="3" s="1"/>
  <c r="G337" i="3"/>
  <c r="I337" i="3" s="1"/>
  <c r="G338" i="3"/>
  <c r="I338" i="3" s="1"/>
  <c r="G340" i="3"/>
  <c r="I340" i="3" s="1"/>
  <c r="G343" i="3"/>
  <c r="I343" i="3" s="1"/>
  <c r="G344" i="3"/>
  <c r="I344" i="3" s="1"/>
  <c r="G345" i="3"/>
  <c r="I345" i="3" s="1"/>
  <c r="G346" i="3"/>
  <c r="I346" i="3" s="1"/>
  <c r="G349" i="3"/>
  <c r="I349" i="3" s="1"/>
  <c r="G350" i="3"/>
  <c r="I350" i="3" s="1"/>
  <c r="G351" i="3"/>
  <c r="I351" i="3" s="1"/>
  <c r="G353" i="3"/>
  <c r="I353" i="3" s="1"/>
  <c r="G355" i="3"/>
  <c r="I355" i="3" s="1"/>
  <c r="G356" i="3"/>
  <c r="I356" i="3" s="1"/>
  <c r="G357" i="3"/>
  <c r="I357" i="3" s="1"/>
  <c r="G359" i="3"/>
  <c r="I359" i="3" s="1"/>
  <c r="G360" i="3"/>
  <c r="I360" i="3" s="1"/>
  <c r="G363" i="3"/>
  <c r="I363" i="3" s="1"/>
  <c r="G365" i="3"/>
  <c r="I365" i="3" s="1"/>
  <c r="G366" i="3"/>
  <c r="I366" i="3" s="1"/>
  <c r="G368" i="3"/>
  <c r="I368" i="3" s="1"/>
  <c r="G369" i="3"/>
  <c r="I369" i="3" s="1"/>
  <c r="G370" i="3"/>
  <c r="I370" i="3" s="1"/>
  <c r="G371" i="3"/>
  <c r="I371" i="3" s="1"/>
  <c r="G374" i="3"/>
  <c r="I374" i="3" s="1"/>
  <c r="G375" i="3"/>
  <c r="I375" i="3" s="1"/>
  <c r="G376" i="3"/>
  <c r="I376" i="3" s="1"/>
  <c r="G377" i="3"/>
  <c r="I377" i="3" s="1"/>
  <c r="G378" i="3"/>
  <c r="I378" i="3" s="1"/>
  <c r="G379" i="3"/>
  <c r="I379" i="3" s="1"/>
  <c r="G380" i="3"/>
  <c r="I380" i="3" s="1"/>
  <c r="G381" i="3"/>
  <c r="I381" i="3" s="1"/>
  <c r="G382" i="3"/>
  <c r="I382" i="3" s="1"/>
  <c r="G383" i="3"/>
  <c r="I383" i="3" s="1"/>
  <c r="G384" i="3"/>
  <c r="I384" i="3" s="1"/>
  <c r="G385" i="3"/>
  <c r="I385" i="3" s="1"/>
  <c r="G386" i="3"/>
  <c r="I386" i="3" s="1"/>
  <c r="G387" i="3"/>
  <c r="I387" i="3" s="1"/>
  <c r="G388" i="3"/>
  <c r="I388" i="3" s="1"/>
  <c r="G389" i="3"/>
  <c r="I389" i="3" s="1"/>
  <c r="G390" i="3"/>
  <c r="I390" i="3" s="1"/>
  <c r="G391" i="3"/>
  <c r="I391" i="3" s="1"/>
  <c r="G392" i="3"/>
  <c r="I392" i="3" s="1"/>
  <c r="G393" i="3"/>
  <c r="I393" i="3" s="1"/>
  <c r="G394" i="3"/>
  <c r="I394" i="3" s="1"/>
  <c r="G395" i="3"/>
  <c r="I395" i="3" s="1"/>
  <c r="G396" i="3"/>
  <c r="I396" i="3" s="1"/>
  <c r="G397" i="3"/>
  <c r="I397" i="3" s="1"/>
  <c r="G398" i="3"/>
  <c r="I398" i="3" s="1"/>
  <c r="G399" i="3"/>
  <c r="I399" i="3" s="1"/>
  <c r="G400" i="3"/>
  <c r="I400" i="3" s="1"/>
  <c r="G401" i="3"/>
  <c r="I401" i="3" s="1"/>
  <c r="G402" i="3"/>
  <c r="I402" i="3" s="1"/>
  <c r="G403" i="3"/>
  <c r="I403" i="3" s="1"/>
  <c r="G404" i="3"/>
  <c r="I404" i="3" s="1"/>
  <c r="G405" i="3"/>
  <c r="I405" i="3" s="1"/>
  <c r="G406" i="3"/>
  <c r="I406" i="3" s="1"/>
  <c r="G407" i="3"/>
  <c r="I407" i="3" s="1"/>
  <c r="G408" i="3"/>
  <c r="I408" i="3" s="1"/>
  <c r="G409" i="3"/>
  <c r="I409" i="3" s="1"/>
  <c r="G410" i="3"/>
  <c r="I410" i="3" s="1"/>
  <c r="G411" i="3"/>
  <c r="I411" i="3" s="1"/>
  <c r="G412" i="3"/>
  <c r="I412" i="3" s="1"/>
  <c r="G413" i="3"/>
  <c r="I413" i="3" s="1"/>
  <c r="G414" i="3"/>
  <c r="I414" i="3" s="1"/>
  <c r="G415" i="3"/>
  <c r="I415" i="3" s="1"/>
  <c r="G416" i="3"/>
  <c r="I416" i="3" s="1"/>
  <c r="G417" i="3"/>
  <c r="I417" i="3" s="1"/>
  <c r="G418" i="3"/>
  <c r="I418" i="3" s="1"/>
  <c r="G419" i="3"/>
  <c r="I419" i="3" s="1"/>
  <c r="G420" i="3"/>
  <c r="I420" i="3" s="1"/>
  <c r="G421" i="3"/>
  <c r="I421" i="3" s="1"/>
  <c r="G422" i="3"/>
  <c r="I422" i="3" s="1"/>
  <c r="G423" i="3"/>
  <c r="I423" i="3" s="1"/>
  <c r="G424" i="3"/>
  <c r="I424" i="3" s="1"/>
  <c r="G425" i="3"/>
  <c r="I425" i="3" s="1"/>
  <c r="G426" i="3"/>
  <c r="I426" i="3" s="1"/>
  <c r="G427" i="3"/>
  <c r="I427" i="3" s="1"/>
  <c r="G428" i="3"/>
  <c r="I428" i="3" s="1"/>
  <c r="G429" i="3"/>
  <c r="I429" i="3" s="1"/>
  <c r="G430" i="3"/>
  <c r="I430" i="3" s="1"/>
  <c r="G431" i="3"/>
  <c r="I431" i="3" s="1"/>
  <c r="G432" i="3"/>
  <c r="I432" i="3" s="1"/>
  <c r="G433" i="3"/>
  <c r="I433" i="3" s="1"/>
  <c r="G434" i="3"/>
  <c r="I434" i="3" s="1"/>
  <c r="G435" i="3"/>
  <c r="I435" i="3" s="1"/>
  <c r="G436" i="3"/>
  <c r="I436" i="3" s="1"/>
  <c r="G437" i="3"/>
  <c r="I437" i="3" s="1"/>
  <c r="G438" i="3"/>
  <c r="I438" i="3" s="1"/>
  <c r="G439" i="3"/>
  <c r="I439" i="3" s="1"/>
  <c r="G440" i="3"/>
  <c r="I440" i="3" s="1"/>
  <c r="G441" i="3"/>
  <c r="I441" i="3" s="1"/>
  <c r="G442" i="3"/>
  <c r="I442" i="3" s="1"/>
  <c r="G443" i="3"/>
  <c r="I443" i="3" s="1"/>
  <c r="G444" i="3"/>
  <c r="I444" i="3" s="1"/>
  <c r="G445" i="3"/>
  <c r="I445" i="3" s="1"/>
  <c r="G446" i="3"/>
  <c r="I446" i="3" s="1"/>
  <c r="G447" i="3"/>
  <c r="I447" i="3" s="1"/>
  <c r="G448" i="3"/>
  <c r="I448" i="3" s="1"/>
  <c r="G449" i="3"/>
  <c r="I449" i="3" s="1"/>
  <c r="G450" i="3"/>
  <c r="I450" i="3" s="1"/>
  <c r="G451" i="3"/>
  <c r="I451" i="3" s="1"/>
  <c r="G452" i="3"/>
  <c r="I452" i="3" s="1"/>
  <c r="G453" i="3"/>
  <c r="I453" i="3" s="1"/>
  <c r="G454" i="3"/>
  <c r="I454" i="3" s="1"/>
  <c r="G455" i="3"/>
  <c r="I455" i="3" s="1"/>
  <c r="G456" i="3"/>
  <c r="I456" i="3" s="1"/>
  <c r="G457" i="3"/>
  <c r="I457" i="3" s="1"/>
  <c r="G458" i="3"/>
  <c r="I458" i="3" s="1"/>
  <c r="G459" i="3"/>
  <c r="I459" i="3" s="1"/>
  <c r="G460" i="3"/>
  <c r="I460" i="3" s="1"/>
  <c r="G462" i="3"/>
  <c r="I462" i="3" s="1"/>
  <c r="G463" i="3"/>
  <c r="I463" i="3" s="1"/>
  <c r="G464" i="3"/>
  <c r="I464" i="3" s="1"/>
  <c r="G465" i="3"/>
  <c r="I465" i="3" s="1"/>
  <c r="G466" i="3"/>
  <c r="I466" i="3" s="1"/>
  <c r="G467" i="3"/>
  <c r="I467" i="3" s="1"/>
  <c r="G468" i="3"/>
  <c r="I468" i="3" s="1"/>
  <c r="G469" i="3"/>
  <c r="I469" i="3" s="1"/>
  <c r="G470" i="3"/>
  <c r="I470" i="3" s="1"/>
  <c r="G471" i="3"/>
  <c r="I471" i="3" s="1"/>
  <c r="G472" i="3"/>
  <c r="I472" i="3" s="1"/>
  <c r="G473" i="3"/>
  <c r="I473" i="3" s="1"/>
  <c r="G474" i="3"/>
  <c r="I474" i="3" s="1"/>
  <c r="G475" i="3"/>
  <c r="I475" i="3" s="1"/>
  <c r="G476" i="3"/>
  <c r="I476" i="3" s="1"/>
  <c r="G477" i="3"/>
  <c r="I477" i="3" s="1"/>
  <c r="G478" i="3"/>
  <c r="I478" i="3" s="1"/>
  <c r="G479" i="3"/>
  <c r="I479" i="3" s="1"/>
  <c r="G480" i="3"/>
  <c r="I480" i="3" s="1"/>
  <c r="G481" i="3"/>
  <c r="I481" i="3" s="1"/>
  <c r="G482" i="3"/>
  <c r="I482" i="3" s="1"/>
  <c r="G483" i="3"/>
  <c r="I483" i="3" s="1"/>
  <c r="G484" i="3"/>
  <c r="I484" i="3" s="1"/>
  <c r="G485" i="3"/>
  <c r="I485" i="3" s="1"/>
  <c r="G486" i="3"/>
  <c r="I486" i="3" s="1"/>
  <c r="G487" i="3"/>
  <c r="I487" i="3" s="1"/>
  <c r="G488" i="3"/>
  <c r="I488" i="3" s="1"/>
  <c r="G489" i="3"/>
  <c r="I489" i="3" s="1"/>
  <c r="G490" i="3"/>
  <c r="I490" i="3" s="1"/>
  <c r="G491" i="3"/>
  <c r="I491" i="3" s="1"/>
  <c r="G492" i="3"/>
  <c r="I492" i="3" s="1"/>
  <c r="G493" i="3"/>
  <c r="I493" i="3" s="1"/>
  <c r="G494" i="3"/>
  <c r="I494" i="3" s="1"/>
  <c r="G495" i="3"/>
  <c r="I495" i="3" s="1"/>
  <c r="G496" i="3"/>
  <c r="I496" i="3" s="1"/>
  <c r="G497" i="3"/>
  <c r="I497" i="3" s="1"/>
  <c r="G498" i="3"/>
  <c r="I498" i="3" s="1"/>
  <c r="G499" i="3"/>
  <c r="I499" i="3" s="1"/>
  <c r="G500" i="3"/>
  <c r="I500" i="3" s="1"/>
  <c r="G501" i="3"/>
  <c r="I501" i="3" s="1"/>
  <c r="G502" i="3"/>
  <c r="I502" i="3" s="1"/>
  <c r="G503" i="3"/>
  <c r="I503" i="3" s="1"/>
  <c r="G504" i="3"/>
  <c r="I504" i="3" s="1"/>
  <c r="G505" i="3"/>
  <c r="I505" i="3" s="1"/>
  <c r="G506" i="3"/>
  <c r="I506" i="3" s="1"/>
  <c r="G507" i="3"/>
  <c r="I507" i="3" s="1"/>
  <c r="G508" i="3"/>
  <c r="I508" i="3" s="1"/>
  <c r="G509" i="3"/>
  <c r="I509" i="3" s="1"/>
  <c r="G510" i="3"/>
  <c r="I510" i="3" s="1"/>
  <c r="G511" i="3"/>
  <c r="I511" i="3" s="1"/>
  <c r="G512" i="3"/>
  <c r="I512" i="3" s="1"/>
  <c r="G513" i="3"/>
  <c r="I513" i="3" s="1"/>
  <c r="G514" i="3"/>
  <c r="I514" i="3" s="1"/>
  <c r="G515" i="3"/>
  <c r="I515" i="3" s="1"/>
  <c r="G516" i="3"/>
  <c r="I516" i="3" s="1"/>
  <c r="G517" i="3"/>
  <c r="I517" i="3" s="1"/>
  <c r="G518" i="3"/>
  <c r="I518" i="3" s="1"/>
  <c r="G519" i="3"/>
  <c r="I519" i="3" s="1"/>
  <c r="G520" i="3"/>
  <c r="I520" i="3" s="1"/>
  <c r="G521" i="3"/>
  <c r="I521" i="3" s="1"/>
  <c r="G522" i="3"/>
  <c r="I522" i="3" s="1"/>
  <c r="G523" i="3"/>
  <c r="I523" i="3" s="1"/>
  <c r="G524" i="3"/>
  <c r="I524" i="3" s="1"/>
  <c r="G525" i="3"/>
  <c r="I525" i="3" s="1"/>
  <c r="G526" i="3"/>
  <c r="I526" i="3" s="1"/>
  <c r="G527" i="3"/>
  <c r="I527" i="3" s="1"/>
  <c r="G528" i="3"/>
  <c r="I528" i="3" s="1"/>
  <c r="G529" i="3"/>
  <c r="I529" i="3" s="1"/>
  <c r="G530" i="3"/>
  <c r="I530" i="3" s="1"/>
  <c r="G531" i="3"/>
  <c r="I531" i="3" s="1"/>
  <c r="G532" i="3"/>
  <c r="I532" i="3" s="1"/>
  <c r="G533" i="3"/>
  <c r="I533" i="3" s="1"/>
  <c r="G534" i="3"/>
  <c r="I534" i="3" s="1"/>
  <c r="G535" i="3"/>
  <c r="I535" i="3" s="1"/>
  <c r="G536" i="3"/>
  <c r="I536" i="3" s="1"/>
  <c r="G537" i="3"/>
  <c r="I537" i="3" s="1"/>
  <c r="G538" i="3"/>
  <c r="I538" i="3" s="1"/>
  <c r="G539" i="3"/>
  <c r="I539" i="3" s="1"/>
  <c r="G540" i="3"/>
  <c r="I540" i="3" s="1"/>
  <c r="G541" i="3"/>
  <c r="I541" i="3" s="1"/>
  <c r="G542" i="3"/>
  <c r="I542" i="3" s="1"/>
  <c r="G543" i="3"/>
  <c r="I543" i="3" s="1"/>
  <c r="G544" i="3"/>
  <c r="I544" i="3" s="1"/>
  <c r="G545" i="3"/>
  <c r="I545" i="3" s="1"/>
  <c r="G546" i="3"/>
  <c r="I546" i="3" s="1"/>
  <c r="G547" i="3"/>
  <c r="I547" i="3" s="1"/>
  <c r="G548" i="3"/>
  <c r="I548" i="3" s="1"/>
  <c r="G549" i="3"/>
  <c r="I549" i="3" s="1"/>
  <c r="G550" i="3"/>
  <c r="I550" i="3" s="1"/>
  <c r="G551" i="3"/>
  <c r="I551" i="3" s="1"/>
  <c r="G552" i="3"/>
  <c r="I552" i="3" s="1"/>
  <c r="G553" i="3"/>
  <c r="I553" i="3" s="1"/>
  <c r="G554" i="3"/>
  <c r="I554" i="3" s="1"/>
  <c r="G555" i="3"/>
  <c r="I555" i="3" s="1"/>
  <c r="G556" i="3"/>
  <c r="I556" i="3" s="1"/>
  <c r="G557" i="3"/>
  <c r="I557" i="3" s="1"/>
  <c r="G558" i="3"/>
  <c r="I558" i="3" s="1"/>
  <c r="G559" i="3"/>
  <c r="I559" i="3" s="1"/>
  <c r="G560" i="3"/>
  <c r="I560" i="3" s="1"/>
  <c r="G561" i="3"/>
  <c r="I561" i="3" s="1"/>
  <c r="G562" i="3"/>
  <c r="I562" i="3" s="1"/>
  <c r="G563" i="3"/>
  <c r="I563" i="3" s="1"/>
  <c r="G564" i="3"/>
  <c r="I564" i="3" s="1"/>
  <c r="G565" i="3"/>
  <c r="I565" i="3" s="1"/>
  <c r="G566" i="3"/>
  <c r="I566" i="3" s="1"/>
  <c r="G567" i="3"/>
  <c r="I567" i="3" s="1"/>
  <c r="G568" i="3"/>
  <c r="I568" i="3" s="1"/>
  <c r="G569" i="3"/>
  <c r="I569" i="3" s="1"/>
  <c r="G570" i="3"/>
  <c r="I570" i="3" s="1"/>
  <c r="G571" i="3"/>
  <c r="I571" i="3" s="1"/>
  <c r="G572" i="3"/>
  <c r="I572" i="3" s="1"/>
  <c r="G573" i="3"/>
  <c r="I573" i="3" s="1"/>
  <c r="G574" i="3"/>
  <c r="I574" i="3" s="1"/>
  <c r="G575" i="3"/>
  <c r="I575" i="3" s="1"/>
  <c r="G576" i="3"/>
  <c r="I576" i="3" s="1"/>
  <c r="G577" i="3"/>
  <c r="I577" i="3" s="1"/>
  <c r="G578" i="3"/>
  <c r="I578" i="3" s="1"/>
  <c r="G579" i="3"/>
  <c r="I579" i="3" s="1"/>
  <c r="G580" i="3"/>
  <c r="I580" i="3" s="1"/>
  <c r="G581" i="3"/>
  <c r="I581" i="3" s="1"/>
  <c r="G582" i="3"/>
  <c r="I582" i="3" s="1"/>
  <c r="G583" i="3"/>
  <c r="I583" i="3" s="1"/>
  <c r="G584" i="3"/>
  <c r="I584" i="3" s="1"/>
  <c r="G585" i="3"/>
  <c r="I585" i="3" s="1"/>
  <c r="G586" i="3"/>
  <c r="I586" i="3" s="1"/>
  <c r="G587" i="3"/>
  <c r="I587" i="3" s="1"/>
  <c r="G588" i="3"/>
  <c r="I588" i="3" s="1"/>
  <c r="G3" i="3"/>
  <c r="I3" i="3" s="1"/>
  <c r="F16" i="2"/>
  <c r="F4" i="2" l="1"/>
  <c r="F5" i="2"/>
  <c r="F6" i="2"/>
  <c r="F7" i="2"/>
  <c r="F8" i="2"/>
  <c r="F9" i="2"/>
  <c r="F10" i="2"/>
  <c r="F11" i="2"/>
  <c r="F12" i="2"/>
  <c r="F13" i="2"/>
  <c r="F14" i="2"/>
  <c r="F15" i="2"/>
  <c r="F17" i="2"/>
  <c r="F19" i="2"/>
  <c r="F21" i="2"/>
  <c r="F22" i="2"/>
  <c r="F23" i="2"/>
  <c r="F24" i="2"/>
  <c r="F3" i="2"/>
</calcChain>
</file>

<file path=xl/sharedStrings.xml><?xml version="1.0" encoding="utf-8"?>
<sst xmlns="http://schemas.openxmlformats.org/spreadsheetml/2006/main" count="1635" uniqueCount="161">
  <si>
    <t>Facility Name</t>
  </si>
  <si>
    <t>Category</t>
  </si>
  <si>
    <t>Addicks</t>
  </si>
  <si>
    <t>LARGE</t>
  </si>
  <si>
    <t>Bay Area</t>
  </si>
  <si>
    <t>MEDIUM</t>
  </si>
  <si>
    <t>Baytown</t>
  </si>
  <si>
    <t>SMALL</t>
  </si>
  <si>
    <t>Eastex</t>
  </si>
  <si>
    <t>El Dorado</t>
  </si>
  <si>
    <t>Fuqua</t>
  </si>
  <si>
    <t>Gessner</t>
  </si>
  <si>
    <t>Grand Parkway</t>
  </si>
  <si>
    <t>Hillcroft</t>
  </si>
  <si>
    <t>Kingsland</t>
  </si>
  <si>
    <t>Kingwood</t>
  </si>
  <si>
    <t>Kuykendahl</t>
  </si>
  <si>
    <t>Maxey Road</t>
  </si>
  <si>
    <t>Missouri City</t>
  </si>
  <si>
    <t>Monroe</t>
  </si>
  <si>
    <t>North Shepherd</t>
  </si>
  <si>
    <t>Northwest Station</t>
  </si>
  <si>
    <t>Quitman</t>
  </si>
  <si>
    <t>Seton Lake</t>
  </si>
  <si>
    <t>South Point</t>
  </si>
  <si>
    <t>Spring</t>
  </si>
  <si>
    <t>Townsen</t>
  </si>
  <si>
    <t>West Bellfort</t>
  </si>
  <si>
    <t>West Little York</t>
  </si>
  <si>
    <t>Westwood</t>
  </si>
  <si>
    <t>ADDRESS</t>
  </si>
  <si>
    <t xml:space="preserve">14230 Old Katy Road, Houston, TX 77079 </t>
  </si>
  <si>
    <t>801 Bay Area Boulevard, Houston, TX 77062</t>
  </si>
  <si>
    <t>6550 Garth Road, Baytown, TX 77521</t>
  </si>
  <si>
    <t>25210 US-290 Frontage Road, Cypress, TX 77429</t>
  </si>
  <si>
    <t>14400 Old Humble Road, Humble, TX 77396</t>
  </si>
  <si>
    <t xml:space="preserve">203 El Dorado Boulevard, Friendswood, TX 77546 </t>
  </si>
  <si>
    <t xml:space="preserve">11755 Sabo Road, Houston, TX 77089 </t>
  </si>
  <si>
    <t xml:space="preserve">9925 Westpark Drive, Houston, TX 77063 </t>
  </si>
  <si>
    <t xml:space="preserve">1030 North Grand Parkway, Katy, TX 77449 </t>
  </si>
  <si>
    <t>6220 Southwest Freeway, Houston, TX 77074</t>
  </si>
  <si>
    <t xml:space="preserve">21669 Kingsland Boulevard, Katy, TX 77450 </t>
  </si>
  <si>
    <t xml:space="preserve">3210 West Lake Houston Pkwy, Kingwood, TX 77345 </t>
  </si>
  <si>
    <t xml:space="preserve">12920 Kuykendahl Road, Houston, TX 77090 </t>
  </si>
  <si>
    <t xml:space="preserve">515 Maxey Road, Houston, TX 77013 </t>
  </si>
  <si>
    <t xml:space="preserve">8833 Gulf Freeway, Houston, TX 77017 </t>
  </si>
  <si>
    <t>8300 Veterans Memorial Drive, Houston, TX 77088</t>
  </si>
  <si>
    <t xml:space="preserve">18502 Northwest Freeway, Houston, TX 77065 </t>
  </si>
  <si>
    <t>2300 North Main Street, Houston, TX 77009</t>
  </si>
  <si>
    <t xml:space="preserve">7555 Seton Lake Drive, Houston, TX 77086 </t>
  </si>
  <si>
    <t xml:space="preserve">12410 Kurland Drive, Houston, TX 77034 </t>
  </si>
  <si>
    <t>17444 Carlsway Road, Houston, TX 77073</t>
  </si>
  <si>
    <t xml:space="preserve">Townsen Blvd. and Eastex Freeway Service Road, Humble, TX 77338 </t>
  </si>
  <si>
    <t xml:space="preserve">11415 Roark Road, Houston, TX 77031 </t>
  </si>
  <si>
    <t>15010 Hempstead Road, Houston, TX 77040</t>
  </si>
  <si>
    <t xml:space="preserve">11050 Harwin Drive, Houston, TX 77072 </t>
  </si>
  <si>
    <t>9990 Southwest Freeway, Houston, TX 77074</t>
  </si>
  <si>
    <t>SPACES_FMM</t>
  </si>
  <si>
    <t xml:space="preserve">Organized per </t>
  </si>
  <si>
    <t>SVP_Rank</t>
  </si>
  <si>
    <t>Conroe</t>
  </si>
  <si>
    <t>Cypress</t>
  </si>
  <si>
    <t>Missouri City - Fondren (170)</t>
  </si>
  <si>
    <t>Missouri City - Highway 6 (171)</t>
  </si>
  <si>
    <t>Westchase</t>
  </si>
  <si>
    <t>Count_CODE</t>
  </si>
  <si>
    <t>Fiscal Year</t>
  </si>
  <si>
    <t>Calendar Year</t>
  </si>
  <si>
    <t>Month</t>
  </si>
  <si>
    <t>October</t>
  </si>
  <si>
    <t>March</t>
  </si>
  <si>
    <t>Fixed Date</t>
  </si>
  <si>
    <t>November</t>
  </si>
  <si>
    <t>April</t>
  </si>
  <si>
    <t>May</t>
  </si>
  <si>
    <t>June</t>
  </si>
  <si>
    <t>July</t>
  </si>
  <si>
    <t>August</t>
  </si>
  <si>
    <t>January</t>
  </si>
  <si>
    <t>Feburary</t>
  </si>
  <si>
    <t>Notes</t>
  </si>
  <si>
    <t>With Transit Centers</t>
  </si>
  <si>
    <t>Count_Num</t>
  </si>
  <si>
    <t>TC</t>
  </si>
  <si>
    <t>012024Oct</t>
  </si>
  <si>
    <t xml:space="preserve">Grand Parkway </t>
  </si>
  <si>
    <t>Misson Bend TC</t>
  </si>
  <si>
    <t>Northline TC</t>
  </si>
  <si>
    <t>Northwest TC</t>
  </si>
  <si>
    <t>Tidwell TC</t>
  </si>
  <si>
    <t>022025Oct</t>
  </si>
  <si>
    <t>042021Nov</t>
  </si>
  <si>
    <t>062021Mar</t>
  </si>
  <si>
    <t>072021Apr</t>
  </si>
  <si>
    <t>082021May</t>
  </si>
  <si>
    <t>092021Jun</t>
  </si>
  <si>
    <t>102021Jun</t>
  </si>
  <si>
    <t>112021Jul</t>
  </si>
  <si>
    <t>122021Aug</t>
  </si>
  <si>
    <t>132022OctTC</t>
  </si>
  <si>
    <t>Eastwood TC</t>
  </si>
  <si>
    <t xml:space="preserve">Fannin South </t>
  </si>
  <si>
    <t>Fifth Ward / Denver Habor TC</t>
  </si>
  <si>
    <t>Hiram Clarke TC</t>
  </si>
  <si>
    <t>Kashmere TC</t>
  </si>
  <si>
    <t>Magnolia Park TC</t>
  </si>
  <si>
    <t>Southeast TC</t>
  </si>
  <si>
    <t>West Loop</t>
  </si>
  <si>
    <t>West Park Lower Uptown</t>
  </si>
  <si>
    <t>052021NovTC</t>
  </si>
  <si>
    <t>142022Jan</t>
  </si>
  <si>
    <t>152022Feb</t>
  </si>
  <si>
    <t>162022Aug</t>
  </si>
  <si>
    <t>172023OctTC</t>
  </si>
  <si>
    <t>182023Feb</t>
  </si>
  <si>
    <t>Count_Check</t>
  </si>
  <si>
    <t>Grand Total</t>
  </si>
  <si>
    <t>20525 Fort Bend Parkway Toll Road, Fresno, Texas 77545</t>
  </si>
  <si>
    <t>UNIQUE COUNTS</t>
  </si>
  <si>
    <t>Oct 2019</t>
  </si>
  <si>
    <t>Nov 2020</t>
  </si>
  <si>
    <t>Mar 2021</t>
  </si>
  <si>
    <t>Apr 2021</t>
  </si>
  <si>
    <t>May 2021</t>
  </si>
  <si>
    <t>June 3, 2021</t>
  </si>
  <si>
    <t>June 10, 2021</t>
  </si>
  <si>
    <t>July 2021</t>
  </si>
  <si>
    <t>August 2021</t>
  </si>
  <si>
    <t>October 2021</t>
  </si>
  <si>
    <t>January 2022</t>
  </si>
  <si>
    <t>February 2022</t>
  </si>
  <si>
    <t>August 2022</t>
  </si>
  <si>
    <t>October 2022</t>
  </si>
  <si>
    <t>February 2023</t>
  </si>
  <si>
    <t>October 2023</t>
  </si>
  <si>
    <t>October 2024</t>
  </si>
  <si>
    <t>SVP_AZ</t>
  </si>
  <si>
    <t>PNR</t>
  </si>
  <si>
    <t>132020Nov</t>
  </si>
  <si>
    <t>142019Oct</t>
  </si>
  <si>
    <t>152021Oct</t>
  </si>
  <si>
    <t>transposed</t>
  </si>
  <si>
    <t>tp_check</t>
  </si>
  <si>
    <t>SPACES_SVP</t>
  </si>
  <si>
    <t>SPACES_OCC</t>
  </si>
  <si>
    <t>SPACES_EMPTY</t>
  </si>
  <si>
    <t>CALC_OCC_PCT</t>
  </si>
  <si>
    <t>% Spaces Remaining</t>
  </si>
  <si>
    <t>% Spaces Filled</t>
  </si>
  <si>
    <t>Occupied Spaces</t>
  </si>
  <si>
    <t>Empty Spaces</t>
  </si>
  <si>
    <t>CALC_EMPTY_PCT</t>
  </si>
  <si>
    <t>SPACES_TAM</t>
  </si>
  <si>
    <t>Mission Bend TC</t>
  </si>
  <si>
    <t>EXCLUDE</t>
  </si>
  <si>
    <t>NCT</t>
  </si>
  <si>
    <t>x</t>
  </si>
  <si>
    <t>SVP REPORTED DIFFERENCE</t>
  </si>
  <si>
    <t>PRKNRD_ID</t>
  </si>
  <si>
    <t>Bus Routes</t>
  </si>
  <si>
    <t>DissolvedID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</si>
</sst>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0"/>
      <name val="Aptos"/>
      <family val="2"/>
    </font>
    <font>
      <sz val="12"/>
      <color rgb="FF000000"/>
      <name val="Aptos"/>
      <family val="2"/>
    </font>
    <font>
      <b/>
      <sz val="11"/>
      <color theme="1"/>
      <name val="Calibri (Body)"/>
    </font>
    <font>
      <sz val="11"/>
      <color theme="1"/>
      <name val="Calibri (Body)"/>
    </font>
    <font>
      <sz val="11"/>
      <color rgb="FF000000"/>
      <name val="Calibri (Body)"/>
    </font>
    <font>
      <sz val="10"/>
      <color theme="1"/>
      <name val="Aptos Narrow"/>
      <family val="2"/>
      <scheme val="minor"/>
    </font>
    <font>
      <b/>
      <sz val="8"/>
      <color theme="1"/>
      <name val="Aptos"/>
      <family val="2"/>
    </font>
    <font>
      <b/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1"/>
      <color indexed="8"/>
      <name val="Calibri (Body)"/>
    </font>
    <font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Calibri (Body)"/>
    </font>
    <font>
      <strike/>
      <sz val="11"/>
      <color theme="1"/>
      <name val="Calibri (Body)"/>
    </font>
    <font>
      <strike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2" xfId="0" applyFill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4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wrapText="1"/>
    </xf>
    <xf numFmtId="0" fontId="9" fillId="0" borderId="0" xfId="1" applyFont="1" applyAlignment="1">
      <alignment horizontal="center" wrapText="1"/>
    </xf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3" applyNumberFormat="1" applyFont="1" applyFill="1" applyBorder="1" applyAlignment="1" applyProtection="1">
      <alignment horizontal="right"/>
    </xf>
    <xf numFmtId="0" fontId="7" fillId="0" borderId="0" xfId="1" applyFont="1"/>
    <xf numFmtId="164" fontId="7" fillId="0" borderId="0" xfId="1" applyNumberFormat="1" applyFont="1"/>
    <xf numFmtId="0" fontId="10" fillId="0" borderId="0" xfId="0" applyFont="1"/>
    <xf numFmtId="164" fontId="7" fillId="0" borderId="0" xfId="3" applyNumberFormat="1" applyFont="1" applyFill="1" applyBorder="1" applyAlignment="1" applyProtection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 vertical="top"/>
    </xf>
    <xf numFmtId="164" fontId="7" fillId="0" borderId="0" xfId="3" applyNumberFormat="1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0" xfId="0" pivotButton="1"/>
    <xf numFmtId="0" fontId="11" fillId="0" borderId="0" xfId="0" applyFont="1"/>
    <xf numFmtId="0" fontId="12" fillId="4" borderId="1" xfId="1" quotePrefix="1" applyFont="1" applyFill="1" applyBorder="1" applyAlignment="1">
      <alignment horizontal="center" wrapText="1"/>
    </xf>
    <xf numFmtId="17" fontId="12" fillId="4" borderId="1" xfId="1" quotePrefix="1" applyNumberFormat="1" applyFont="1" applyFill="1" applyBorder="1" applyAlignment="1">
      <alignment horizontal="center" wrapText="1"/>
    </xf>
    <xf numFmtId="0" fontId="12" fillId="0" borderId="0" xfId="1" quotePrefix="1" applyFont="1" applyAlignment="1">
      <alignment horizontal="center" wrapText="1"/>
    </xf>
    <xf numFmtId="17" fontId="12" fillId="0" borderId="0" xfId="1" quotePrefix="1" applyNumberFormat="1" applyFont="1" applyAlignment="1">
      <alignment horizontal="center" wrapText="1"/>
    </xf>
    <xf numFmtId="17" fontId="12" fillId="5" borderId="1" xfId="1" quotePrefix="1" applyNumberFormat="1" applyFont="1" applyFill="1" applyBorder="1" applyAlignment="1">
      <alignment horizontal="center" wrapText="1"/>
    </xf>
    <xf numFmtId="0" fontId="12" fillId="5" borderId="1" xfId="1" quotePrefix="1" applyFont="1" applyFill="1" applyBorder="1" applyAlignment="1">
      <alignment horizontal="center" wrapText="1"/>
    </xf>
    <xf numFmtId="0" fontId="0" fillId="3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5" fillId="3" borderId="3" xfId="1" applyFont="1" applyFill="1" applyBorder="1"/>
    <xf numFmtId="0" fontId="5" fillId="0" borderId="3" xfId="1" applyFont="1" applyBorder="1"/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2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16" fillId="6" borderId="0" xfId="1" applyFont="1" applyFill="1"/>
    <xf numFmtId="0" fontId="17" fillId="6" borderId="0" xfId="1" applyFont="1" applyFill="1"/>
    <xf numFmtId="164" fontId="18" fillId="6" borderId="0" xfId="1" applyNumberFormat="1" applyFont="1" applyFill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left"/>
    </xf>
    <xf numFmtId="0" fontId="15" fillId="6" borderId="0" xfId="0" applyFont="1" applyFill="1"/>
    <xf numFmtId="164" fontId="15" fillId="6" borderId="0" xfId="0" applyNumberFormat="1" applyFont="1" applyFill="1"/>
    <xf numFmtId="1" fontId="5" fillId="0" borderId="0" xfId="1" applyNumberFormat="1" applyFont="1"/>
    <xf numFmtId="1" fontId="0" fillId="0" borderId="0" xfId="2" applyNumberFormat="1" applyFont="1" applyFill="1" applyBorder="1"/>
    <xf numFmtId="1" fontId="0" fillId="0" borderId="0" xfId="0" applyNumberFormat="1"/>
    <xf numFmtId="1" fontId="5" fillId="0" borderId="0" xfId="1" applyNumberFormat="1" applyFont="1" applyAlignment="1">
      <alignment horizontal="right"/>
    </xf>
    <xf numFmtId="1" fontId="7" fillId="0" borderId="0" xfId="1" applyNumberFormat="1" applyFont="1"/>
    <xf numFmtId="0" fontId="0" fillId="0" borderId="0" xfId="0" applyFill="1" applyBorder="1" applyAlignment="1">
      <alignment horizontal="left"/>
    </xf>
    <xf numFmtId="0" fontId="4" fillId="0" borderId="0" xfId="1" applyFont="1" applyFill="1" applyBorder="1"/>
    <xf numFmtId="0" fontId="5" fillId="0" borderId="0" xfId="1" applyFont="1" applyFill="1" applyBorder="1"/>
    <xf numFmtId="164" fontId="13" fillId="0" borderId="0" xfId="1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6" fillId="0" borderId="0" xfId="0" applyFont="1" applyFill="1" applyBorder="1"/>
    <xf numFmtId="164" fontId="14" fillId="0" borderId="0" xfId="3" applyNumberFormat="1" applyFont="1" applyFill="1" applyBorder="1" applyAlignment="1" applyProtection="1">
      <alignment horizontal="right"/>
    </xf>
    <xf numFmtId="0" fontId="0" fillId="8" borderId="0" xfId="0" applyFill="1" applyBorder="1" applyAlignment="1">
      <alignment horizontal="left"/>
    </xf>
    <xf numFmtId="0" fontId="4" fillId="8" borderId="0" xfId="1" applyFont="1" applyFill="1" applyBorder="1"/>
    <xf numFmtId="0" fontId="6" fillId="8" borderId="0" xfId="0" applyFont="1" applyFill="1" applyBorder="1"/>
    <xf numFmtId="0" fontId="5" fillId="8" borderId="0" xfId="1" applyFont="1" applyFill="1" applyBorder="1"/>
    <xf numFmtId="164" fontId="13" fillId="8" borderId="0" xfId="1" applyNumberFormat="1" applyFont="1" applyFill="1" applyBorder="1"/>
    <xf numFmtId="0" fontId="0" fillId="8" borderId="0" xfId="0" applyFill="1" applyBorder="1"/>
    <xf numFmtId="164" fontId="0" fillId="8" borderId="0" xfId="0" applyNumberFormat="1" applyFill="1" applyBorder="1"/>
    <xf numFmtId="0" fontId="0" fillId="7" borderId="0" xfId="0" applyFill="1" applyBorder="1" applyAlignment="1">
      <alignment horizontal="left"/>
    </xf>
    <xf numFmtId="0" fontId="0" fillId="7" borderId="0" xfId="0" applyFill="1" applyBorder="1"/>
    <xf numFmtId="0" fontId="5" fillId="7" borderId="0" xfId="1" applyFont="1" applyFill="1" applyBorder="1"/>
    <xf numFmtId="164" fontId="0" fillId="7" borderId="0" xfId="0" applyNumberFormat="1" applyFill="1" applyBorder="1"/>
    <xf numFmtId="0" fontId="4" fillId="7" borderId="0" xfId="1" applyFont="1" applyFill="1" applyBorder="1"/>
    <xf numFmtId="164" fontId="13" fillId="7" borderId="0" xfId="1" applyNumberFormat="1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4">
    <cellStyle name="Comma" xfId="2" builtinId="3"/>
    <cellStyle name="Comma 2" xfId="3" xr:uid="{D31508C6-348F-4390-B8D5-D9905321E92B}"/>
    <cellStyle name="Normal" xfId="0" builtinId="0"/>
    <cellStyle name="Normal 2 2" xfId="1" xr:uid="{84DEF22C-07D7-417F-96BD-CC2F98ED055B}"/>
  </cellStyles>
  <dxfs count="32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rgb="FF80808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BE2D5"/>
          <bgColor rgb="FF000000"/>
        </patternFill>
      </fill>
    </dxf>
    <dxf>
      <fill>
        <patternFill patternType="solid">
          <fgColor rgb="FFB5E6A2"/>
          <bgColor rgb="FF00000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Ponce" refreshedDate="45729.325117245367" createdVersion="8" refreshedVersion="8" minRefreshableVersion="3" recordCount="650" xr:uid="{856EFE11-9554-497A-B832-746EA6045A0A}">
  <cacheSource type="worksheet">
    <worksheetSource name="DATA_RAW_Counts"/>
  </cacheSource>
  <cacheFields count="8">
    <cacheField name="Count_CODE" numFmtId="0">
      <sharedItems/>
    </cacheField>
    <cacheField name="SVP_Rank" numFmtId="0">
      <sharedItems containsSemiMixedTypes="0" containsString="0" containsNumber="1" containsInteger="1" minValue="1" maxValue="42"/>
    </cacheField>
    <cacheField name="Facility Name" numFmtId="0">
      <sharedItems count="47">
        <s v="Addicks"/>
        <s v="Bay Area"/>
        <s v="Baytown"/>
        <s v="Conroe"/>
        <s v="Cypress"/>
        <s v="Eastex"/>
        <s v="El Dorado"/>
        <s v="Fuqua"/>
        <s v="Gessner"/>
        <s v="Grand Parkway "/>
        <s v="Hillcroft"/>
        <s v="Kingsland"/>
        <s v="Kingwood"/>
        <s v="Kuykendahl"/>
        <s v="Maxey Road"/>
        <s v="Misson Bend TC"/>
        <s v="Missouri City - Fondren (170)"/>
        <s v="Missouri City - Highway 6 (171)"/>
        <s v="Monroe"/>
        <s v="Northline TC"/>
        <s v="North Shepherd"/>
        <s v="Northwest Station"/>
        <s v="Northwest TC"/>
        <s v="Seton Lake"/>
        <s v="South Point"/>
        <s v="Spring"/>
        <s v="Tidwell TC"/>
        <s v="Townsen"/>
        <s v="West Bellfort"/>
        <s v="Westchase"/>
        <s v="West Little York"/>
        <s v="Westwood"/>
        <s v="Eastwood TC"/>
        <s v="Fannin South "/>
        <s v="Fifth Ward / Denver Habor TC"/>
        <s v="Hiram Clarke TC"/>
        <s v="Kashmere TC"/>
        <s v="Magnolia Park TC"/>
        <s v="Quitman"/>
        <s v="Southeast TC"/>
        <s v="West Loop"/>
        <s v="West Park Lower Uptown"/>
        <s v="Mission Bend TC"/>
        <s v="Grand Parkway" u="1"/>
        <s v="Grand Parkway (Permanent)" u="1"/>
        <s v="Missouri City - Fondren" u="1"/>
        <s v="Missouri City - Highway 6" u="1"/>
      </sharedItems>
    </cacheField>
    <cacheField name="SPACES_SVP" numFmtId="164">
      <sharedItems containsSemiMixedTypes="0" containsString="0" containsNumber="1" containsInteger="1" minValue="17" maxValue="2438"/>
    </cacheField>
    <cacheField name="SPACES_OCC" numFmtId="0">
      <sharedItems containsBlank="1" containsMixedTypes="1" containsNumber="1" containsInteger="1" minValue="0" maxValue="1869"/>
    </cacheField>
    <cacheField name="SPACES_EMPTY" numFmtId="0">
      <sharedItems containsMixedTypes="1" containsNumber="1" containsInteger="1" minValue="-38" maxValue="2258"/>
    </cacheField>
    <cacheField name="CALC_OCC_PCT" numFmtId="0">
      <sharedItems containsMixedTypes="1" containsNumber="1" minValue="0" maxValue="1.1369863013698631"/>
    </cacheField>
    <cacheField name="CALC_EMPTY_PCT" numFmtId="0">
      <sharedItems containsMixedTypes="1" containsNumber="1" minValue="-0.136986301369863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s v="012024Oct"/>
    <n v="1"/>
    <x v="0"/>
    <n v="2438"/>
    <n v="483"/>
    <n v="1955"/>
    <n v="0.19811320754716982"/>
    <n v="0.80188679245283023"/>
  </r>
  <r>
    <s v="012024Oct"/>
    <n v="2"/>
    <x v="1"/>
    <n v="1155"/>
    <n v="164"/>
    <n v="991"/>
    <n v="0.141991341991342"/>
    <n v="0.858008658008658"/>
  </r>
  <r>
    <s v="012024Oct"/>
    <n v="3"/>
    <x v="2"/>
    <n v="125"/>
    <n v="7"/>
    <n v="118"/>
    <n v="5.6000000000000001E-2"/>
    <n v="0.94399999999999995"/>
  </r>
  <r>
    <s v="012024Oct"/>
    <n v="4"/>
    <x v="3"/>
    <n v="294"/>
    <n v="62"/>
    <n v="232"/>
    <n v="0.21088435374149661"/>
    <n v="0.78911564625850339"/>
  </r>
  <r>
    <s v="012024Oct"/>
    <n v="5"/>
    <x v="4"/>
    <n v="1487"/>
    <n v="882"/>
    <n v="605"/>
    <n v="0.59314055144586419"/>
    <n v="0.40685944855413586"/>
  </r>
  <r>
    <s v="012024Oct"/>
    <n v="6"/>
    <x v="5"/>
    <n v="877"/>
    <n v="199"/>
    <n v="678"/>
    <n v="0.22690992018244013"/>
    <n v="0.77309007981755984"/>
  </r>
  <r>
    <s v="012024Oct"/>
    <n v="7"/>
    <x v="6"/>
    <n v="1227"/>
    <n v="213"/>
    <n v="1014"/>
    <n v="0.17359413202933985"/>
    <n v="0.82640586797066018"/>
  </r>
  <r>
    <s v="012024Oct"/>
    <n v="8"/>
    <x v="7"/>
    <n v="938"/>
    <n v="172"/>
    <n v="766"/>
    <n v="0.18336886993603413"/>
    <n v="0.81663113006396593"/>
  </r>
  <r>
    <s v="012024Oct"/>
    <n v="9"/>
    <x v="8"/>
    <n v="415"/>
    <n v="17"/>
    <n v="398"/>
    <n v="4.0963855421686748E-2"/>
    <n v="0.95903614457831321"/>
  </r>
  <r>
    <s v="012024Oct"/>
    <n v="10"/>
    <x v="9"/>
    <n v="1714"/>
    <n v="1398"/>
    <n v="316"/>
    <n v="0.81563593932322054"/>
    <n v="0.18436406067677946"/>
  </r>
  <r>
    <s v="012024Oct"/>
    <n v="11"/>
    <x v="10"/>
    <n v="922"/>
    <n v="112"/>
    <n v="810"/>
    <n v="0.12147505422993492"/>
    <n v="0.87852494577006512"/>
  </r>
  <r>
    <s v="012024Oct"/>
    <n v="12"/>
    <x v="11"/>
    <n v="2377"/>
    <n v="479"/>
    <n v="1898"/>
    <n v="0.20151451409339505"/>
    <n v="0.79848548590660495"/>
  </r>
  <r>
    <s v="012024Oct"/>
    <n v="13"/>
    <x v="12"/>
    <n v="961"/>
    <n v="182"/>
    <n v="779"/>
    <n v="0.18938605619146723"/>
    <n v="0.8106139438085328"/>
  </r>
  <r>
    <s v="012024Oct"/>
    <n v="14"/>
    <x v="13"/>
    <n v="2171"/>
    <n v="422"/>
    <n v="1749"/>
    <n v="0.19438046982957163"/>
    <n v="0.80561953017042842"/>
  </r>
  <r>
    <s v="012024Oct"/>
    <n v="15"/>
    <x v="14"/>
    <n v="1129"/>
    <n v="72"/>
    <n v="1057"/>
    <n v="6.3773250664304698E-2"/>
    <n v="0.93622674933569527"/>
  </r>
  <r>
    <s v="012024Oct"/>
    <n v="16"/>
    <x v="15"/>
    <n v="862"/>
    <n v="70"/>
    <n v="792"/>
    <n v="8.1206496519721574E-2"/>
    <n v="0.91879350348027844"/>
  </r>
  <r>
    <s v="012024Oct"/>
    <n v="17"/>
    <x v="16"/>
    <n v="779"/>
    <n v="50"/>
    <n v="729"/>
    <n v="6.4184852374839535E-2"/>
    <n v="0.93581514762516049"/>
  </r>
  <r>
    <s v="012024Oct"/>
    <n v="18"/>
    <x v="17"/>
    <n v="219"/>
    <n v="136"/>
    <n v="83"/>
    <n v="0.62100456621004563"/>
    <n v="0.37899543378995432"/>
  </r>
  <r>
    <s v="012024Oct"/>
    <n v="19"/>
    <x v="18"/>
    <n v="904"/>
    <n v="104"/>
    <n v="800"/>
    <n v="0.11504424778761062"/>
    <n v="0.88495575221238942"/>
  </r>
  <r>
    <s v="012024Oct"/>
    <n v="20"/>
    <x v="19"/>
    <n v="145"/>
    <n v="56"/>
    <n v="89"/>
    <n v="0.38620689655172413"/>
    <n v="0.61379310344827587"/>
  </r>
  <r>
    <s v="012024Oct"/>
    <n v="21"/>
    <x v="20"/>
    <n v="1603"/>
    <n v="94"/>
    <n v="1509"/>
    <n v="5.8640049906425455E-2"/>
    <n v="0.94135995009357454"/>
  </r>
  <r>
    <s v="012024Oct"/>
    <n v="22"/>
    <x v="21"/>
    <n v="2361"/>
    <n v="350"/>
    <n v="2011"/>
    <n v="0.14824227022448117"/>
    <n v="0.85175772977551889"/>
  </r>
  <r>
    <s v="012024Oct"/>
    <n v="23"/>
    <x v="22"/>
    <n v="809"/>
    <n v="115"/>
    <n v="694"/>
    <n v="0.14215080346106304"/>
    <n v="0.85784919653893699"/>
  </r>
  <r>
    <s v="012024Oct"/>
    <n v="24"/>
    <x v="23"/>
    <n v="1286"/>
    <n v="115"/>
    <n v="1171"/>
    <n v="8.9424572317262835E-2"/>
    <n v="0.91057542768273714"/>
  </r>
  <r>
    <s v="012024Oct"/>
    <n v="25"/>
    <x v="24"/>
    <n v="766"/>
    <n v="217"/>
    <n v="549"/>
    <n v="0.28328981723237601"/>
    <n v="0.71671018276762399"/>
  </r>
  <r>
    <s v="012024Oct"/>
    <n v="26"/>
    <x v="25"/>
    <n v="1263"/>
    <n v="324"/>
    <n v="939"/>
    <n v="0.25653206650831356"/>
    <n v="0.74346793349168649"/>
  </r>
  <r>
    <s v="012024Oct"/>
    <n v="27"/>
    <x v="26"/>
    <n v="809"/>
    <n v="2"/>
    <n v="807"/>
    <n v="2.472187886279357E-3"/>
    <n v="0.99752781211372066"/>
  </r>
  <r>
    <s v="012024Oct"/>
    <n v="28"/>
    <x v="27"/>
    <n v="996"/>
    <n v="328"/>
    <n v="668"/>
    <n v="0.32931726907630521"/>
    <n v="0.67068273092369479"/>
  </r>
  <r>
    <s v="012024Oct"/>
    <n v="29"/>
    <x v="28"/>
    <n v="1831"/>
    <n v="594"/>
    <n v="1237"/>
    <n v="0.32441288913162208"/>
    <n v="0.67558711086837797"/>
  </r>
  <r>
    <s v="012024Oct"/>
    <n v="30"/>
    <x v="29"/>
    <n v="1468"/>
    <n v="16"/>
    <n v="1452"/>
    <n v="1.0899182561307902E-2"/>
    <n v="0.98910081743869205"/>
  </r>
  <r>
    <s v="012024Oct"/>
    <n v="31"/>
    <x v="30"/>
    <n v="1102"/>
    <n v="98"/>
    <n v="1004"/>
    <n v="8.8929219600725959E-2"/>
    <n v="0.91107078039927403"/>
  </r>
  <r>
    <s v="012024Oct"/>
    <n v="32"/>
    <x v="31"/>
    <n v="826"/>
    <n v="113"/>
    <n v="713"/>
    <n v="0.1368038740920097"/>
    <n v="0.86319612590799033"/>
  </r>
  <r>
    <s v="022025Oct"/>
    <n v="1"/>
    <x v="0"/>
    <n v="2438"/>
    <n v="560"/>
    <n v="1878"/>
    <n v="0.22969647251845776"/>
    <n v="0.77030352748154229"/>
  </r>
  <r>
    <s v="022025Oct"/>
    <n v="2"/>
    <x v="1"/>
    <n v="1155"/>
    <n v="146"/>
    <n v="1009"/>
    <n v="0.12640692640692641"/>
    <n v="0.87359307359307359"/>
  </r>
  <r>
    <s v="022025Oct"/>
    <n v="3"/>
    <x v="2"/>
    <n v="125"/>
    <n v="10"/>
    <n v="115"/>
    <n v="0.08"/>
    <n v="0.92"/>
  </r>
  <r>
    <s v="022025Oct"/>
    <n v="4"/>
    <x v="3"/>
    <n v="294"/>
    <n v="58"/>
    <n v="236"/>
    <n v="0.19727891156462585"/>
    <n v="0.80272108843537415"/>
  </r>
  <r>
    <s v="022025Oct"/>
    <n v="5"/>
    <x v="4"/>
    <n v="1487"/>
    <n v="1030"/>
    <n v="457"/>
    <n v="0.69266980497646269"/>
    <n v="0.30733019502353731"/>
  </r>
  <r>
    <s v="022025Oct"/>
    <n v="6"/>
    <x v="5"/>
    <n v="877"/>
    <n v="210"/>
    <n v="667"/>
    <n v="0.23945267958950969"/>
    <n v="0.76054732041049034"/>
  </r>
  <r>
    <s v="022025Oct"/>
    <n v="7"/>
    <x v="6"/>
    <n v="1227"/>
    <n v="181"/>
    <n v="1046"/>
    <n v="0.14751426242868787"/>
    <n v="0.85248573757131219"/>
  </r>
  <r>
    <s v="022025Oct"/>
    <n v="8"/>
    <x v="7"/>
    <n v="938"/>
    <n v="183"/>
    <n v="755"/>
    <n v="0.19509594882729211"/>
    <n v="0.80490405117270791"/>
  </r>
  <r>
    <s v="022025Oct"/>
    <n v="9"/>
    <x v="8"/>
    <n v="415"/>
    <n v="26"/>
    <n v="389"/>
    <n v="6.2650602409638559E-2"/>
    <n v="0.9373493975903614"/>
  </r>
  <r>
    <s v="022025Oct"/>
    <n v="10"/>
    <x v="9"/>
    <n v="1714"/>
    <n v="1469"/>
    <n v="245"/>
    <n v="0.8570595099183197"/>
    <n v="0.14294049008168028"/>
  </r>
  <r>
    <s v="022025Oct"/>
    <n v="11"/>
    <x v="10"/>
    <n v="922"/>
    <n v="98"/>
    <n v="824"/>
    <n v="0.10629067245119306"/>
    <n v="0.89370932754880694"/>
  </r>
  <r>
    <s v="022025Oct"/>
    <n v="12"/>
    <x v="11"/>
    <n v="2377"/>
    <n v="628"/>
    <n v="1749"/>
    <n v="0.26419856962557847"/>
    <n v="0.73580143037442158"/>
  </r>
  <r>
    <s v="022025Oct"/>
    <n v="13"/>
    <x v="12"/>
    <n v="961"/>
    <n v="184"/>
    <n v="777"/>
    <n v="0.19146722164412069"/>
    <n v="0.80853277835587933"/>
  </r>
  <r>
    <s v="022025Oct"/>
    <n v="14"/>
    <x v="13"/>
    <n v="2171"/>
    <n v="383"/>
    <n v="1788"/>
    <n v="0.17641639797328421"/>
    <n v="0.82358360202671577"/>
  </r>
  <r>
    <s v="022025Oct"/>
    <n v="15"/>
    <x v="14"/>
    <n v="1129"/>
    <n v="61"/>
    <n v="1068"/>
    <n v="5.4030115146147036E-2"/>
    <n v="0.94596988485385292"/>
  </r>
  <r>
    <s v="022025Oct"/>
    <n v="16"/>
    <x v="15"/>
    <n v="862"/>
    <n v="76"/>
    <n v="786"/>
    <n v="8.8167053364269138E-2"/>
    <n v="0.91183294663573089"/>
  </r>
  <r>
    <s v="022025Oct"/>
    <n v="17"/>
    <x v="16"/>
    <n v="779"/>
    <n v="46"/>
    <n v="733"/>
    <n v="5.9050064184852376E-2"/>
    <n v="0.94094993581514763"/>
  </r>
  <r>
    <s v="022025Oct"/>
    <n v="18"/>
    <x v="17"/>
    <n v="219"/>
    <n v="147"/>
    <n v="72"/>
    <n v="0.67123287671232879"/>
    <n v="0.32876712328767121"/>
  </r>
  <r>
    <s v="022025Oct"/>
    <n v="19"/>
    <x v="18"/>
    <n v="904"/>
    <n v="88"/>
    <n v="816"/>
    <n v="9.7345132743362831E-2"/>
    <n v="0.90265486725663713"/>
  </r>
  <r>
    <s v="022025Oct"/>
    <n v="20"/>
    <x v="19"/>
    <n v="145"/>
    <m/>
    <n v="145"/>
    <n v="0"/>
    <n v="1"/>
  </r>
  <r>
    <s v="022025Oct"/>
    <n v="21"/>
    <x v="20"/>
    <n v="1603"/>
    <n v="94"/>
    <n v="1509"/>
    <n v="5.8640049906425455E-2"/>
    <n v="0.94135995009357454"/>
  </r>
  <r>
    <s v="022025Oct"/>
    <n v="22"/>
    <x v="21"/>
    <n v="2361"/>
    <n v="191"/>
    <n v="2170"/>
    <n v="8.0897924608216862E-2"/>
    <n v="0.91910207539178312"/>
  </r>
  <r>
    <s v="022025Oct"/>
    <n v="23"/>
    <x v="22"/>
    <n v="809"/>
    <n v="116"/>
    <n v="693"/>
    <n v="0.14338689740420271"/>
    <n v="0.85661310259579726"/>
  </r>
  <r>
    <s v="022025Oct"/>
    <n v="24"/>
    <x v="23"/>
    <n v="1286"/>
    <n v="144"/>
    <n v="1142"/>
    <n v="0.1119751166407465"/>
    <n v="0.88802488335925345"/>
  </r>
  <r>
    <s v="022025Oct"/>
    <n v="25"/>
    <x v="24"/>
    <n v="766"/>
    <n v="216"/>
    <n v="550"/>
    <n v="0.28198433420365537"/>
    <n v="0.71801566579634468"/>
  </r>
  <r>
    <s v="022025Oct"/>
    <n v="26"/>
    <x v="25"/>
    <n v="1263"/>
    <n v="331"/>
    <n v="932"/>
    <n v="0.26207442596991293"/>
    <n v="0.73792557403008707"/>
  </r>
  <r>
    <s v="022025Oct"/>
    <n v="27"/>
    <x v="26"/>
    <n v="809"/>
    <n v="4"/>
    <n v="805"/>
    <n v="4.944375772558714E-3"/>
    <n v="0.99505562422744132"/>
  </r>
  <r>
    <s v="022025Oct"/>
    <n v="28"/>
    <x v="27"/>
    <n v="996"/>
    <n v="281"/>
    <n v="715"/>
    <n v="0.28212851405622491"/>
    <n v="0.71787148594377514"/>
  </r>
  <r>
    <s v="022025Oct"/>
    <n v="29"/>
    <x v="28"/>
    <n v="1831"/>
    <n v="638"/>
    <n v="1193"/>
    <n v="0.34844347351174221"/>
    <n v="0.65155652648825779"/>
  </r>
  <r>
    <s v="022025Oct"/>
    <n v="30"/>
    <x v="29"/>
    <n v="1468"/>
    <n v="18"/>
    <n v="1450"/>
    <n v="1.226158038147139E-2"/>
    <n v="0.9877384196185286"/>
  </r>
  <r>
    <s v="022025Oct"/>
    <n v="31"/>
    <x v="30"/>
    <n v="1102"/>
    <n v="92"/>
    <n v="1010"/>
    <n v="8.3484573502722328E-2"/>
    <n v="0.91651542649727769"/>
  </r>
  <r>
    <s v="022025Oct"/>
    <n v="32"/>
    <x v="31"/>
    <n v="826"/>
    <n v="72"/>
    <n v="754"/>
    <n v="8.7167070217917669E-2"/>
    <n v="0.9128329297820823"/>
  </r>
  <r>
    <s v="042021Nov"/>
    <n v="1"/>
    <x v="0"/>
    <n v="2438"/>
    <n v="198"/>
    <n v="2240"/>
    <n v="8.1214109926168995E-2"/>
    <n v="0.91878589007383105"/>
  </r>
  <r>
    <s v="042021Nov"/>
    <n v="2"/>
    <x v="1"/>
    <n v="1155"/>
    <n v="23"/>
    <n v="1132"/>
    <n v="1.9913419913419914E-2"/>
    <n v="0.98008658008658012"/>
  </r>
  <r>
    <s v="042021Nov"/>
    <n v="3"/>
    <x v="2"/>
    <n v="125"/>
    <n v="9"/>
    <n v="116"/>
    <n v="7.1999999999999995E-2"/>
    <n v="0.92800000000000005"/>
  </r>
  <r>
    <s v="042021Nov"/>
    <n v="4"/>
    <x v="3"/>
    <n v="294"/>
    <n v="13"/>
    <n v="281"/>
    <n v="4.4217687074829932E-2"/>
    <n v="0.95578231292517002"/>
  </r>
  <r>
    <s v="042021Nov"/>
    <n v="5"/>
    <x v="4"/>
    <n v="1487"/>
    <n v="198"/>
    <n v="1289"/>
    <n v="0.13315400134498992"/>
    <n v="0.86684599865501011"/>
  </r>
  <r>
    <s v="042021Nov"/>
    <n v="6"/>
    <x v="5"/>
    <n v="877"/>
    <n v="46"/>
    <n v="831"/>
    <n v="5.2451539338654506E-2"/>
    <n v="0.94754846066134546"/>
  </r>
  <r>
    <s v="042021Nov"/>
    <n v="7"/>
    <x v="6"/>
    <n v="1227"/>
    <n v="26"/>
    <n v="1201"/>
    <n v="2.1189894050529748E-2"/>
    <n v="0.97881010594947027"/>
  </r>
  <r>
    <s v="042021Nov"/>
    <n v="8"/>
    <x v="7"/>
    <n v="938"/>
    <n v="46"/>
    <n v="892"/>
    <n v="4.9040511727078892E-2"/>
    <n v="0.95095948827292109"/>
  </r>
  <r>
    <s v="042021Nov"/>
    <n v="9"/>
    <x v="8"/>
    <n v="415"/>
    <n v="3"/>
    <n v="412"/>
    <n v="7.2289156626506026E-3"/>
    <n v="0.9927710843373494"/>
  </r>
  <r>
    <s v="042021Nov"/>
    <n v="10"/>
    <x v="9"/>
    <n v="1714"/>
    <n v="107"/>
    <n v="1607"/>
    <n v="6.2427071178529754E-2"/>
    <n v="0.93757292882147025"/>
  </r>
  <r>
    <s v="042021Nov"/>
    <n v="11"/>
    <x v="10"/>
    <n v="922"/>
    <n v="61"/>
    <n v="861"/>
    <n v="6.6160520607375276E-2"/>
    <n v="0.93383947939262468"/>
  </r>
  <r>
    <s v="042021Nov"/>
    <n v="12"/>
    <x v="11"/>
    <n v="2377"/>
    <n v="161"/>
    <n v="2216"/>
    <n v="6.7732435843500208E-2"/>
    <n v="0.93226756415649981"/>
  </r>
  <r>
    <s v="042021Nov"/>
    <n v="13"/>
    <x v="12"/>
    <n v="961"/>
    <n v="31"/>
    <n v="930"/>
    <n v="3.2258064516129031E-2"/>
    <n v="0.967741935483871"/>
  </r>
  <r>
    <s v="042021Nov"/>
    <n v="14"/>
    <x v="13"/>
    <n v="2171"/>
    <n v="145"/>
    <n v="2026"/>
    <n v="6.6789497927222483E-2"/>
    <n v="0.93321050207277756"/>
  </r>
  <r>
    <s v="042021Nov"/>
    <n v="15"/>
    <x v="14"/>
    <n v="1129"/>
    <n v="16"/>
    <n v="1113"/>
    <n v="1.4171833480956599E-2"/>
    <n v="0.98582816651904337"/>
  </r>
  <r>
    <s v="042021Nov"/>
    <n v="16"/>
    <x v="16"/>
    <n v="779"/>
    <n v="45"/>
    <n v="734"/>
    <n v="5.7766367137355584E-2"/>
    <n v="0.94223363286264439"/>
  </r>
  <r>
    <s v="042021Nov"/>
    <n v="17"/>
    <x v="17"/>
    <n v="219"/>
    <n v="81"/>
    <n v="138"/>
    <n v="0.36986301369863012"/>
    <n v="0.63013698630136983"/>
  </r>
  <r>
    <s v="042021Nov"/>
    <n v="18"/>
    <x v="18"/>
    <n v="904"/>
    <n v="49"/>
    <n v="855"/>
    <n v="5.4203539823008851E-2"/>
    <n v="0.94579646017699115"/>
  </r>
  <r>
    <s v="042021Nov"/>
    <n v="19"/>
    <x v="20"/>
    <n v="1603"/>
    <n v="43"/>
    <n v="1560"/>
    <n v="2.6824703680598878E-2"/>
    <n v="0.97317529631940114"/>
  </r>
  <r>
    <s v="042021Nov"/>
    <n v="20"/>
    <x v="21"/>
    <n v="2361"/>
    <n v="110"/>
    <n v="2251"/>
    <n v="4.6590427784836935E-2"/>
    <n v="0.95340957221516309"/>
  </r>
  <r>
    <s v="042021Nov"/>
    <n v="21"/>
    <x v="23"/>
    <n v="1286"/>
    <n v="16"/>
    <n v="1270"/>
    <n v="1.2441679626749611E-2"/>
    <n v="0.98755832037325042"/>
  </r>
  <r>
    <s v="042021Nov"/>
    <n v="22"/>
    <x v="24"/>
    <n v="766"/>
    <n v="162"/>
    <n v="604"/>
    <n v="0.21148825065274152"/>
    <n v="0.78851174934725854"/>
  </r>
  <r>
    <s v="042021Nov"/>
    <n v="23"/>
    <x v="25"/>
    <n v="1263"/>
    <n v="93"/>
    <n v="1170"/>
    <n v="7.3634204275534437E-2"/>
    <n v="0.92636579572446553"/>
  </r>
  <r>
    <s v="042021Nov"/>
    <n v="24"/>
    <x v="27"/>
    <n v="996"/>
    <n v="59"/>
    <n v="937"/>
    <n v="5.923694779116466E-2"/>
    <n v="0.94076305220883538"/>
  </r>
  <r>
    <s v="042021Nov"/>
    <n v="25"/>
    <x v="28"/>
    <n v="1831"/>
    <n v="178"/>
    <n v="1653"/>
    <n v="9.7214636810486074E-2"/>
    <n v="0.90278536318951397"/>
  </r>
  <r>
    <s v="042021Nov"/>
    <n v="26"/>
    <x v="29"/>
    <n v="1468"/>
    <n v="3"/>
    <n v="1465"/>
    <n v="2.0435967302452314E-3"/>
    <n v="0.99795640326975477"/>
  </r>
  <r>
    <s v="042021Nov"/>
    <n v="27"/>
    <x v="30"/>
    <n v="1102"/>
    <n v="20"/>
    <n v="1082"/>
    <n v="1.8148820326678767E-2"/>
    <n v="0.98185117967332125"/>
  </r>
  <r>
    <s v="042021Nov"/>
    <n v="28"/>
    <x v="31"/>
    <n v="826"/>
    <n v="71"/>
    <n v="755"/>
    <n v="8.5956416464891036E-2"/>
    <n v="0.91404358353510895"/>
  </r>
  <r>
    <s v="062021Mar"/>
    <n v="1"/>
    <x v="0"/>
    <n v="2438"/>
    <n v="196"/>
    <n v="2242"/>
    <n v="8.0393765381460217E-2"/>
    <n v="0.91960623461853974"/>
  </r>
  <r>
    <s v="062021Mar"/>
    <n v="2"/>
    <x v="1"/>
    <n v="1155"/>
    <n v="21"/>
    <n v="1134"/>
    <n v="1.8181818181818181E-2"/>
    <n v="0.98181818181818181"/>
  </r>
  <r>
    <s v="062021Mar"/>
    <n v="3"/>
    <x v="2"/>
    <n v="125"/>
    <n v="9"/>
    <n v="116"/>
    <n v="7.1999999999999995E-2"/>
    <n v="0.92800000000000005"/>
  </r>
  <r>
    <s v="062021Mar"/>
    <n v="4"/>
    <x v="3"/>
    <n v="294"/>
    <n v="12"/>
    <n v="282"/>
    <n v="4.0816326530612242E-2"/>
    <n v="0.95918367346938771"/>
  </r>
  <r>
    <s v="062021Mar"/>
    <n v="5"/>
    <x v="4"/>
    <n v="1487"/>
    <n v="202"/>
    <n v="1285"/>
    <n v="0.13584398117014124"/>
    <n v="0.86415601882985882"/>
  </r>
  <r>
    <s v="062021Mar"/>
    <n v="6"/>
    <x v="5"/>
    <n v="877"/>
    <n v="46"/>
    <n v="831"/>
    <n v="5.2451539338654506E-2"/>
    <n v="0.94754846066134546"/>
  </r>
  <r>
    <s v="062021Mar"/>
    <n v="7"/>
    <x v="6"/>
    <n v="1227"/>
    <n v="44"/>
    <n v="1183"/>
    <n v="3.5859820700896494E-2"/>
    <n v="0.96414017929910345"/>
  </r>
  <r>
    <s v="062021Mar"/>
    <n v="8"/>
    <x v="7"/>
    <n v="938"/>
    <n v="45"/>
    <n v="893"/>
    <n v="4.7974413646055439E-2"/>
    <n v="0.95202558635394452"/>
  </r>
  <r>
    <s v="062021Mar"/>
    <n v="9"/>
    <x v="8"/>
    <n v="415"/>
    <n v="6"/>
    <n v="409"/>
    <n v="1.4457831325301205E-2"/>
    <n v="0.98554216867469879"/>
  </r>
  <r>
    <s v="062021Mar"/>
    <n v="10"/>
    <x v="9"/>
    <n v="1714"/>
    <n v="71"/>
    <n v="1643"/>
    <n v="4.1423570595099185E-2"/>
    <n v="0.95857642940490084"/>
  </r>
  <r>
    <s v="062021Mar"/>
    <n v="11"/>
    <x v="10"/>
    <n v="922"/>
    <n v="58"/>
    <n v="864"/>
    <n v="6.2906724511930592E-2"/>
    <n v="0.93709327548806942"/>
  </r>
  <r>
    <s v="062021Mar"/>
    <n v="12"/>
    <x v="11"/>
    <n v="2377"/>
    <n v="195"/>
    <n v="2182"/>
    <n v="8.2036180058897776E-2"/>
    <n v="0.91796381994110221"/>
  </r>
  <r>
    <s v="062021Mar"/>
    <n v="13"/>
    <x v="12"/>
    <n v="961"/>
    <n v="31"/>
    <n v="930"/>
    <n v="3.2258064516129031E-2"/>
    <n v="0.967741935483871"/>
  </r>
  <r>
    <s v="062021Mar"/>
    <n v="14"/>
    <x v="13"/>
    <n v="2171"/>
    <n v="119"/>
    <n v="2052"/>
    <n v="5.4813450023030862E-2"/>
    <n v="0.94518654997696916"/>
  </r>
  <r>
    <s v="062021Mar"/>
    <n v="15"/>
    <x v="14"/>
    <n v="1129"/>
    <n v="16"/>
    <n v="1113"/>
    <n v="1.4171833480956599E-2"/>
    <n v="0.98582816651904337"/>
  </r>
  <r>
    <s v="062021Mar"/>
    <n v="16"/>
    <x v="16"/>
    <n v="779"/>
    <n v="54"/>
    <n v="725"/>
    <n v="6.9319640564826701E-2"/>
    <n v="0.93068035943517335"/>
  </r>
  <r>
    <s v="062021Mar"/>
    <n v="17"/>
    <x v="17"/>
    <n v="219"/>
    <n v="91"/>
    <n v="128"/>
    <n v="0.41552511415525112"/>
    <n v="0.58447488584474883"/>
  </r>
  <r>
    <s v="062021Mar"/>
    <n v="18"/>
    <x v="18"/>
    <n v="904"/>
    <n v="50"/>
    <n v="854"/>
    <n v="5.5309734513274339E-2"/>
    <n v="0.94469026548672563"/>
  </r>
  <r>
    <s v="062021Mar"/>
    <n v="19"/>
    <x v="20"/>
    <n v="1603"/>
    <n v="58"/>
    <n v="1545"/>
    <n v="3.6182158452900813E-2"/>
    <n v="0.96381784154709915"/>
  </r>
  <r>
    <s v="062021Mar"/>
    <n v="20"/>
    <x v="21"/>
    <n v="2361"/>
    <n v="103"/>
    <n v="2258"/>
    <n v="4.3625582380347312E-2"/>
    <n v="0.95637441761965269"/>
  </r>
  <r>
    <s v="062021Mar"/>
    <n v="21"/>
    <x v="23"/>
    <n v="1286"/>
    <n v="13"/>
    <n v="1273"/>
    <n v="1.010886469673406E-2"/>
    <n v="0.98989113530326589"/>
  </r>
  <r>
    <s v="062021Mar"/>
    <n v="22"/>
    <x v="24"/>
    <n v="766"/>
    <n v="179"/>
    <n v="587"/>
    <n v="0.23368146214099217"/>
    <n v="0.76631853785900783"/>
  </r>
  <r>
    <s v="062021Mar"/>
    <n v="23"/>
    <x v="25"/>
    <n v="1263"/>
    <n v="82"/>
    <n v="1181"/>
    <n v="6.4924782264449726E-2"/>
    <n v="0.93507521773555025"/>
  </r>
  <r>
    <s v="062021Mar"/>
    <n v="24"/>
    <x v="27"/>
    <n v="996"/>
    <n v="59"/>
    <n v="937"/>
    <n v="5.923694779116466E-2"/>
    <n v="0.94076305220883538"/>
  </r>
  <r>
    <s v="062021Mar"/>
    <n v="25"/>
    <x v="28"/>
    <n v="1831"/>
    <n v="145"/>
    <n v="1686"/>
    <n v="7.9191698525395954E-2"/>
    <n v="0.92080830147460402"/>
  </r>
  <r>
    <s v="062021Mar"/>
    <n v="26"/>
    <x v="29"/>
    <n v="1468"/>
    <n v="5"/>
    <n v="1463"/>
    <n v="3.4059945504087193E-3"/>
    <n v="0.99659400544959131"/>
  </r>
  <r>
    <s v="062021Mar"/>
    <n v="27"/>
    <x v="30"/>
    <n v="1102"/>
    <n v="14"/>
    <n v="1088"/>
    <n v="1.2704174228675136E-2"/>
    <n v="0.98729582577132491"/>
  </r>
  <r>
    <s v="062021Mar"/>
    <n v="28"/>
    <x v="31"/>
    <n v="826"/>
    <n v="71"/>
    <n v="755"/>
    <n v="8.5956416464891036E-2"/>
    <n v="0.91404358353510895"/>
  </r>
  <r>
    <s v="072021Apr"/>
    <n v="1"/>
    <x v="0"/>
    <n v="2438"/>
    <n v="224"/>
    <n v="2214"/>
    <n v="9.1878589007383105E-2"/>
    <n v="0.9081214109926169"/>
  </r>
  <r>
    <s v="072021Apr"/>
    <n v="2"/>
    <x v="1"/>
    <n v="1155"/>
    <n v="36"/>
    <n v="1119"/>
    <n v="3.1168831168831169E-2"/>
    <n v="0.96883116883116882"/>
  </r>
  <r>
    <s v="072021Apr"/>
    <n v="3"/>
    <x v="2"/>
    <n v="125"/>
    <n v="6"/>
    <n v="119"/>
    <n v="4.8000000000000001E-2"/>
    <n v="0.95199999999999996"/>
  </r>
  <r>
    <s v="072021Apr"/>
    <n v="4"/>
    <x v="3"/>
    <n v="294"/>
    <n v="16"/>
    <n v="278"/>
    <n v="5.4421768707482991E-2"/>
    <n v="0.94557823129251706"/>
  </r>
  <r>
    <s v="072021Apr"/>
    <n v="5"/>
    <x v="4"/>
    <n v="1487"/>
    <n v="205"/>
    <n v="1282"/>
    <n v="0.1378614660390047"/>
    <n v="0.86213853396099527"/>
  </r>
  <r>
    <s v="072021Apr"/>
    <n v="6"/>
    <x v="5"/>
    <n v="877"/>
    <n v="60"/>
    <n v="817"/>
    <n v="6.8415051311288486E-2"/>
    <n v="0.93158494868871156"/>
  </r>
  <r>
    <s v="072021Apr"/>
    <n v="7"/>
    <x v="6"/>
    <n v="1227"/>
    <n v="40"/>
    <n v="1187"/>
    <n v="3.2599837000814993E-2"/>
    <n v="0.96740016299918496"/>
  </r>
  <r>
    <s v="072021Apr"/>
    <n v="8"/>
    <x v="7"/>
    <n v="938"/>
    <n v="52"/>
    <n v="886"/>
    <n v="5.5437100213219619E-2"/>
    <n v="0.94456289978678043"/>
  </r>
  <r>
    <s v="072021Apr"/>
    <n v="9"/>
    <x v="8"/>
    <n v="415"/>
    <n v="10"/>
    <n v="405"/>
    <n v="2.4096385542168676E-2"/>
    <n v="0.97590361445783136"/>
  </r>
  <r>
    <s v="072021Apr"/>
    <n v="10"/>
    <x v="9"/>
    <n v="1714"/>
    <n v="93"/>
    <n v="1621"/>
    <n v="5.4259043173862313E-2"/>
    <n v="0.94574095682613768"/>
  </r>
  <r>
    <s v="072021Apr"/>
    <n v="11"/>
    <x v="10"/>
    <n v="922"/>
    <n v="47"/>
    <n v="875"/>
    <n v="5.0976138828633402E-2"/>
    <n v="0.94902386117136661"/>
  </r>
  <r>
    <s v="072021Apr"/>
    <n v="12"/>
    <x v="11"/>
    <n v="2377"/>
    <n v="197"/>
    <n v="2180"/>
    <n v="8.2877576777450571E-2"/>
    <n v="0.91712242322254944"/>
  </r>
  <r>
    <s v="072021Apr"/>
    <n v="13"/>
    <x v="12"/>
    <n v="961"/>
    <n v="57"/>
    <n v="904"/>
    <n v="5.9313215400624349E-2"/>
    <n v="0.9406867845993756"/>
  </r>
  <r>
    <s v="072021Apr"/>
    <n v="14"/>
    <x v="13"/>
    <n v="2171"/>
    <n v="142"/>
    <n v="2029"/>
    <n v="6.5407646245969606E-2"/>
    <n v="0.93459235375403038"/>
  </r>
  <r>
    <s v="072021Apr"/>
    <n v="15"/>
    <x v="14"/>
    <n v="1129"/>
    <n v="23"/>
    <n v="1106"/>
    <n v="2.0372010628875111E-2"/>
    <n v="0.97962798937112494"/>
  </r>
  <r>
    <s v="072021Apr"/>
    <n v="16"/>
    <x v="16"/>
    <n v="779"/>
    <n v="49"/>
    <n v="730"/>
    <n v="6.290115532734275E-2"/>
    <n v="0.93709884467265725"/>
  </r>
  <r>
    <s v="072021Apr"/>
    <n v="17"/>
    <x v="17"/>
    <n v="219"/>
    <n v="106"/>
    <n v="113"/>
    <n v="0.48401826484018262"/>
    <n v="0.51598173515981738"/>
  </r>
  <r>
    <s v="072021Apr"/>
    <n v="18"/>
    <x v="18"/>
    <n v="904"/>
    <n v="50"/>
    <n v="854"/>
    <n v="5.5309734513274339E-2"/>
    <n v="0.94469026548672563"/>
  </r>
  <r>
    <s v="072021Apr"/>
    <n v="19"/>
    <x v="20"/>
    <n v="1603"/>
    <n v="56"/>
    <n v="1547"/>
    <n v="3.4934497816593885E-2"/>
    <n v="0.96506550218340614"/>
  </r>
  <r>
    <s v="072021Apr"/>
    <n v="20"/>
    <x v="21"/>
    <n v="2361"/>
    <n v="120"/>
    <n v="2241"/>
    <n v="5.0825921219822108E-2"/>
    <n v="0.9491740787801779"/>
  </r>
  <r>
    <s v="072021Apr"/>
    <n v="21"/>
    <x v="23"/>
    <n v="1286"/>
    <n v="72"/>
    <n v="1214"/>
    <n v="5.5987558320373249E-2"/>
    <n v="0.94401244167962672"/>
  </r>
  <r>
    <s v="072021Apr"/>
    <n v="22"/>
    <x v="24"/>
    <n v="766"/>
    <n v="181"/>
    <n v="585"/>
    <n v="0.23629242819843341"/>
    <n v="0.76370757180156656"/>
  </r>
  <r>
    <s v="072021Apr"/>
    <n v="23"/>
    <x v="25"/>
    <n v="1263"/>
    <n v="106"/>
    <n v="1157"/>
    <n v="8.3927157561361834E-2"/>
    <n v="0.91607284243863818"/>
  </r>
  <r>
    <s v="072021Apr"/>
    <n v="24"/>
    <x v="27"/>
    <n v="996"/>
    <n v="105"/>
    <n v="891"/>
    <n v="0.10542168674698796"/>
    <n v="0.89457831325301207"/>
  </r>
  <r>
    <s v="072021Apr"/>
    <n v="25"/>
    <x v="28"/>
    <n v="1831"/>
    <n v="179"/>
    <n v="1652"/>
    <n v="9.7760786455488802E-2"/>
    <n v="0.9022392135445112"/>
  </r>
  <r>
    <s v="072021Apr"/>
    <n v="26"/>
    <x v="29"/>
    <n v="1468"/>
    <n v="3"/>
    <n v="1465"/>
    <n v="2.0435967302452314E-3"/>
    <n v="0.99795640326975477"/>
  </r>
  <r>
    <s v="072021Apr"/>
    <n v="27"/>
    <x v="30"/>
    <n v="1102"/>
    <n v="20"/>
    <n v="1082"/>
    <n v="1.8148820326678767E-2"/>
    <n v="0.98185117967332125"/>
  </r>
  <r>
    <s v="072021Apr"/>
    <n v="28"/>
    <x v="31"/>
    <n v="826"/>
    <n v="73"/>
    <n v="753"/>
    <n v="8.8377723970944316E-2"/>
    <n v="0.91162227602905566"/>
  </r>
  <r>
    <s v="082021May"/>
    <n v="1"/>
    <x v="0"/>
    <n v="2438"/>
    <n v="254"/>
    <n v="2184"/>
    <n v="0.10418375717801477"/>
    <n v="0.89581624282198524"/>
  </r>
  <r>
    <s v="082021May"/>
    <n v="2"/>
    <x v="1"/>
    <n v="1155"/>
    <n v="39"/>
    <n v="1116"/>
    <n v="3.3766233766233764E-2"/>
    <n v="0.96623376623376622"/>
  </r>
  <r>
    <s v="082021May"/>
    <n v="3"/>
    <x v="2"/>
    <n v="125"/>
    <n v="5"/>
    <n v="120"/>
    <n v="0.04"/>
    <n v="0.96"/>
  </r>
  <r>
    <s v="082021May"/>
    <n v="4"/>
    <x v="3"/>
    <n v="294"/>
    <n v="17"/>
    <n v="277"/>
    <n v="5.7823129251700682E-2"/>
    <n v="0.94217687074829937"/>
  </r>
  <r>
    <s v="082021May"/>
    <n v="5"/>
    <x v="4"/>
    <n v="1487"/>
    <n v="266"/>
    <n v="1221"/>
    <n v="0.1788836583725622"/>
    <n v="0.82111634162743774"/>
  </r>
  <r>
    <s v="082021May"/>
    <n v="6"/>
    <x v="5"/>
    <n v="877"/>
    <n v="83"/>
    <n v="794"/>
    <n v="9.4640820980615742E-2"/>
    <n v="0.90535917901938423"/>
  </r>
  <r>
    <s v="082021May"/>
    <n v="7"/>
    <x v="6"/>
    <n v="1227"/>
    <n v="52"/>
    <n v="1175"/>
    <n v="4.2379788101059496E-2"/>
    <n v="0.95762021189894053"/>
  </r>
  <r>
    <s v="082021May"/>
    <n v="8"/>
    <x v="7"/>
    <n v="938"/>
    <n v="54"/>
    <n v="884"/>
    <n v="5.7569296375266525E-2"/>
    <n v="0.94243070362473347"/>
  </r>
  <r>
    <s v="082021May"/>
    <n v="9"/>
    <x v="8"/>
    <n v="415"/>
    <n v="9"/>
    <n v="406"/>
    <n v="2.1686746987951807E-2"/>
    <n v="0.97831325301204819"/>
  </r>
  <r>
    <s v="082021May"/>
    <n v="10"/>
    <x v="9"/>
    <n v="1714"/>
    <n v="134"/>
    <n v="1580"/>
    <n v="7.817969661610269E-2"/>
    <n v="0.92182030338389731"/>
  </r>
  <r>
    <s v="082021May"/>
    <n v="11"/>
    <x v="10"/>
    <n v="922"/>
    <n v="55"/>
    <n v="867"/>
    <n v="5.9652928416485902E-2"/>
    <n v="0.94034707158351405"/>
  </r>
  <r>
    <s v="082021May"/>
    <n v="12"/>
    <x v="11"/>
    <n v="2377"/>
    <n v="231"/>
    <n v="2146"/>
    <n v="9.7181320992848125E-2"/>
    <n v="0.90281867900715185"/>
  </r>
  <r>
    <s v="082021May"/>
    <n v="13"/>
    <x v="12"/>
    <n v="961"/>
    <n v="62"/>
    <n v="899"/>
    <n v="6.4516129032258063E-2"/>
    <n v="0.93548387096774188"/>
  </r>
  <r>
    <s v="082021May"/>
    <n v="14"/>
    <x v="13"/>
    <n v="2171"/>
    <n v="108"/>
    <n v="2063"/>
    <n v="4.9746660525103639E-2"/>
    <n v="0.95025333947489632"/>
  </r>
  <r>
    <s v="082021May"/>
    <n v="15"/>
    <x v="14"/>
    <n v="1129"/>
    <n v="29"/>
    <n v="1100"/>
    <n v="2.5686448184233834E-2"/>
    <n v="0.97431355181576618"/>
  </r>
  <r>
    <s v="082021May"/>
    <n v="16"/>
    <x v="16"/>
    <n v="779"/>
    <n v="95"/>
    <n v="684"/>
    <n v="0.12195121951219512"/>
    <n v="0.87804878048780488"/>
  </r>
  <r>
    <s v="082021May"/>
    <n v="17"/>
    <x v="17"/>
    <n v="219"/>
    <n v="56"/>
    <n v="163"/>
    <n v="0.25570776255707761"/>
    <n v="0.74429223744292239"/>
  </r>
  <r>
    <s v="082021May"/>
    <n v="18"/>
    <x v="18"/>
    <n v="904"/>
    <n v="58"/>
    <n v="846"/>
    <n v="6.4159292035398233E-2"/>
    <n v="0.93584070796460173"/>
  </r>
  <r>
    <s v="082021May"/>
    <n v="19"/>
    <x v="20"/>
    <n v="1603"/>
    <n v="69"/>
    <n v="1534"/>
    <n v="4.3044291952588895E-2"/>
    <n v="0.95695570804741115"/>
  </r>
  <r>
    <s v="082021May"/>
    <n v="20"/>
    <x v="21"/>
    <n v="2361"/>
    <n v="133"/>
    <n v="2228"/>
    <n v="5.6332062685302838E-2"/>
    <n v="0.94366793731469711"/>
  </r>
  <r>
    <s v="082021May"/>
    <n v="21"/>
    <x v="23"/>
    <n v="1286"/>
    <n v="24"/>
    <n v="1262"/>
    <n v="1.8662519440124418E-2"/>
    <n v="0.98133748055987557"/>
  </r>
  <r>
    <s v="082021May"/>
    <n v="22"/>
    <x v="24"/>
    <n v="766"/>
    <n v="186"/>
    <n v="580"/>
    <n v="0.24281984334203655"/>
    <n v="0.75718015665796345"/>
  </r>
  <r>
    <s v="082021May"/>
    <n v="23"/>
    <x v="25"/>
    <n v="1263"/>
    <n v="108"/>
    <n v="1155"/>
    <n v="8.5510688836104506E-2"/>
    <n v="0.91448931116389554"/>
  </r>
  <r>
    <s v="082021May"/>
    <n v="24"/>
    <x v="27"/>
    <n v="996"/>
    <n v="126"/>
    <n v="870"/>
    <n v="0.12650602409638553"/>
    <n v="0.87349397590361444"/>
  </r>
  <r>
    <s v="082021May"/>
    <n v="25"/>
    <x v="28"/>
    <n v="1831"/>
    <n v="198"/>
    <n v="1633"/>
    <n v="0.10813762971054069"/>
    <n v="0.89186237028945936"/>
  </r>
  <r>
    <s v="082021May"/>
    <n v="26"/>
    <x v="29"/>
    <n v="1468"/>
    <n v="2"/>
    <n v="1466"/>
    <n v="1.3623978201634877E-3"/>
    <n v="0.99863760217983655"/>
  </r>
  <r>
    <s v="082021May"/>
    <n v="27"/>
    <x v="30"/>
    <n v="1102"/>
    <n v="26"/>
    <n v="1076"/>
    <n v="2.3593466424682397E-2"/>
    <n v="0.97640653357531759"/>
  </r>
  <r>
    <s v="082021May"/>
    <n v="28"/>
    <x v="31"/>
    <n v="826"/>
    <n v="68"/>
    <n v="758"/>
    <n v="8.2324455205811137E-2"/>
    <n v="0.91767554479418889"/>
  </r>
  <r>
    <s v="092021Jun"/>
    <n v="1"/>
    <x v="0"/>
    <n v="2438"/>
    <n v="272"/>
    <n v="2166"/>
    <n v="0.11156685808039377"/>
    <n v="0.88843314191960621"/>
  </r>
  <r>
    <s v="092021Jun"/>
    <n v="2"/>
    <x v="1"/>
    <n v="1155"/>
    <n v="47"/>
    <n v="1108"/>
    <n v="4.069264069264069E-2"/>
    <n v="0.95930735930735933"/>
  </r>
  <r>
    <s v="092021Jun"/>
    <n v="3"/>
    <x v="2"/>
    <n v="125"/>
    <n v="4"/>
    <n v="121"/>
    <n v="3.2000000000000001E-2"/>
    <n v="0.96799999999999997"/>
  </r>
  <r>
    <s v="092021Jun"/>
    <n v="4"/>
    <x v="3"/>
    <n v="294"/>
    <n v="12"/>
    <n v="282"/>
    <n v="4.0816326530612242E-2"/>
    <n v="0.95918367346938771"/>
  </r>
  <r>
    <s v="092021Jun"/>
    <n v="5"/>
    <x v="4"/>
    <n v="1487"/>
    <n v="301"/>
    <n v="1186"/>
    <n v="0.20242098184263618"/>
    <n v="0.79757901815736387"/>
  </r>
  <r>
    <s v="092021Jun"/>
    <n v="6"/>
    <x v="5"/>
    <n v="877"/>
    <n v="111"/>
    <n v="766"/>
    <n v="0.12656784492588369"/>
    <n v="0.87343215507411631"/>
  </r>
  <r>
    <s v="092021Jun"/>
    <n v="7"/>
    <x v="6"/>
    <n v="1227"/>
    <n v="55"/>
    <n v="1172"/>
    <n v="4.4824775876120618E-2"/>
    <n v="0.95517522412387934"/>
  </r>
  <r>
    <s v="092021Jun"/>
    <n v="8"/>
    <x v="7"/>
    <n v="938"/>
    <n v="73"/>
    <n v="865"/>
    <n v="7.7825159914712158E-2"/>
    <n v="0.92217484008528783"/>
  </r>
  <r>
    <s v="092021Jun"/>
    <n v="9"/>
    <x v="8"/>
    <n v="415"/>
    <n v="11"/>
    <n v="404"/>
    <n v="2.6506024096385541E-2"/>
    <n v="0.97349397590361442"/>
  </r>
  <r>
    <s v="092021Jun"/>
    <n v="10"/>
    <x v="9"/>
    <n v="1714"/>
    <n v="137"/>
    <n v="1577"/>
    <n v="7.9929988331388563E-2"/>
    <n v="0.92007001166861146"/>
  </r>
  <r>
    <s v="092021Jun"/>
    <n v="11"/>
    <x v="10"/>
    <n v="922"/>
    <n v="64"/>
    <n v="858"/>
    <n v="6.9414316702819959E-2"/>
    <n v="0.93058568329718006"/>
  </r>
  <r>
    <s v="092021Jun"/>
    <n v="12"/>
    <x v="11"/>
    <n v="2377"/>
    <n v="231"/>
    <n v="2146"/>
    <n v="9.7181320992848125E-2"/>
    <n v="0.90281867900715185"/>
  </r>
  <r>
    <s v="092021Jun"/>
    <n v="13"/>
    <x v="12"/>
    <n v="961"/>
    <n v="58"/>
    <n v="903"/>
    <n v="6.0353798126951096E-2"/>
    <n v="0.93964620187304893"/>
  </r>
  <r>
    <s v="092021Jun"/>
    <n v="14"/>
    <x v="13"/>
    <n v="2171"/>
    <n v="191"/>
    <n v="1980"/>
    <n v="8.7977890373099957E-2"/>
    <n v="0.9120221096269"/>
  </r>
  <r>
    <s v="092021Jun"/>
    <n v="15"/>
    <x v="14"/>
    <n v="1129"/>
    <n v="24"/>
    <n v="1105"/>
    <n v="2.1257750221434897E-2"/>
    <n v="0.97874224977856505"/>
  </r>
  <r>
    <s v="092021Jun"/>
    <n v="16"/>
    <x v="16"/>
    <n v="779"/>
    <n v="63"/>
    <n v="716"/>
    <n v="8.0872913992297818E-2"/>
    <n v="0.91912708600770221"/>
  </r>
  <r>
    <s v="092021Jun"/>
    <n v="17"/>
    <x v="17"/>
    <n v="219"/>
    <n v="99"/>
    <n v="120"/>
    <n v="0.45205479452054792"/>
    <n v="0.54794520547945202"/>
  </r>
  <r>
    <s v="092021Jun"/>
    <n v="18"/>
    <x v="18"/>
    <n v="904"/>
    <n v="63"/>
    <n v="841"/>
    <n v="6.9690265486725661E-2"/>
    <n v="0.93030973451327437"/>
  </r>
  <r>
    <s v="092021Jun"/>
    <n v="19"/>
    <x v="20"/>
    <n v="1603"/>
    <n v="72"/>
    <n v="1531"/>
    <n v="4.4915782907049284E-2"/>
    <n v="0.95508421709295077"/>
  </r>
  <r>
    <s v="092021Jun"/>
    <n v="20"/>
    <x v="21"/>
    <n v="2361"/>
    <n v="153"/>
    <n v="2208"/>
    <n v="6.480304955527319E-2"/>
    <n v="0.93519695044472684"/>
  </r>
  <r>
    <s v="092021Jun"/>
    <n v="21"/>
    <x v="23"/>
    <n v="1286"/>
    <n v="13"/>
    <n v="1273"/>
    <n v="1.010886469673406E-2"/>
    <n v="0.98989113530326589"/>
  </r>
  <r>
    <s v="092021Jun"/>
    <n v="22"/>
    <x v="24"/>
    <n v="766"/>
    <n v="188"/>
    <n v="578"/>
    <n v="0.24543080939947781"/>
    <n v="0.75456919060052219"/>
  </r>
  <r>
    <s v="092021Jun"/>
    <n v="23"/>
    <x v="25"/>
    <n v="1263"/>
    <n v="140"/>
    <n v="1123"/>
    <n v="0.11084718923198733"/>
    <n v="0.88915281076801267"/>
  </r>
  <r>
    <s v="092021Jun"/>
    <n v="24"/>
    <x v="27"/>
    <n v="996"/>
    <n v="146"/>
    <n v="850"/>
    <n v="0.1465863453815261"/>
    <n v="0.85341365461847385"/>
  </r>
  <r>
    <s v="092021Jun"/>
    <n v="25"/>
    <x v="28"/>
    <n v="1831"/>
    <n v="242"/>
    <n v="1589"/>
    <n v="0.13216821409066085"/>
    <n v="0.86783178590933918"/>
  </r>
  <r>
    <s v="092021Jun"/>
    <n v="26"/>
    <x v="29"/>
    <n v="1468"/>
    <n v="8"/>
    <n v="1460"/>
    <n v="5.4495912806539508E-3"/>
    <n v="0.99455040871934608"/>
  </r>
  <r>
    <s v="092021Jun"/>
    <n v="27"/>
    <x v="30"/>
    <n v="1102"/>
    <n v="32"/>
    <n v="1070"/>
    <n v="2.9038112522686024E-2"/>
    <n v="0.97096188747731393"/>
  </r>
  <r>
    <s v="092021Jun"/>
    <n v="28"/>
    <x v="31"/>
    <n v="826"/>
    <n v="79"/>
    <n v="747"/>
    <n v="9.5641646489104115E-2"/>
    <n v="0.90435835351089588"/>
  </r>
  <r>
    <s v="102021Jun"/>
    <n v="1"/>
    <x v="0"/>
    <n v="2438"/>
    <n v="275"/>
    <n v="2163"/>
    <n v="0.11279737489745693"/>
    <n v="0.88720262510254311"/>
  </r>
  <r>
    <s v="102021Jun"/>
    <n v="2"/>
    <x v="1"/>
    <n v="1155"/>
    <n v="46"/>
    <n v="1109"/>
    <n v="3.9826839826839829E-2"/>
    <n v="0.96017316017316012"/>
  </r>
  <r>
    <s v="102021Jun"/>
    <n v="3"/>
    <x v="2"/>
    <n v="125"/>
    <n v="3"/>
    <n v="122"/>
    <n v="2.4E-2"/>
    <n v="0.97599999999999998"/>
  </r>
  <r>
    <s v="102021Jun"/>
    <n v="4"/>
    <x v="3"/>
    <n v="294"/>
    <n v="15"/>
    <n v="279"/>
    <n v="5.1020408163265307E-2"/>
    <n v="0.94897959183673475"/>
  </r>
  <r>
    <s v="102021Jun"/>
    <n v="5"/>
    <x v="4"/>
    <n v="1487"/>
    <n v="310"/>
    <n v="1177"/>
    <n v="0.20847343644922664"/>
    <n v="0.79152656355077333"/>
  </r>
  <r>
    <s v="102021Jun"/>
    <n v="6"/>
    <x v="5"/>
    <n v="877"/>
    <n v="105"/>
    <n v="772"/>
    <n v="0.11972633979475485"/>
    <n v="0.88027366020524511"/>
  </r>
  <r>
    <s v="102021Jun"/>
    <n v="7"/>
    <x v="6"/>
    <n v="1227"/>
    <n v="72"/>
    <n v="1155"/>
    <n v="5.8679706601466992E-2"/>
    <n v="0.94132029339853296"/>
  </r>
  <r>
    <s v="102021Jun"/>
    <n v="8"/>
    <x v="7"/>
    <n v="938"/>
    <n v="83"/>
    <n v="855"/>
    <n v="8.8486140724946691E-2"/>
    <n v="0.91151385927505335"/>
  </r>
  <r>
    <s v="102021Jun"/>
    <n v="9"/>
    <x v="8"/>
    <n v="415"/>
    <n v="11"/>
    <n v="404"/>
    <n v="2.6506024096385541E-2"/>
    <n v="0.97349397590361442"/>
  </r>
  <r>
    <s v="102021Jun"/>
    <n v="10"/>
    <x v="9"/>
    <n v="1714"/>
    <n v="163"/>
    <n v="1551"/>
    <n v="9.5099183197199538E-2"/>
    <n v="0.90490081680280043"/>
  </r>
  <r>
    <s v="102021Jun"/>
    <n v="11"/>
    <x v="10"/>
    <n v="922"/>
    <n v="76"/>
    <n v="846"/>
    <n v="8.2429501084598705E-2"/>
    <n v="0.91757049891540132"/>
  </r>
  <r>
    <s v="102021Jun"/>
    <n v="12"/>
    <x v="11"/>
    <n v="2377"/>
    <n v="290"/>
    <n v="2087"/>
    <n v="0.12200252419015566"/>
    <n v="0.87799747580984433"/>
  </r>
  <r>
    <s v="102021Jun"/>
    <n v="13"/>
    <x v="12"/>
    <n v="961"/>
    <n v="69"/>
    <n v="892"/>
    <n v="7.1800208116545264E-2"/>
    <n v="0.92819979188345469"/>
  </r>
  <r>
    <s v="102021Jun"/>
    <n v="14"/>
    <x v="13"/>
    <n v="2171"/>
    <n v="203"/>
    <n v="1968"/>
    <n v="9.3505297098111465E-2"/>
    <n v="0.90649470290188849"/>
  </r>
  <r>
    <s v="102021Jun"/>
    <n v="15"/>
    <x v="14"/>
    <n v="1129"/>
    <n v="33"/>
    <n v="1096"/>
    <n v="2.9229406554472984E-2"/>
    <n v="0.97077059344552696"/>
  </r>
  <r>
    <s v="102021Jun"/>
    <n v="16"/>
    <x v="16"/>
    <n v="779"/>
    <n v="56"/>
    <n v="723"/>
    <n v="7.1887034659820284E-2"/>
    <n v="0.92811296534017973"/>
  </r>
  <r>
    <s v="102021Jun"/>
    <n v="17"/>
    <x v="17"/>
    <n v="219"/>
    <n v="95"/>
    <n v="124"/>
    <n v="0.43378995433789952"/>
    <n v="0.56621004566210043"/>
  </r>
  <r>
    <s v="102021Jun"/>
    <n v="18"/>
    <x v="18"/>
    <n v="904"/>
    <n v="63"/>
    <n v="841"/>
    <n v="6.9690265486725661E-2"/>
    <n v="0.93030973451327437"/>
  </r>
  <r>
    <s v="102021Jun"/>
    <n v="19"/>
    <x v="20"/>
    <n v="1603"/>
    <n v="62"/>
    <n v="1541"/>
    <n v="3.8677479725514663E-2"/>
    <n v="0.96132252027448539"/>
  </r>
  <r>
    <s v="102021Jun"/>
    <n v="20"/>
    <x v="21"/>
    <n v="2361"/>
    <n v="168"/>
    <n v="2193"/>
    <n v="7.1156289707750953E-2"/>
    <n v="0.92884371029224899"/>
  </r>
  <r>
    <s v="102021Jun"/>
    <n v="21"/>
    <x v="23"/>
    <n v="1286"/>
    <n v="13"/>
    <n v="1273"/>
    <n v="1.010886469673406E-2"/>
    <n v="0.98989113530326589"/>
  </r>
  <r>
    <s v="102021Jun"/>
    <n v="22"/>
    <x v="24"/>
    <n v="766"/>
    <n v="194"/>
    <n v="572"/>
    <n v="0.25326370757180156"/>
    <n v="0.74673629242819839"/>
  </r>
  <r>
    <s v="102021Jun"/>
    <n v="23"/>
    <x v="25"/>
    <n v="1263"/>
    <n v="143"/>
    <n v="1120"/>
    <n v="0.11322248614410134"/>
    <n v="0.88677751385589865"/>
  </r>
  <r>
    <s v="102021Jun"/>
    <n v="24"/>
    <x v="27"/>
    <n v="996"/>
    <n v="121"/>
    <n v="875"/>
    <n v="0.1214859437751004"/>
    <n v="0.87851405622489964"/>
  </r>
  <r>
    <s v="102021Jun"/>
    <n v="25"/>
    <x v="28"/>
    <n v="1831"/>
    <n v="276"/>
    <n v="1555"/>
    <n v="0.15073730202075369"/>
    <n v="0.84926269797924636"/>
  </r>
  <r>
    <s v="102021Jun"/>
    <n v="26"/>
    <x v="29"/>
    <n v="1468"/>
    <n v="7"/>
    <n v="1461"/>
    <n v="4.7683923705722072E-3"/>
    <n v="0.99523160762942775"/>
  </r>
  <r>
    <s v="102021Jun"/>
    <n v="27"/>
    <x v="30"/>
    <n v="1102"/>
    <n v="39"/>
    <n v="1063"/>
    <n v="3.5390199637023591E-2"/>
    <n v="0.96460980036297639"/>
  </r>
  <r>
    <s v="102021Jun"/>
    <n v="28"/>
    <x v="31"/>
    <n v="826"/>
    <n v="78"/>
    <n v="748"/>
    <n v="9.4430992736077482E-2"/>
    <n v="0.90556900726392253"/>
  </r>
  <r>
    <s v="112021Jul"/>
    <n v="1"/>
    <x v="0"/>
    <n v="2438"/>
    <n v="323"/>
    <n v="2115"/>
    <n v="0.13248564397046761"/>
    <n v="0.86751435602953242"/>
  </r>
  <r>
    <s v="112021Jul"/>
    <n v="2"/>
    <x v="1"/>
    <n v="1155"/>
    <n v="76"/>
    <n v="1079"/>
    <n v="6.5800865800865804E-2"/>
    <n v="0.93419913419913425"/>
  </r>
  <r>
    <s v="112021Jul"/>
    <n v="3"/>
    <x v="2"/>
    <n v="125"/>
    <n v="8"/>
    <n v="117"/>
    <n v="6.4000000000000001E-2"/>
    <n v="0.93600000000000005"/>
  </r>
  <r>
    <s v="112021Jul"/>
    <n v="4"/>
    <x v="3"/>
    <n v="294"/>
    <n v="22"/>
    <n v="272"/>
    <n v="7.4829931972789115E-2"/>
    <n v="0.92517006802721091"/>
  </r>
  <r>
    <s v="112021Jul"/>
    <n v="5"/>
    <x v="4"/>
    <n v="1487"/>
    <n v="357"/>
    <n v="1130"/>
    <n v="0.24008069939475454"/>
    <n v="0.75991930060524548"/>
  </r>
  <r>
    <s v="112021Jul"/>
    <n v="6"/>
    <x v="5"/>
    <n v="877"/>
    <n v="105"/>
    <n v="772"/>
    <n v="0.11972633979475485"/>
    <n v="0.88027366020524511"/>
  </r>
  <r>
    <s v="112021Jul"/>
    <n v="7"/>
    <x v="6"/>
    <n v="1227"/>
    <n v="99"/>
    <n v="1128"/>
    <n v="8.0684596577017112E-2"/>
    <n v="0.9193154034229829"/>
  </r>
  <r>
    <s v="112021Jul"/>
    <n v="8"/>
    <x v="7"/>
    <n v="938"/>
    <n v="111"/>
    <n v="827"/>
    <n v="0.11833688699360341"/>
    <n v="0.88166311300639655"/>
  </r>
  <r>
    <s v="112021Jul"/>
    <n v="9"/>
    <x v="8"/>
    <n v="415"/>
    <n v="12"/>
    <n v="403"/>
    <n v="2.891566265060241E-2"/>
    <n v="0.97108433734939759"/>
  </r>
  <r>
    <s v="112021Jul"/>
    <n v="10"/>
    <x v="9"/>
    <n v="1714"/>
    <n v="189"/>
    <n v="1525"/>
    <n v="0.1102683780630105"/>
    <n v="0.88973162193698951"/>
  </r>
  <r>
    <s v="112021Jul"/>
    <n v="11"/>
    <x v="10"/>
    <n v="922"/>
    <n v="91"/>
    <n v="831"/>
    <n v="9.8698481561822121E-2"/>
    <n v="0.90130151843817785"/>
  </r>
  <r>
    <s v="112021Jul"/>
    <n v="12"/>
    <x v="11"/>
    <n v="2377"/>
    <n v="316"/>
    <n v="2061"/>
    <n v="0.13294068153134203"/>
    <n v="0.86705931846865802"/>
  </r>
  <r>
    <s v="112021Jul"/>
    <n v="13"/>
    <x v="12"/>
    <n v="961"/>
    <n v="58"/>
    <n v="903"/>
    <n v="6.0353798126951096E-2"/>
    <n v="0.93964620187304893"/>
  </r>
  <r>
    <s v="112021Jul"/>
    <n v="14"/>
    <x v="13"/>
    <n v="2171"/>
    <n v="236"/>
    <n v="1935"/>
    <n v="0.10870566559189314"/>
    <n v="0.8912943344081069"/>
  </r>
  <r>
    <s v="112021Jul"/>
    <n v="15"/>
    <x v="14"/>
    <n v="1129"/>
    <n v="41"/>
    <n v="1088"/>
    <n v="3.6315323294951282E-2"/>
    <n v="0.96368467670504876"/>
  </r>
  <r>
    <s v="112021Jul"/>
    <n v="16"/>
    <x v="16"/>
    <n v="779"/>
    <n v="50"/>
    <n v="729"/>
    <n v="6.4184852374839535E-2"/>
    <n v="0.93581514762516049"/>
  </r>
  <r>
    <s v="112021Jul"/>
    <n v="17"/>
    <x v="17"/>
    <n v="219"/>
    <n v="98"/>
    <n v="121"/>
    <n v="0.44748858447488582"/>
    <n v="0.55251141552511418"/>
  </r>
  <r>
    <s v="112021Jul"/>
    <n v="18"/>
    <x v="18"/>
    <n v="904"/>
    <n v="74"/>
    <n v="830"/>
    <n v="8.185840707964602E-2"/>
    <n v="0.91814159292035402"/>
  </r>
  <r>
    <s v="112021Jul"/>
    <n v="19"/>
    <x v="20"/>
    <n v="1603"/>
    <n v="80"/>
    <n v="1523"/>
    <n v="4.9906425452276984E-2"/>
    <n v="0.95009357454772303"/>
  </r>
  <r>
    <s v="112021Jul"/>
    <n v="20"/>
    <x v="21"/>
    <n v="2361"/>
    <n v="191"/>
    <n v="2170"/>
    <n v="8.0897924608216862E-2"/>
    <n v="0.91910207539178312"/>
  </r>
  <r>
    <s v="112021Jul"/>
    <n v="21"/>
    <x v="23"/>
    <n v="1286"/>
    <n v="12"/>
    <n v="1274"/>
    <n v="9.3312597200622092E-3"/>
    <n v="0.99066874027993779"/>
  </r>
  <r>
    <s v="112021Jul"/>
    <n v="22"/>
    <x v="24"/>
    <n v="766"/>
    <n v="174"/>
    <n v="592"/>
    <n v="0.22715404699738903"/>
    <n v="0.77284595300261094"/>
  </r>
  <r>
    <s v="112021Jul"/>
    <n v="23"/>
    <x v="25"/>
    <n v="1263"/>
    <n v="180"/>
    <n v="1083"/>
    <n v="0.14251781472684086"/>
    <n v="0.85748218527315911"/>
  </r>
  <r>
    <s v="112021Jul"/>
    <n v="24"/>
    <x v="27"/>
    <n v="996"/>
    <n v="151"/>
    <n v="845"/>
    <n v="0.15160642570281124"/>
    <n v="0.84839357429718876"/>
  </r>
  <r>
    <s v="112021Jul"/>
    <n v="25"/>
    <x v="28"/>
    <n v="1831"/>
    <n v="365"/>
    <n v="1466"/>
    <n v="0.19934462042599671"/>
    <n v="0.80065537957400323"/>
  </r>
  <r>
    <s v="112021Jul"/>
    <n v="26"/>
    <x v="29"/>
    <n v="1468"/>
    <n v="5"/>
    <n v="1463"/>
    <n v="3.4059945504087193E-3"/>
    <n v="0.99659400544959131"/>
  </r>
  <r>
    <s v="112021Jul"/>
    <n v="27"/>
    <x v="30"/>
    <n v="1102"/>
    <n v="67"/>
    <n v="1035"/>
    <n v="6.0798548094373864E-2"/>
    <n v="0.93920145190562609"/>
  </r>
  <r>
    <s v="112021Jul"/>
    <n v="28"/>
    <x v="31"/>
    <n v="826"/>
    <n v="79"/>
    <n v="747"/>
    <n v="9.5641646489104115E-2"/>
    <n v="0.90435835351089588"/>
  </r>
  <r>
    <s v="122021Aug"/>
    <n v="1"/>
    <x v="0"/>
    <n v="2438"/>
    <n v="344"/>
    <n v="2094"/>
    <n v="0.14109926168990977"/>
    <n v="0.85890073831009028"/>
  </r>
  <r>
    <s v="122021Aug"/>
    <n v="2"/>
    <x v="1"/>
    <n v="1155"/>
    <n v="36"/>
    <n v="1119"/>
    <n v="3.1168831168831169E-2"/>
    <n v="0.96883116883116882"/>
  </r>
  <r>
    <s v="122021Aug"/>
    <n v="3"/>
    <x v="2"/>
    <n v="125"/>
    <n v="5"/>
    <n v="120"/>
    <n v="0.04"/>
    <n v="0.96"/>
  </r>
  <r>
    <s v="122021Aug"/>
    <n v="4"/>
    <x v="3"/>
    <n v="294"/>
    <n v="14"/>
    <n v="280"/>
    <n v="4.7619047619047616E-2"/>
    <n v="0.95238095238095233"/>
  </r>
  <r>
    <s v="122021Aug"/>
    <n v="5"/>
    <x v="4"/>
    <n v="1487"/>
    <n v="390"/>
    <n v="1097"/>
    <n v="0.26227303295225285"/>
    <n v="0.7377269670477471"/>
  </r>
  <r>
    <s v="122021Aug"/>
    <n v="6"/>
    <x v="5"/>
    <n v="877"/>
    <n v="107"/>
    <n v="770"/>
    <n v="0.12200684150513112"/>
    <n v="0.87799315849486892"/>
  </r>
  <r>
    <s v="122021Aug"/>
    <n v="7"/>
    <x v="6"/>
    <n v="1227"/>
    <n v="153"/>
    <n v="1074"/>
    <n v="0.12469437652811736"/>
    <n v="0.87530562347188268"/>
  </r>
  <r>
    <s v="122021Aug"/>
    <n v="8"/>
    <x v="7"/>
    <n v="938"/>
    <n v="83"/>
    <n v="855"/>
    <n v="8.8486140724946691E-2"/>
    <n v="0.91151385927505335"/>
  </r>
  <r>
    <s v="122021Aug"/>
    <n v="9"/>
    <x v="8"/>
    <n v="415"/>
    <n v="10"/>
    <n v="405"/>
    <n v="2.4096385542168676E-2"/>
    <n v="0.97590361445783136"/>
  </r>
  <r>
    <s v="122021Aug"/>
    <n v="10"/>
    <x v="9"/>
    <n v="1714"/>
    <n v="270"/>
    <n v="1444"/>
    <n v="0.15752625437572929"/>
    <n v="0.84247374562427069"/>
  </r>
  <r>
    <s v="122021Aug"/>
    <n v="11"/>
    <x v="10"/>
    <n v="922"/>
    <n v="93"/>
    <n v="829"/>
    <n v="0.10086767895878525"/>
    <n v="0.89913232104121477"/>
  </r>
  <r>
    <s v="122021Aug"/>
    <n v="12"/>
    <x v="11"/>
    <n v="2377"/>
    <n v="302"/>
    <n v="2075"/>
    <n v="0.12705090450147244"/>
    <n v="0.87294909549852751"/>
  </r>
  <r>
    <s v="122021Aug"/>
    <n v="13"/>
    <x v="12"/>
    <n v="961"/>
    <n v="88"/>
    <n v="873"/>
    <n v="9.1571279916753387E-2"/>
    <n v="0.9084287200832466"/>
  </r>
  <r>
    <s v="122021Aug"/>
    <n v="14"/>
    <x v="13"/>
    <n v="2171"/>
    <n v="256"/>
    <n v="1915"/>
    <n v="0.117918010133579"/>
    <n v="0.88208198986642106"/>
  </r>
  <r>
    <s v="122021Aug"/>
    <n v="15"/>
    <x v="14"/>
    <n v="1129"/>
    <n v="49"/>
    <n v="1080"/>
    <n v="4.3401240035429584E-2"/>
    <n v="0.95659875996457044"/>
  </r>
  <r>
    <s v="122021Aug"/>
    <n v="16"/>
    <x v="16"/>
    <n v="779"/>
    <n v="49"/>
    <n v="730"/>
    <n v="6.290115532734275E-2"/>
    <n v="0.93709884467265725"/>
  </r>
  <r>
    <s v="122021Aug"/>
    <n v="17"/>
    <x v="17"/>
    <n v="219"/>
    <n v="91"/>
    <n v="128"/>
    <n v="0.41552511415525112"/>
    <n v="0.58447488584474883"/>
  </r>
  <r>
    <s v="122021Aug"/>
    <n v="18"/>
    <x v="18"/>
    <n v="904"/>
    <n v="94"/>
    <n v="810"/>
    <n v="0.10398230088495575"/>
    <n v="0.89601769911504425"/>
  </r>
  <r>
    <s v="122021Aug"/>
    <n v="19"/>
    <x v="20"/>
    <n v="1603"/>
    <n v="104"/>
    <n v="1499"/>
    <n v="6.487835308796007E-2"/>
    <n v="0.93512164691203992"/>
  </r>
  <r>
    <s v="122021Aug"/>
    <n v="20"/>
    <x v="21"/>
    <n v="2361"/>
    <n v="196"/>
    <n v="2165"/>
    <n v="8.3015671325709445E-2"/>
    <n v="0.91698432867429058"/>
  </r>
  <r>
    <s v="122021Aug"/>
    <n v="21"/>
    <x v="23"/>
    <n v="1286"/>
    <n v="14"/>
    <n v="1272"/>
    <n v="1.088646967340591E-2"/>
    <n v="0.9891135303265941"/>
  </r>
  <r>
    <s v="122021Aug"/>
    <n v="22"/>
    <x v="24"/>
    <n v="766"/>
    <n v="189"/>
    <n v="577"/>
    <n v="0.24673629242819844"/>
    <n v="0.75326370757180161"/>
  </r>
  <r>
    <s v="122021Aug"/>
    <n v="23"/>
    <x v="25"/>
    <n v="1263"/>
    <n v="157"/>
    <n v="1106"/>
    <n v="0.12430720506730007"/>
    <n v="0.87569279493269991"/>
  </r>
  <r>
    <s v="122021Aug"/>
    <n v="24"/>
    <x v="27"/>
    <n v="996"/>
    <n v="160"/>
    <n v="836"/>
    <n v="0.1606425702811245"/>
    <n v="0.8393574297188755"/>
  </r>
  <r>
    <s v="122021Aug"/>
    <n v="25"/>
    <x v="28"/>
    <n v="1831"/>
    <n v="349"/>
    <n v="1482"/>
    <n v="0.19060622610595304"/>
    <n v="0.80939377389404699"/>
  </r>
  <r>
    <s v="122021Aug"/>
    <n v="26"/>
    <x v="29"/>
    <n v="1468"/>
    <n v="11"/>
    <n v="1457"/>
    <n v="7.4931880108991822E-3"/>
    <n v="0.99250681198910085"/>
  </r>
  <r>
    <s v="122021Aug"/>
    <n v="27"/>
    <x v="30"/>
    <n v="1102"/>
    <n v="59"/>
    <n v="1043"/>
    <n v="5.3539019963702361E-2"/>
    <n v="0.94646098003629764"/>
  </r>
  <r>
    <s v="122021Aug"/>
    <n v="28"/>
    <x v="31"/>
    <n v="826"/>
    <n v="77"/>
    <n v="749"/>
    <n v="9.3220338983050849E-2"/>
    <n v="0.90677966101694918"/>
  </r>
  <r>
    <s v="132022OctTC"/>
    <n v="1"/>
    <x v="0"/>
    <n v="2438"/>
    <n v="360"/>
    <n v="2078"/>
    <n v="0.14766201804757997"/>
    <n v="0.85233798195242005"/>
  </r>
  <r>
    <s v="132022OctTC"/>
    <n v="2"/>
    <x v="1"/>
    <n v="1155"/>
    <n v="82"/>
    <n v="1073"/>
    <n v="7.0995670995671001E-2"/>
    <n v="0.92900432900432905"/>
  </r>
  <r>
    <s v="132022OctTC"/>
    <n v="3"/>
    <x v="2"/>
    <n v="125"/>
    <n v="4"/>
    <n v="121"/>
    <n v="3.2000000000000001E-2"/>
    <n v="0.96799999999999997"/>
  </r>
  <r>
    <s v="132022OctTC"/>
    <n v="4"/>
    <x v="3"/>
    <n v="294"/>
    <n v="25"/>
    <n v="269"/>
    <n v="8.5034013605442174E-2"/>
    <n v="0.91496598639455784"/>
  </r>
  <r>
    <s v="132022OctTC"/>
    <n v="5"/>
    <x v="4"/>
    <n v="1487"/>
    <n v="457"/>
    <n v="1030"/>
    <n v="0.30733019502353731"/>
    <n v="0.69266980497646269"/>
  </r>
  <r>
    <s v="132022OctTC"/>
    <n v="6"/>
    <x v="5"/>
    <n v="877"/>
    <n v="106"/>
    <n v="771"/>
    <n v="0.12086659064994298"/>
    <n v="0.87913340935005702"/>
  </r>
  <r>
    <s v="132022OctTC"/>
    <n v="7"/>
    <x v="32"/>
    <n v="65"/>
    <n v="65"/>
    <n v="0"/>
    <n v="1"/>
    <n v="0"/>
  </r>
  <r>
    <s v="132022OctTC"/>
    <n v="8"/>
    <x v="6"/>
    <n v="1227"/>
    <n v="106"/>
    <n v="1121"/>
    <n v="8.6389568052159735E-2"/>
    <n v="0.91361043194784031"/>
  </r>
  <r>
    <s v="132022OctTC"/>
    <n v="9"/>
    <x v="33"/>
    <n v="1439"/>
    <n v="447"/>
    <n v="992"/>
    <n v="0.31063238359972201"/>
    <n v="0.68936761640027799"/>
  </r>
  <r>
    <s v="132022OctTC"/>
    <n v="10"/>
    <x v="34"/>
    <n v="24"/>
    <n v="10"/>
    <n v="14"/>
    <n v="0.41666666666666669"/>
    <n v="0.58333333333333337"/>
  </r>
  <r>
    <s v="132022OctTC"/>
    <n v="11"/>
    <x v="7"/>
    <n v="938"/>
    <n v="114"/>
    <n v="824"/>
    <n v="0.12153518123667377"/>
    <n v="0.87846481876332627"/>
  </r>
  <r>
    <s v="132022OctTC"/>
    <n v="12"/>
    <x v="8"/>
    <n v="415"/>
    <n v="7"/>
    <n v="408"/>
    <n v="1.6867469879518072E-2"/>
    <n v="0.98313253012048196"/>
  </r>
  <r>
    <s v="132022OctTC"/>
    <n v="13"/>
    <x v="9"/>
    <n v="1714"/>
    <n v="395"/>
    <n v="1319"/>
    <n v="0.23045507584597433"/>
    <n v="0.76954492415402564"/>
  </r>
  <r>
    <s v="132022OctTC"/>
    <n v="14"/>
    <x v="10"/>
    <n v="922"/>
    <n v="98"/>
    <n v="824"/>
    <n v="0.10629067245119306"/>
    <n v="0.89370932754880694"/>
  </r>
  <r>
    <s v="132022OctTC"/>
    <n v="15"/>
    <x v="35"/>
    <n v="83"/>
    <n v="5"/>
    <n v="78"/>
    <n v="6.0240963855421686E-2"/>
    <n v="0.93975903614457834"/>
  </r>
  <r>
    <s v="132022OctTC"/>
    <n v="16"/>
    <x v="36"/>
    <n v="17"/>
    <n v="7"/>
    <n v="10"/>
    <n v="0.41176470588235292"/>
    <n v="0.58823529411764708"/>
  </r>
  <r>
    <s v="132022OctTC"/>
    <n v="17"/>
    <x v="11"/>
    <n v="2377"/>
    <n v="315"/>
    <n v="2062"/>
    <n v="0.13251998317206562"/>
    <n v="0.86748001682793441"/>
  </r>
  <r>
    <s v="132022OctTC"/>
    <n v="18"/>
    <x v="12"/>
    <n v="961"/>
    <n v="81"/>
    <n v="880"/>
    <n v="8.4287200832466186E-2"/>
    <n v="0.91571279916753379"/>
  </r>
  <r>
    <s v="132022OctTC"/>
    <n v="19"/>
    <x v="13"/>
    <n v="2171"/>
    <n v="281"/>
    <n v="1890"/>
    <n v="0.12943344081068631"/>
    <n v="0.87056655918931369"/>
  </r>
  <r>
    <s v="132022OctTC"/>
    <n v="20"/>
    <x v="37"/>
    <n v="78"/>
    <n v="18"/>
    <n v="60"/>
    <n v="0.23076923076923078"/>
    <n v="0.76923076923076927"/>
  </r>
  <r>
    <s v="132022OctTC"/>
    <n v="21"/>
    <x v="14"/>
    <n v="1129"/>
    <n v="43"/>
    <n v="1086"/>
    <n v="3.8086802480070861E-2"/>
    <n v="0.9619131975199291"/>
  </r>
  <r>
    <s v="132022OctTC"/>
    <n v="22"/>
    <x v="15"/>
    <n v="862"/>
    <n v="35"/>
    <n v="827"/>
    <n v="4.0603248259860787E-2"/>
    <n v="0.95939675174013916"/>
  </r>
  <r>
    <s v="132022OctTC"/>
    <n v="23"/>
    <x v="16"/>
    <n v="862"/>
    <n v="56"/>
    <n v="806"/>
    <n v="6.4965197215777259E-2"/>
    <n v="0.93503480278422269"/>
  </r>
  <r>
    <s v="132022OctTC"/>
    <n v="24"/>
    <x v="17"/>
    <n v="779"/>
    <n v="103"/>
    <n v="676"/>
    <n v="0.13222079589216945"/>
    <n v="0.8677792041078306"/>
  </r>
  <r>
    <s v="132022OctTC"/>
    <n v="25"/>
    <x v="18"/>
    <n v="904"/>
    <n v="78"/>
    <n v="826"/>
    <n v="8.628318584070796E-2"/>
    <n v="0.91371681415929207"/>
  </r>
  <r>
    <s v="132022OctTC"/>
    <n v="26"/>
    <x v="19"/>
    <n v="145"/>
    <n v="33"/>
    <n v="112"/>
    <n v="0.22758620689655173"/>
    <n v="0.77241379310344827"/>
  </r>
  <r>
    <s v="132022OctTC"/>
    <n v="27"/>
    <x v="20"/>
    <n v="1603"/>
    <n v="60"/>
    <n v="1543"/>
    <n v="3.7429819089207735E-2"/>
    <n v="0.96257018091079227"/>
  </r>
  <r>
    <s v="132022OctTC"/>
    <n v="28"/>
    <x v="21"/>
    <n v="2361"/>
    <n v="220"/>
    <n v="2141"/>
    <n v="9.3180855569673871E-2"/>
    <n v="0.90681914443032619"/>
  </r>
  <r>
    <s v="132022OctTC"/>
    <n v="29"/>
    <x v="22"/>
    <n v="223"/>
    <n v="65"/>
    <n v="158"/>
    <n v="0.2914798206278027"/>
    <n v="0.70852017937219736"/>
  </r>
  <r>
    <s v="132022OctTC"/>
    <n v="30"/>
    <x v="38"/>
    <n v="19"/>
    <n v="14"/>
    <n v="5"/>
    <n v="0.73684210526315785"/>
    <n v="0.26315789473684209"/>
  </r>
  <r>
    <s v="132022OctTC"/>
    <n v="31"/>
    <x v="23"/>
    <n v="1286"/>
    <n v="14"/>
    <n v="1272"/>
    <n v="1.088646967340591E-2"/>
    <n v="0.9891135303265941"/>
  </r>
  <r>
    <s v="132022OctTC"/>
    <n v="32"/>
    <x v="39"/>
    <n v="21"/>
    <n v="6"/>
    <n v="15"/>
    <n v="0.2857142857142857"/>
    <n v="0.7142857142857143"/>
  </r>
  <r>
    <s v="132022OctTC"/>
    <n v="33"/>
    <x v="24"/>
    <n v="766"/>
    <n v="223"/>
    <n v="543"/>
    <n v="0.29112271540469975"/>
    <n v="0.70887728459530031"/>
  </r>
  <r>
    <s v="132022OctTC"/>
    <n v="34"/>
    <x v="25"/>
    <n v="1263"/>
    <n v="203"/>
    <n v="1060"/>
    <n v="0.16072842438638163"/>
    <n v="0.83927157561361831"/>
  </r>
  <r>
    <s v="132022OctTC"/>
    <n v="35"/>
    <x v="26"/>
    <n v="809"/>
    <n v="1"/>
    <n v="808"/>
    <n v="1.2360939431396785E-3"/>
    <n v="0.99876390605686027"/>
  </r>
  <r>
    <s v="132022OctTC"/>
    <n v="36"/>
    <x v="27"/>
    <n v="996"/>
    <n v="165"/>
    <n v="831"/>
    <n v="0.16566265060240964"/>
    <n v="0.83433734939759041"/>
  </r>
  <r>
    <s v="132022OctTC"/>
    <n v="37"/>
    <x v="28"/>
    <n v="1831"/>
    <n v="328"/>
    <n v="1503"/>
    <n v="0.17913708356089569"/>
    <n v="0.82086291643910436"/>
  </r>
  <r>
    <s v="132022OctTC"/>
    <n v="38"/>
    <x v="29"/>
    <n v="1468"/>
    <n v="8"/>
    <n v="1460"/>
    <n v="5.4495912806539508E-3"/>
    <n v="0.99455040871934608"/>
  </r>
  <r>
    <s v="132022OctTC"/>
    <n v="39"/>
    <x v="30"/>
    <n v="1102"/>
    <n v="65"/>
    <n v="1037"/>
    <n v="5.8983666061705992E-2"/>
    <n v="0.94101633393829398"/>
  </r>
  <r>
    <s v="132022OctTC"/>
    <n v="40"/>
    <x v="40"/>
    <n v="772"/>
    <n v="4"/>
    <n v="768"/>
    <n v="5.1813471502590676E-3"/>
    <n v="0.99481865284974091"/>
  </r>
  <r>
    <s v="132022OctTC"/>
    <n v="41"/>
    <x v="41"/>
    <n v="248"/>
    <n v="4"/>
    <n v="244"/>
    <n v="1.6129032258064516E-2"/>
    <n v="0.9838709677419355"/>
  </r>
  <r>
    <s v="132022OctTC"/>
    <n v="42"/>
    <x v="31"/>
    <n v="826"/>
    <n v="89"/>
    <n v="737"/>
    <n v="0.10774818401937046"/>
    <n v="0.89225181598062953"/>
  </r>
  <r>
    <s v="052021NovTC"/>
    <n v="1"/>
    <x v="0"/>
    <n v="2438"/>
    <n v="198"/>
    <n v="2240"/>
    <n v="8.1214109926168995E-2"/>
    <n v="0.91878589007383105"/>
  </r>
  <r>
    <s v="052021NovTC"/>
    <n v="2"/>
    <x v="1"/>
    <n v="1155"/>
    <n v="23"/>
    <n v="1132"/>
    <n v="1.9913419913419914E-2"/>
    <n v="0.98008658008658012"/>
  </r>
  <r>
    <s v="052021NovTC"/>
    <n v="3"/>
    <x v="2"/>
    <n v="125"/>
    <n v="9"/>
    <n v="116"/>
    <n v="7.1999999999999995E-2"/>
    <n v="0.92800000000000005"/>
  </r>
  <r>
    <s v="052021NovTC"/>
    <n v="4"/>
    <x v="3"/>
    <n v="294"/>
    <n v="13"/>
    <n v="281"/>
    <n v="4.4217687074829932E-2"/>
    <n v="0.95578231292517002"/>
  </r>
  <r>
    <s v="052021NovTC"/>
    <n v="5"/>
    <x v="4"/>
    <n v="1487"/>
    <n v="198"/>
    <n v="1289"/>
    <n v="0.13315400134498992"/>
    <n v="0.86684599865501011"/>
  </r>
  <r>
    <s v="052021NovTC"/>
    <n v="6"/>
    <x v="5"/>
    <n v="877"/>
    <n v="46"/>
    <n v="831"/>
    <n v="5.2451539338654506E-2"/>
    <n v="0.94754846066134546"/>
  </r>
  <r>
    <s v="052021NovTC"/>
    <n v="7"/>
    <x v="32"/>
    <n v="65"/>
    <s v="N/A"/>
    <e v="#VALUE!"/>
    <e v="#VALUE!"/>
    <e v="#VALUE!"/>
  </r>
  <r>
    <s v="052021NovTC"/>
    <n v="8"/>
    <x v="6"/>
    <n v="1227"/>
    <n v="26"/>
    <n v="1201"/>
    <n v="2.1189894050529748E-2"/>
    <n v="0.97881010594947027"/>
  </r>
  <r>
    <s v="052021NovTC"/>
    <n v="9"/>
    <x v="33"/>
    <n v="1439"/>
    <s v="N/A"/>
    <e v="#VALUE!"/>
    <e v="#VALUE!"/>
    <e v="#VALUE!"/>
  </r>
  <r>
    <s v="052021NovTC"/>
    <n v="10"/>
    <x v="34"/>
    <n v="24"/>
    <s v="N/A"/>
    <e v="#VALUE!"/>
    <e v="#VALUE!"/>
    <e v="#VALUE!"/>
  </r>
  <r>
    <s v="052021NovTC"/>
    <n v="11"/>
    <x v="7"/>
    <n v="938"/>
    <n v="46"/>
    <n v="892"/>
    <n v="4.9040511727078892E-2"/>
    <n v="0.95095948827292109"/>
  </r>
  <r>
    <s v="052021NovTC"/>
    <n v="12"/>
    <x v="8"/>
    <n v="415"/>
    <n v="3"/>
    <n v="412"/>
    <n v="7.2289156626506026E-3"/>
    <n v="0.9927710843373494"/>
  </r>
  <r>
    <s v="052021NovTC"/>
    <n v="13"/>
    <x v="9"/>
    <n v="1714"/>
    <n v="107"/>
    <n v="1607"/>
    <n v="6.2427071178529754E-2"/>
    <n v="0.93757292882147025"/>
  </r>
  <r>
    <s v="052021NovTC"/>
    <n v="14"/>
    <x v="10"/>
    <n v="922"/>
    <n v="61"/>
    <n v="861"/>
    <n v="6.6160520607375276E-2"/>
    <n v="0.93383947939262468"/>
  </r>
  <r>
    <s v="052021NovTC"/>
    <n v="15"/>
    <x v="35"/>
    <n v="83"/>
    <s v="N/A"/>
    <e v="#VALUE!"/>
    <e v="#VALUE!"/>
    <e v="#VALUE!"/>
  </r>
  <r>
    <s v="052021NovTC"/>
    <n v="16"/>
    <x v="36"/>
    <n v="17"/>
    <s v="N/A"/>
    <e v="#VALUE!"/>
    <e v="#VALUE!"/>
    <e v="#VALUE!"/>
  </r>
  <r>
    <s v="052021NovTC"/>
    <n v="17"/>
    <x v="11"/>
    <n v="2377"/>
    <n v="161"/>
    <n v="2216"/>
    <n v="6.7732435843500208E-2"/>
    <n v="0.93226756415649981"/>
  </r>
  <r>
    <s v="052021NovTC"/>
    <n v="18"/>
    <x v="12"/>
    <n v="961"/>
    <n v="31"/>
    <n v="930"/>
    <n v="3.2258064516129031E-2"/>
    <n v="0.967741935483871"/>
  </r>
  <r>
    <s v="052021NovTC"/>
    <n v="19"/>
    <x v="13"/>
    <n v="2171"/>
    <n v="145"/>
    <n v="2026"/>
    <n v="6.6789497927222483E-2"/>
    <n v="0.93321050207277756"/>
  </r>
  <r>
    <s v="052021NovTC"/>
    <n v="20"/>
    <x v="37"/>
    <n v="78"/>
    <s v="N/A"/>
    <e v="#VALUE!"/>
    <e v="#VALUE!"/>
    <e v="#VALUE!"/>
  </r>
  <r>
    <s v="052021NovTC"/>
    <n v="21"/>
    <x v="14"/>
    <n v="1129"/>
    <n v="16"/>
    <n v="1113"/>
    <n v="1.4171833480956599E-2"/>
    <n v="0.98582816651904337"/>
  </r>
  <r>
    <s v="052021NovTC"/>
    <n v="22"/>
    <x v="15"/>
    <n v="862"/>
    <s v="N/A"/>
    <e v="#VALUE!"/>
    <e v="#VALUE!"/>
    <e v="#VALUE!"/>
  </r>
  <r>
    <s v="052021NovTC"/>
    <n v="23"/>
    <x v="16"/>
    <n v="862"/>
    <n v="45"/>
    <n v="817"/>
    <n v="5.2204176334106726E-2"/>
    <n v="0.94779582366589332"/>
  </r>
  <r>
    <s v="052021NovTC"/>
    <n v="24"/>
    <x v="17"/>
    <n v="779"/>
    <n v="81"/>
    <n v="698"/>
    <n v="0.10397946084724005"/>
    <n v="0.89602053915275992"/>
  </r>
  <r>
    <s v="052021NovTC"/>
    <n v="25"/>
    <x v="18"/>
    <n v="904"/>
    <n v="49"/>
    <n v="855"/>
    <n v="5.4203539823008851E-2"/>
    <n v="0.94579646017699115"/>
  </r>
  <r>
    <s v="052021NovTC"/>
    <n v="26"/>
    <x v="19"/>
    <n v="145"/>
    <s v="N/A"/>
    <e v="#VALUE!"/>
    <e v="#VALUE!"/>
    <e v="#VALUE!"/>
  </r>
  <r>
    <s v="052021NovTC"/>
    <n v="27"/>
    <x v="20"/>
    <n v="1603"/>
    <n v="43"/>
    <n v="1560"/>
    <n v="2.6824703680598878E-2"/>
    <n v="0.97317529631940114"/>
  </r>
  <r>
    <s v="052021NovTC"/>
    <n v="28"/>
    <x v="21"/>
    <n v="2361"/>
    <n v="110"/>
    <n v="2251"/>
    <n v="4.6590427784836935E-2"/>
    <n v="0.95340957221516309"/>
  </r>
  <r>
    <s v="052021NovTC"/>
    <n v="29"/>
    <x v="22"/>
    <n v="481"/>
    <s v="N/A"/>
    <e v="#VALUE!"/>
    <e v="#VALUE!"/>
    <e v="#VALUE!"/>
  </r>
  <r>
    <s v="052021NovTC"/>
    <n v="30"/>
    <x v="38"/>
    <n v="19"/>
    <s v="N/A"/>
    <e v="#VALUE!"/>
    <e v="#VALUE!"/>
    <e v="#VALUE!"/>
  </r>
  <r>
    <s v="052021NovTC"/>
    <n v="31"/>
    <x v="23"/>
    <n v="1286"/>
    <n v="16"/>
    <n v="1270"/>
    <n v="1.2441679626749611E-2"/>
    <n v="0.98755832037325042"/>
  </r>
  <r>
    <s v="052021NovTC"/>
    <n v="32"/>
    <x v="39"/>
    <n v="21"/>
    <s v="N/A"/>
    <e v="#VALUE!"/>
    <e v="#VALUE!"/>
    <e v="#VALUE!"/>
  </r>
  <r>
    <s v="052021NovTC"/>
    <n v="33"/>
    <x v="24"/>
    <n v="766"/>
    <n v="162"/>
    <n v="604"/>
    <n v="0.21148825065274152"/>
    <n v="0.78851174934725854"/>
  </r>
  <r>
    <s v="052021NovTC"/>
    <n v="34"/>
    <x v="25"/>
    <n v="1263"/>
    <n v="93"/>
    <n v="1170"/>
    <n v="7.3634204275534437E-2"/>
    <n v="0.92636579572446553"/>
  </r>
  <r>
    <s v="052021NovTC"/>
    <n v="35"/>
    <x v="26"/>
    <n v="809"/>
    <s v="N/A"/>
    <e v="#VALUE!"/>
    <e v="#VALUE!"/>
    <e v="#VALUE!"/>
  </r>
  <r>
    <s v="052021NovTC"/>
    <n v="36"/>
    <x v="27"/>
    <n v="996"/>
    <n v="59"/>
    <n v="937"/>
    <n v="5.923694779116466E-2"/>
    <n v="0.94076305220883538"/>
  </r>
  <r>
    <s v="052021NovTC"/>
    <n v="37"/>
    <x v="28"/>
    <n v="1831"/>
    <n v="178"/>
    <n v="1653"/>
    <n v="9.7214636810486074E-2"/>
    <n v="0.90278536318951397"/>
  </r>
  <r>
    <s v="052021NovTC"/>
    <n v="38"/>
    <x v="29"/>
    <n v="1468"/>
    <n v="3"/>
    <n v="1465"/>
    <n v="2.0435967302452314E-3"/>
    <n v="0.99795640326975477"/>
  </r>
  <r>
    <s v="052021NovTC"/>
    <n v="39"/>
    <x v="30"/>
    <n v="1102"/>
    <n v="20"/>
    <n v="1082"/>
    <n v="1.8148820326678767E-2"/>
    <n v="0.98185117967332125"/>
  </r>
  <r>
    <s v="052021NovTC"/>
    <n v="40"/>
    <x v="40"/>
    <n v="772"/>
    <s v="N/A"/>
    <e v="#VALUE!"/>
    <e v="#VALUE!"/>
    <e v="#VALUE!"/>
  </r>
  <r>
    <s v="052021NovTC"/>
    <n v="41"/>
    <x v="41"/>
    <n v="248"/>
    <s v="N/A"/>
    <e v="#VALUE!"/>
    <e v="#VALUE!"/>
    <e v="#VALUE!"/>
  </r>
  <r>
    <s v="052021NovTC"/>
    <n v="42"/>
    <x v="31"/>
    <n v="826"/>
    <n v="71"/>
    <n v="755"/>
    <n v="8.5956416464891036E-2"/>
    <n v="0.91404358353510895"/>
  </r>
  <r>
    <s v="142022Jan"/>
    <n v="1"/>
    <x v="0"/>
    <n v="2438"/>
    <n v="274"/>
    <n v="2164"/>
    <n v="0.11238720262510254"/>
    <n v="0.88761279737489751"/>
  </r>
  <r>
    <s v="142022Jan"/>
    <n v="2"/>
    <x v="1"/>
    <n v="1155"/>
    <n v="59"/>
    <n v="1096"/>
    <n v="5.1082251082251083E-2"/>
    <n v="0.94891774891774894"/>
  </r>
  <r>
    <s v="142022Jan"/>
    <n v="3"/>
    <x v="2"/>
    <n v="125"/>
    <n v="4"/>
    <n v="121"/>
    <n v="3.2000000000000001E-2"/>
    <n v="0.96799999999999997"/>
  </r>
  <r>
    <s v="142022Jan"/>
    <n v="4"/>
    <x v="3"/>
    <n v="294"/>
    <n v="15"/>
    <n v="279"/>
    <n v="5.1020408163265307E-2"/>
    <n v="0.94897959183673475"/>
  </r>
  <r>
    <s v="142022Jan"/>
    <n v="5"/>
    <x v="4"/>
    <n v="1487"/>
    <n v="358"/>
    <n v="1129"/>
    <n v="0.24075319435104237"/>
    <n v="0.75924680564895763"/>
  </r>
  <r>
    <s v="142022Jan"/>
    <n v="6"/>
    <x v="5"/>
    <n v="877"/>
    <n v="99"/>
    <n v="778"/>
    <n v="0.11288483466362599"/>
    <n v="0.88711516533637402"/>
  </r>
  <r>
    <s v="142022Jan"/>
    <n v="8"/>
    <x v="6"/>
    <n v="1227"/>
    <n v="74"/>
    <n v="1153"/>
    <n v="6.0309698451507743E-2"/>
    <n v="0.93969030154849231"/>
  </r>
  <r>
    <s v="142022Jan"/>
    <n v="11"/>
    <x v="7"/>
    <n v="938"/>
    <n v="88"/>
    <n v="850"/>
    <n v="9.3816631130063971E-2"/>
    <n v="0.906183368869936"/>
  </r>
  <r>
    <s v="142022Jan"/>
    <n v="12"/>
    <x v="8"/>
    <n v="415"/>
    <n v="5"/>
    <n v="410"/>
    <n v="1.2048192771084338E-2"/>
    <n v="0.98795180722891562"/>
  </r>
  <r>
    <s v="142022Jan"/>
    <n v="13"/>
    <x v="9"/>
    <n v="1714"/>
    <n v="283"/>
    <n v="1431"/>
    <n v="0.16511085180863477"/>
    <n v="0.83488914819136528"/>
  </r>
  <r>
    <s v="142022Jan"/>
    <n v="14"/>
    <x v="10"/>
    <n v="922"/>
    <n v="72"/>
    <n v="850"/>
    <n v="7.8091106290672452E-2"/>
    <n v="0.9219088937093276"/>
  </r>
  <r>
    <s v="142022Jan"/>
    <n v="17"/>
    <x v="11"/>
    <n v="2377"/>
    <n v="241"/>
    <n v="2136"/>
    <n v="0.10138830458561211"/>
    <n v="0.8986116954143879"/>
  </r>
  <r>
    <s v="142022Jan"/>
    <n v="18"/>
    <x v="12"/>
    <n v="961"/>
    <n v="57"/>
    <n v="904"/>
    <n v="5.9313215400624349E-2"/>
    <n v="0.9406867845993756"/>
  </r>
  <r>
    <s v="142022Jan"/>
    <n v="19"/>
    <x v="13"/>
    <n v="2171"/>
    <n v="197"/>
    <n v="1974"/>
    <n v="9.0741593735605711E-2"/>
    <n v="0.90925840626439425"/>
  </r>
  <r>
    <s v="142022Jan"/>
    <n v="21"/>
    <x v="14"/>
    <n v="1129"/>
    <n v="40"/>
    <n v="1089"/>
    <n v="3.54295837023915E-2"/>
    <n v="0.96457041629760853"/>
  </r>
  <r>
    <s v="142022Jan"/>
    <n v="23"/>
    <x v="16"/>
    <n v="862"/>
    <n v="46"/>
    <n v="816"/>
    <n v="5.336426914153132E-2"/>
    <n v="0.94663573085846864"/>
  </r>
  <r>
    <s v="142022Jan"/>
    <n v="24"/>
    <x v="17"/>
    <n v="779"/>
    <n v="96"/>
    <n v="683"/>
    <n v="0.12323491655969192"/>
    <n v="0.87676508344030812"/>
  </r>
  <r>
    <s v="142022Jan"/>
    <n v="25"/>
    <x v="18"/>
    <n v="904"/>
    <n v="65"/>
    <n v="839"/>
    <n v="7.1902654867256638E-2"/>
    <n v="0.92809734513274333"/>
  </r>
  <r>
    <s v="142022Jan"/>
    <n v="27"/>
    <x v="20"/>
    <n v="1603"/>
    <n v="58"/>
    <n v="1545"/>
    <n v="3.6182158452900813E-2"/>
    <n v="0.96381784154709915"/>
  </r>
  <r>
    <s v="142022Jan"/>
    <n v="28"/>
    <x v="21"/>
    <n v="2361"/>
    <n v="184"/>
    <n v="2177"/>
    <n v="7.7933079203727232E-2"/>
    <n v="0.92206692079627273"/>
  </r>
  <r>
    <s v="142022Jan"/>
    <n v="31"/>
    <x v="23"/>
    <n v="1286"/>
    <n v="8"/>
    <n v="1278"/>
    <n v="6.2208398133748056E-3"/>
    <n v="0.99377916018662515"/>
  </r>
  <r>
    <s v="142022Jan"/>
    <n v="33"/>
    <x v="24"/>
    <n v="766"/>
    <n v="159"/>
    <n v="607"/>
    <n v="0.20757180156657964"/>
    <n v="0.79242819843342038"/>
  </r>
  <r>
    <s v="142022Jan"/>
    <n v="34"/>
    <x v="25"/>
    <n v="1263"/>
    <n v="131"/>
    <n v="1132"/>
    <n v="0.10372129849564529"/>
    <n v="0.89627870150435474"/>
  </r>
  <r>
    <s v="142022Jan"/>
    <n v="36"/>
    <x v="27"/>
    <n v="996"/>
    <n v="115"/>
    <n v="881"/>
    <n v="0.11546184738955824"/>
    <n v="0.88453815261044177"/>
  </r>
  <r>
    <s v="142022Jan"/>
    <n v="37"/>
    <x v="28"/>
    <n v="1831"/>
    <n v="260"/>
    <n v="1571"/>
    <n v="0.14199890770071"/>
    <n v="0.85800109229929"/>
  </r>
  <r>
    <s v="142022Jan"/>
    <n v="38"/>
    <x v="29"/>
    <n v="1468"/>
    <n v="10"/>
    <n v="1458"/>
    <n v="6.8119891008174387E-3"/>
    <n v="0.99318801089918252"/>
  </r>
  <r>
    <s v="142022Jan"/>
    <n v="39"/>
    <x v="30"/>
    <n v="1102"/>
    <n v="31"/>
    <n v="1071"/>
    <n v="2.8130671506352088E-2"/>
    <n v="0.97186932849364793"/>
  </r>
  <r>
    <s v="142022Jan"/>
    <n v="42"/>
    <x v="31"/>
    <n v="826"/>
    <n v="81"/>
    <n v="745"/>
    <n v="9.8062953995157381E-2"/>
    <n v="0.90193704600484259"/>
  </r>
  <r>
    <s v="152022Feb"/>
    <n v="1"/>
    <x v="0"/>
    <n v="2438"/>
    <n v="377"/>
    <n v="2061"/>
    <n v="0.15463494667760461"/>
    <n v="0.84536505332239542"/>
  </r>
  <r>
    <s v="152022Feb"/>
    <n v="2"/>
    <x v="1"/>
    <n v="1155"/>
    <n v="76"/>
    <n v="1079"/>
    <n v="6.5800865800865804E-2"/>
    <n v="0.93419913419913425"/>
  </r>
  <r>
    <s v="152022Feb"/>
    <n v="3"/>
    <x v="2"/>
    <n v="125"/>
    <n v="5"/>
    <n v="120"/>
    <n v="0.04"/>
    <n v="0.96"/>
  </r>
  <r>
    <s v="152022Feb"/>
    <n v="4"/>
    <x v="3"/>
    <n v="294"/>
    <n v="23"/>
    <n v="271"/>
    <n v="7.8231292517006806E-2"/>
    <n v="0.92176870748299322"/>
  </r>
  <r>
    <s v="152022Feb"/>
    <n v="5"/>
    <x v="4"/>
    <n v="1487"/>
    <n v="453"/>
    <n v="1034"/>
    <n v="0.30464021519838602"/>
    <n v="0.69535978480161398"/>
  </r>
  <r>
    <s v="152022Feb"/>
    <n v="6"/>
    <x v="5"/>
    <n v="877"/>
    <n v="133"/>
    <n v="744"/>
    <n v="0.15165336374002281"/>
    <n v="0.84834663625997719"/>
  </r>
  <r>
    <s v="152022Feb"/>
    <n v="8"/>
    <x v="6"/>
    <n v="1227"/>
    <n v="118"/>
    <n v="1109"/>
    <n v="9.6169519152404237E-2"/>
    <n v="0.90383048084759576"/>
  </r>
  <r>
    <s v="152022Feb"/>
    <n v="11"/>
    <x v="7"/>
    <n v="938"/>
    <n v="126"/>
    <n v="812"/>
    <n v="0.13432835820895522"/>
    <n v="0.86567164179104472"/>
  </r>
  <r>
    <s v="152022Feb"/>
    <n v="12"/>
    <x v="8"/>
    <n v="415"/>
    <n v="7"/>
    <n v="408"/>
    <n v="1.6867469879518072E-2"/>
    <n v="0.98313253012048196"/>
  </r>
  <r>
    <s v="152022Feb"/>
    <n v="13"/>
    <x v="9"/>
    <n v="1714"/>
    <n v="437"/>
    <n v="1277"/>
    <n v="0.25495915985997664"/>
    <n v="0.74504084014002336"/>
  </r>
  <r>
    <s v="152022Feb"/>
    <n v="14"/>
    <x v="10"/>
    <n v="922"/>
    <n v="58"/>
    <n v="864"/>
    <n v="6.2906724511930592E-2"/>
    <n v="0.93709327548806942"/>
  </r>
  <r>
    <s v="152022Feb"/>
    <n v="17"/>
    <x v="11"/>
    <n v="2377"/>
    <n v="333"/>
    <n v="2044"/>
    <n v="0.1400925536390408"/>
    <n v="0.85990744636095917"/>
  </r>
  <r>
    <s v="152022Feb"/>
    <n v="18"/>
    <x v="12"/>
    <n v="961"/>
    <n v="80"/>
    <n v="881"/>
    <n v="8.3246618106139439E-2"/>
    <n v="0.91675338189386057"/>
  </r>
  <r>
    <s v="152022Feb"/>
    <n v="19"/>
    <x v="13"/>
    <n v="2171"/>
    <n v="293"/>
    <n v="1878"/>
    <n v="0.13496084753569784"/>
    <n v="0.86503915246430219"/>
  </r>
  <r>
    <s v="152022Feb"/>
    <n v="21"/>
    <x v="14"/>
    <n v="1129"/>
    <n v="57"/>
    <n v="1072"/>
    <n v="5.0487156775907885E-2"/>
    <n v="0.94951284322409213"/>
  </r>
  <r>
    <s v="152022Feb"/>
    <n v="23"/>
    <x v="16"/>
    <n v="862"/>
    <n v="54"/>
    <n v="808"/>
    <n v="6.2645011600928072E-2"/>
    <n v="0.93735498839907194"/>
  </r>
  <r>
    <s v="152022Feb"/>
    <n v="24"/>
    <x v="17"/>
    <n v="779"/>
    <n v="91"/>
    <n v="688"/>
    <n v="0.11681643132220795"/>
    <n v="0.88318356867779202"/>
  </r>
  <r>
    <s v="152022Feb"/>
    <n v="25"/>
    <x v="18"/>
    <n v="904"/>
    <n v="81"/>
    <n v="823"/>
    <n v="8.9601769911504425E-2"/>
    <n v="0.91039823008849563"/>
  </r>
  <r>
    <s v="152022Feb"/>
    <n v="27"/>
    <x v="20"/>
    <n v="1603"/>
    <n v="76"/>
    <n v="1527"/>
    <n v="4.7411104179663134E-2"/>
    <n v="0.9525888958203369"/>
  </r>
  <r>
    <s v="152022Feb"/>
    <n v="28"/>
    <x v="21"/>
    <n v="2361"/>
    <n v="222"/>
    <n v="2139"/>
    <n v="9.4027954256670904E-2"/>
    <n v="0.90597204574332912"/>
  </r>
  <r>
    <s v="152022Feb"/>
    <n v="31"/>
    <x v="23"/>
    <n v="1286"/>
    <n v="11"/>
    <n v="1275"/>
    <n v="8.553654743390357E-3"/>
    <n v="0.99144634525660968"/>
  </r>
  <r>
    <s v="152022Feb"/>
    <n v="33"/>
    <x v="24"/>
    <n v="766"/>
    <n v="209"/>
    <n v="557"/>
    <n v="0.27284595300261094"/>
    <n v="0.72715404699738906"/>
  </r>
  <r>
    <s v="152022Feb"/>
    <n v="34"/>
    <x v="25"/>
    <n v="1263"/>
    <n v="198"/>
    <n v="1065"/>
    <n v="0.15676959619952494"/>
    <n v="0.84323040380047509"/>
  </r>
  <r>
    <s v="152022Feb"/>
    <n v="36"/>
    <x v="27"/>
    <n v="996"/>
    <n v="179"/>
    <n v="817"/>
    <n v="0.17971887550200802"/>
    <n v="0.82028112449799195"/>
  </r>
  <r>
    <s v="152022Feb"/>
    <n v="37"/>
    <x v="28"/>
    <n v="1831"/>
    <n v="145"/>
    <n v="1686"/>
    <n v="7.9191698525395954E-2"/>
    <n v="0.92080830147460402"/>
  </r>
  <r>
    <s v="152022Feb"/>
    <n v="38"/>
    <x v="29"/>
    <n v="1468"/>
    <n v="5"/>
    <n v="1463"/>
    <n v="3.4059945504087193E-3"/>
    <n v="0.99659400544959131"/>
  </r>
  <r>
    <s v="152022Feb"/>
    <n v="39"/>
    <x v="30"/>
    <n v="1102"/>
    <n v="55"/>
    <n v="1047"/>
    <n v="4.9909255898366603E-2"/>
    <n v="0.95009074410163341"/>
  </r>
  <r>
    <s v="152022Feb"/>
    <n v="42"/>
    <x v="31"/>
    <n v="826"/>
    <n v="66"/>
    <n v="760"/>
    <n v="7.990314769975787E-2"/>
    <n v="0.92009685230024219"/>
  </r>
  <r>
    <s v="162022Aug"/>
    <n v="1"/>
    <x v="0"/>
    <n v="2438"/>
    <n v="498"/>
    <n v="1940"/>
    <n v="0.20426579163248565"/>
    <n v="0.79573420836751441"/>
  </r>
  <r>
    <s v="162022Aug"/>
    <n v="2"/>
    <x v="1"/>
    <n v="1155"/>
    <n v="148"/>
    <n v="1007"/>
    <n v="0.12813852813852813"/>
    <n v="0.87186147186147189"/>
  </r>
  <r>
    <s v="162022Aug"/>
    <n v="3"/>
    <x v="2"/>
    <n v="125"/>
    <n v="6"/>
    <n v="119"/>
    <n v="4.8000000000000001E-2"/>
    <n v="0.95199999999999996"/>
  </r>
  <r>
    <s v="162022Aug"/>
    <n v="4"/>
    <x v="3"/>
    <n v="294"/>
    <n v="30"/>
    <n v="264"/>
    <n v="0.10204081632653061"/>
    <n v="0.89795918367346939"/>
  </r>
  <r>
    <s v="162022Aug"/>
    <n v="5"/>
    <x v="4"/>
    <n v="1487"/>
    <n v="719"/>
    <n v="768"/>
    <n v="0.48352387357094823"/>
    <n v="0.51647612642905183"/>
  </r>
  <r>
    <s v="162022Aug"/>
    <n v="6"/>
    <x v="5"/>
    <n v="877"/>
    <n v="222"/>
    <n v="655"/>
    <n v="0.25313568985176738"/>
    <n v="0.74686431014823262"/>
  </r>
  <r>
    <s v="162022Aug"/>
    <n v="8"/>
    <x v="6"/>
    <n v="1227"/>
    <n v="190"/>
    <n v="1037"/>
    <n v="0.15484922575387122"/>
    <n v="0.84515077424612872"/>
  </r>
  <r>
    <s v="162022Aug"/>
    <n v="11"/>
    <x v="7"/>
    <n v="938"/>
    <n v="177"/>
    <n v="761"/>
    <n v="0.1886993603411514"/>
    <n v="0.81130063965884858"/>
  </r>
  <r>
    <s v="162022Aug"/>
    <n v="12"/>
    <x v="8"/>
    <n v="415"/>
    <n v="10"/>
    <n v="405"/>
    <n v="2.4096385542168676E-2"/>
    <n v="0.97590361445783136"/>
  </r>
  <r>
    <s v="162022Aug"/>
    <n v="13"/>
    <x v="9"/>
    <n v="1714"/>
    <n v="865"/>
    <n v="849"/>
    <n v="0.50466744457409574"/>
    <n v="0.49533255542590432"/>
  </r>
  <r>
    <s v="162022Aug"/>
    <n v="14"/>
    <x v="10"/>
    <n v="922"/>
    <n v="130"/>
    <n v="792"/>
    <n v="0.14099783080260303"/>
    <n v="0.85900216919739691"/>
  </r>
  <r>
    <s v="162022Aug"/>
    <n v="17"/>
    <x v="11"/>
    <n v="2377"/>
    <n v="441"/>
    <n v="1936"/>
    <n v="0.18552797644089189"/>
    <n v="0.81447202355910808"/>
  </r>
  <r>
    <s v="162022Aug"/>
    <n v="18"/>
    <x v="12"/>
    <n v="961"/>
    <n v="168"/>
    <n v="793"/>
    <n v="0.17481789802289283"/>
    <n v="0.82518210197710717"/>
  </r>
  <r>
    <s v="162022Aug"/>
    <n v="19"/>
    <x v="13"/>
    <n v="2171"/>
    <n v="389"/>
    <n v="1782"/>
    <n v="0.17918010133578996"/>
    <n v="0.82081989866421001"/>
  </r>
  <r>
    <s v="162022Aug"/>
    <n v="21"/>
    <x v="14"/>
    <n v="1129"/>
    <n v="58"/>
    <n v="1071"/>
    <n v="5.1372896368467667E-2"/>
    <n v="0.94862710363153235"/>
  </r>
  <r>
    <s v="162022Aug"/>
    <n v="23"/>
    <x v="16"/>
    <n v="862"/>
    <n v="54"/>
    <n v="808"/>
    <n v="6.2645011600928072E-2"/>
    <n v="0.93735498839907194"/>
  </r>
  <r>
    <s v="162022Aug"/>
    <n v="24"/>
    <x v="17"/>
    <n v="779"/>
    <n v="115"/>
    <n v="664"/>
    <n v="0.14762516046213095"/>
    <n v="0.85237483953786908"/>
  </r>
  <r>
    <s v="162022Aug"/>
    <n v="25"/>
    <x v="18"/>
    <n v="904"/>
    <n v="101"/>
    <n v="803"/>
    <n v="0.11172566371681415"/>
    <n v="0.88827433628318586"/>
  </r>
  <r>
    <s v="162022Aug"/>
    <n v="27"/>
    <x v="20"/>
    <n v="1603"/>
    <n v="93"/>
    <n v="1510"/>
    <n v="5.8016219588271987E-2"/>
    <n v="0.94198378041172803"/>
  </r>
  <r>
    <s v="162022Aug"/>
    <n v="28"/>
    <x v="21"/>
    <n v="2361"/>
    <n v="307"/>
    <n v="2054"/>
    <n v="0.13002964845404488"/>
    <n v="0.86997035154595515"/>
  </r>
  <r>
    <s v="162022Aug"/>
    <n v="31"/>
    <x v="23"/>
    <n v="1286"/>
    <n v="13"/>
    <n v="1273"/>
    <n v="1.010886469673406E-2"/>
    <n v="0.98989113530326589"/>
  </r>
  <r>
    <s v="162022Aug"/>
    <n v="33"/>
    <x v="24"/>
    <n v="766"/>
    <n v="228"/>
    <n v="538"/>
    <n v="0.29765013054830286"/>
    <n v="0.70234986945169708"/>
  </r>
  <r>
    <s v="162022Aug"/>
    <n v="34"/>
    <x v="25"/>
    <n v="1263"/>
    <n v="278"/>
    <n v="985"/>
    <n v="0.22011084718923199"/>
    <n v="0.77988915281076798"/>
  </r>
  <r>
    <s v="162022Aug"/>
    <n v="36"/>
    <x v="27"/>
    <n v="996"/>
    <n v="276"/>
    <n v="720"/>
    <n v="0.27710843373493976"/>
    <n v="0.72289156626506024"/>
  </r>
  <r>
    <s v="162022Aug"/>
    <n v="37"/>
    <x v="28"/>
    <n v="1831"/>
    <n v="508"/>
    <n v="1323"/>
    <n v="0.27744401966138721"/>
    <n v="0.72255598033861279"/>
  </r>
  <r>
    <s v="162022Aug"/>
    <n v="38"/>
    <x v="29"/>
    <n v="1468"/>
    <n v="11"/>
    <n v="1457"/>
    <n v="7.4931880108991822E-3"/>
    <n v="0.99250681198910085"/>
  </r>
  <r>
    <s v="162022Aug"/>
    <n v="39"/>
    <x v="30"/>
    <n v="1102"/>
    <n v="84"/>
    <n v="1018"/>
    <n v="7.6225045372050812E-2"/>
    <n v="0.92377495462794923"/>
  </r>
  <r>
    <s v="162022Aug"/>
    <n v="42"/>
    <x v="31"/>
    <n v="826"/>
    <n v="105"/>
    <n v="721"/>
    <n v="0.1271186440677966"/>
    <n v="0.8728813559322034"/>
  </r>
  <r>
    <s v="172023OctTC"/>
    <n v="1"/>
    <x v="0"/>
    <n v="2438"/>
    <n v="483"/>
    <n v="1955"/>
    <n v="0.19811320754716982"/>
    <n v="0.80188679245283023"/>
  </r>
  <r>
    <s v="172023OctTC"/>
    <n v="2"/>
    <x v="1"/>
    <n v="1155"/>
    <n v="106"/>
    <n v="1049"/>
    <n v="9.1774891774891773E-2"/>
    <n v="0.90822510822510827"/>
  </r>
  <r>
    <s v="172023OctTC"/>
    <n v="3"/>
    <x v="2"/>
    <n v="125"/>
    <n v="0"/>
    <n v="125"/>
    <n v="0"/>
    <n v="1"/>
  </r>
  <r>
    <s v="172023OctTC"/>
    <n v="4"/>
    <x v="3"/>
    <n v="294"/>
    <n v="34"/>
    <n v="260"/>
    <n v="0.11564625850340136"/>
    <n v="0.88435374149659862"/>
  </r>
  <r>
    <s v="172023OctTC"/>
    <n v="5"/>
    <x v="4"/>
    <n v="1487"/>
    <n v="766"/>
    <n v="721"/>
    <n v="0.51513113651647613"/>
    <n v="0.48486886348352387"/>
  </r>
  <r>
    <s v="172023OctTC"/>
    <n v="6"/>
    <x v="5"/>
    <n v="877"/>
    <n v="189"/>
    <n v="688"/>
    <n v="0.21550741163055873"/>
    <n v="0.78449258836944125"/>
  </r>
  <r>
    <s v="172023OctTC"/>
    <n v="7"/>
    <x v="32"/>
    <n v="65"/>
    <n v="44"/>
    <n v="21"/>
    <n v="0.67692307692307696"/>
    <n v="0.32307692307692309"/>
  </r>
  <r>
    <s v="172023OctTC"/>
    <n v="8"/>
    <x v="6"/>
    <n v="1227"/>
    <n v="186"/>
    <n v="1041"/>
    <n v="0.15158924205378974"/>
    <n v="0.84841075794621024"/>
  </r>
  <r>
    <s v="172023OctTC"/>
    <n v="9"/>
    <x v="33"/>
    <n v="1439"/>
    <n v="507"/>
    <n v="932"/>
    <n v="0.35232800555941624"/>
    <n v="0.64767199444058376"/>
  </r>
  <r>
    <s v="172023OctTC"/>
    <n v="10"/>
    <x v="34"/>
    <n v="24"/>
    <n v="14"/>
    <n v="10"/>
    <n v="0.58333333333333337"/>
    <n v="0.41666666666666669"/>
  </r>
  <r>
    <s v="172023OctTC"/>
    <n v="11"/>
    <x v="7"/>
    <n v="938"/>
    <n v="139"/>
    <n v="799"/>
    <n v="0.14818763326226012"/>
    <n v="0.85181236673773986"/>
  </r>
  <r>
    <s v="172023OctTC"/>
    <n v="12"/>
    <x v="8"/>
    <n v="415"/>
    <n v="7"/>
    <n v="408"/>
    <n v="1.6867469879518072E-2"/>
    <n v="0.98313253012048196"/>
  </r>
  <r>
    <s v="172023OctTC"/>
    <n v="13"/>
    <x v="9"/>
    <n v="1714"/>
    <n v="787"/>
    <n v="927"/>
    <n v="0.45915985997666275"/>
    <n v="0.54084014002333725"/>
  </r>
  <r>
    <s v="172023OctTC"/>
    <n v="14"/>
    <x v="10"/>
    <n v="922"/>
    <n v="128"/>
    <n v="794"/>
    <n v="0.13882863340563992"/>
    <n v="0.86117136659436011"/>
  </r>
  <r>
    <s v="172023OctTC"/>
    <n v="15"/>
    <x v="35"/>
    <n v="83"/>
    <n v="3"/>
    <n v="80"/>
    <n v="3.614457831325301E-2"/>
    <n v="0.96385542168674698"/>
  </r>
  <r>
    <s v="172023OctTC"/>
    <n v="16"/>
    <x v="36"/>
    <n v="17"/>
    <n v="8"/>
    <n v="9"/>
    <n v="0.47058823529411764"/>
    <n v="0.52941176470588236"/>
  </r>
  <r>
    <s v="172023OctTC"/>
    <n v="17"/>
    <x v="11"/>
    <n v="2377"/>
    <n v="435"/>
    <n v="1942"/>
    <n v="0.18300378628523348"/>
    <n v="0.81699621371476649"/>
  </r>
  <r>
    <s v="172023OctTC"/>
    <n v="18"/>
    <x v="12"/>
    <n v="961"/>
    <n v="153"/>
    <n v="808"/>
    <n v="0.15920915712799166"/>
    <n v="0.84079084287200834"/>
  </r>
  <r>
    <s v="172023OctTC"/>
    <n v="19"/>
    <x v="13"/>
    <n v="2171"/>
    <n v="314"/>
    <n v="1857"/>
    <n v="0.14463380930446798"/>
    <n v="0.85536619069553199"/>
  </r>
  <r>
    <s v="172023OctTC"/>
    <n v="20"/>
    <x v="37"/>
    <n v="78"/>
    <n v="41"/>
    <n v="37"/>
    <n v="0.52564102564102566"/>
    <n v="0.47435897435897434"/>
  </r>
  <r>
    <s v="172023OctTC"/>
    <n v="21"/>
    <x v="14"/>
    <n v="1129"/>
    <n v="58"/>
    <n v="1071"/>
    <n v="5.1372896368467667E-2"/>
    <n v="0.94862710363153235"/>
  </r>
  <r>
    <s v="172023OctTC"/>
    <n v="22"/>
    <x v="15"/>
    <n v="862"/>
    <n v="47"/>
    <n v="815"/>
    <n v="5.4524361948955914E-2"/>
    <n v="0.94547563805104406"/>
  </r>
  <r>
    <s v="172023OctTC"/>
    <n v="23"/>
    <x v="16"/>
    <n v="862"/>
    <n v="57"/>
    <n v="805"/>
    <n v="6.612529002320186E-2"/>
    <n v="0.93387470997679811"/>
  </r>
  <r>
    <s v="172023OctTC"/>
    <n v="24"/>
    <x v="17"/>
    <n v="779"/>
    <n v="124"/>
    <n v="655"/>
    <n v="0.15917843388960207"/>
    <n v="0.84082156611039793"/>
  </r>
  <r>
    <s v="172023OctTC"/>
    <n v="25"/>
    <x v="18"/>
    <n v="904"/>
    <n v="82"/>
    <n v="822"/>
    <n v="9.0707964601769914E-2"/>
    <n v="0.90929203539823011"/>
  </r>
  <r>
    <s v="172023OctTC"/>
    <n v="26"/>
    <x v="19"/>
    <n v="145"/>
    <n v="56"/>
    <n v="89"/>
    <n v="0.38620689655172413"/>
    <n v="0.61379310344827587"/>
  </r>
  <r>
    <s v="172023OctTC"/>
    <n v="27"/>
    <x v="20"/>
    <n v="1603"/>
    <n v="108"/>
    <n v="1495"/>
    <n v="6.7373674360573926E-2"/>
    <n v="0.93262632563942605"/>
  </r>
  <r>
    <s v="172023OctTC"/>
    <n v="28"/>
    <x v="21"/>
    <n v="2361"/>
    <n v="291"/>
    <n v="2070"/>
    <n v="0.12325285895806862"/>
    <n v="0.87674714104193141"/>
  </r>
  <r>
    <s v="172023OctTC"/>
    <n v="29"/>
    <x v="22"/>
    <n v="223"/>
    <n v="89"/>
    <n v="134"/>
    <n v="0.3991031390134529"/>
    <n v="0.60089686098654704"/>
  </r>
  <r>
    <s v="172023OctTC"/>
    <n v="30"/>
    <x v="38"/>
    <n v="19"/>
    <n v="18"/>
    <n v="1"/>
    <n v="0.94736842105263153"/>
    <n v="5.2631578947368418E-2"/>
  </r>
  <r>
    <s v="172023OctTC"/>
    <n v="31"/>
    <x v="23"/>
    <n v="1286"/>
    <n v="18"/>
    <n v="1268"/>
    <n v="1.3996889580093312E-2"/>
    <n v="0.98600311041990674"/>
  </r>
  <r>
    <s v="172023OctTC"/>
    <n v="32"/>
    <x v="39"/>
    <n v="21"/>
    <n v="9"/>
    <n v="12"/>
    <n v="0.42857142857142855"/>
    <n v="0.5714285714285714"/>
  </r>
  <r>
    <s v="172023OctTC"/>
    <n v="33"/>
    <x v="24"/>
    <n v="766"/>
    <n v="213"/>
    <n v="553"/>
    <n v="0.27806788511749347"/>
    <n v="0.72193211488250653"/>
  </r>
  <r>
    <s v="172023OctTC"/>
    <n v="34"/>
    <x v="25"/>
    <n v="1263"/>
    <n v="265"/>
    <n v="998"/>
    <n v="0.20981789390340458"/>
    <n v="0.79018210609659545"/>
  </r>
  <r>
    <s v="172023OctTC"/>
    <n v="35"/>
    <x v="26"/>
    <n v="809"/>
    <n v="4"/>
    <n v="805"/>
    <n v="4.944375772558714E-3"/>
    <n v="0.99505562422744132"/>
  </r>
  <r>
    <s v="172023OctTC"/>
    <n v="36"/>
    <x v="27"/>
    <n v="996"/>
    <n v="247"/>
    <n v="749"/>
    <n v="0.24799196787148595"/>
    <n v="0.75200803212851408"/>
  </r>
  <r>
    <s v="172023OctTC"/>
    <n v="37"/>
    <x v="28"/>
    <n v="1831"/>
    <n v="494"/>
    <n v="1337"/>
    <n v="0.269797924631349"/>
    <n v="0.730202075368651"/>
  </r>
  <r>
    <s v="172023OctTC"/>
    <n v="38"/>
    <x v="29"/>
    <n v="1468"/>
    <n v="8"/>
    <n v="1460"/>
    <n v="5.4495912806539508E-3"/>
    <n v="0.99455040871934608"/>
  </r>
  <r>
    <s v="172023OctTC"/>
    <n v="39"/>
    <x v="30"/>
    <n v="1102"/>
    <n v="79"/>
    <n v="1023"/>
    <n v="7.1687840290381125E-2"/>
    <n v="0.92831215970961889"/>
  </r>
  <r>
    <s v="172023OctTC"/>
    <n v="40"/>
    <x v="40"/>
    <n v="772"/>
    <n v="11"/>
    <n v="761"/>
    <n v="1.4248704663212436E-2"/>
    <n v="0.98575129533678751"/>
  </r>
  <r>
    <s v="172023OctTC"/>
    <n v="41"/>
    <x v="41"/>
    <n v="248"/>
    <n v="8"/>
    <n v="240"/>
    <n v="3.2258064516129031E-2"/>
    <n v="0.967741935483871"/>
  </r>
  <r>
    <s v="172023OctTC"/>
    <n v="42"/>
    <x v="31"/>
    <n v="826"/>
    <n v="110"/>
    <n v="716"/>
    <n v="0.13317191283292978"/>
    <n v="0.86682808716707027"/>
  </r>
  <r>
    <s v="182023Feb"/>
    <n v="1"/>
    <x v="0"/>
    <n v="2438"/>
    <n v="542"/>
    <n v="1896"/>
    <n v="0.22231337161607875"/>
    <n v="0.77768662838392122"/>
  </r>
  <r>
    <s v="182023Feb"/>
    <n v="2"/>
    <x v="1"/>
    <n v="1155"/>
    <n v="147"/>
    <n v="1008"/>
    <n v="0.12727272727272726"/>
    <n v="0.87272727272727268"/>
  </r>
  <r>
    <s v="182023Feb"/>
    <n v="3"/>
    <x v="2"/>
    <n v="125"/>
    <n v="12"/>
    <n v="113"/>
    <n v="9.6000000000000002E-2"/>
    <n v="0.90400000000000003"/>
  </r>
  <r>
    <s v="182023Feb"/>
    <n v="4"/>
    <x v="3"/>
    <n v="294"/>
    <n v="40"/>
    <n v="254"/>
    <n v="0.1360544217687075"/>
    <n v="0.86394557823129248"/>
  </r>
  <r>
    <s v="182023Feb"/>
    <n v="5"/>
    <x v="4"/>
    <n v="1487"/>
    <n v="837"/>
    <n v="650"/>
    <n v="0.56287827841291194"/>
    <n v="0.43712172158708812"/>
  </r>
  <r>
    <s v="182023Feb"/>
    <n v="6"/>
    <x v="5"/>
    <n v="877"/>
    <n v="217"/>
    <n v="660"/>
    <n v="0.24743443557582667"/>
    <n v="0.75256556442417333"/>
  </r>
  <r>
    <s v="182023Feb"/>
    <n v="7"/>
    <x v="6"/>
    <n v="1227"/>
    <n v="194"/>
    <n v="1033"/>
    <n v="0.15810920945395274"/>
    <n v="0.84189079054604732"/>
  </r>
  <r>
    <s v="182023Feb"/>
    <n v="8"/>
    <x v="7"/>
    <n v="938"/>
    <n v="177"/>
    <n v="761"/>
    <n v="0.1886993603411514"/>
    <n v="0.81130063965884858"/>
  </r>
  <r>
    <s v="182023Feb"/>
    <n v="9"/>
    <x v="8"/>
    <n v="415"/>
    <n v="14"/>
    <n v="401"/>
    <n v="3.3734939759036145E-2"/>
    <n v="0.96626506024096381"/>
  </r>
  <r>
    <s v="182023Feb"/>
    <n v="10"/>
    <x v="9"/>
    <n v="1714"/>
    <n v="1118"/>
    <n v="596"/>
    <n v="0.65227537922987167"/>
    <n v="0.34772462077012833"/>
  </r>
  <r>
    <s v="182023Feb"/>
    <n v="11"/>
    <x v="10"/>
    <n v="922"/>
    <n v="111"/>
    <n v="811"/>
    <n v="0.12039045553145336"/>
    <n v="0.87960954446854667"/>
  </r>
  <r>
    <s v="182023Feb"/>
    <n v="12"/>
    <x v="11"/>
    <n v="2377"/>
    <n v="521"/>
    <n v="1856"/>
    <n v="0.21918384518300379"/>
    <n v="0.78081615481699618"/>
  </r>
  <r>
    <s v="182023Feb"/>
    <n v="13"/>
    <x v="12"/>
    <n v="961"/>
    <n v="196"/>
    <n v="765"/>
    <n v="0.20395421436004163"/>
    <n v="0.79604578563995843"/>
  </r>
  <r>
    <s v="182023Feb"/>
    <n v="14"/>
    <x v="13"/>
    <n v="2171"/>
    <n v="436"/>
    <n v="1735"/>
    <n v="0.20082911100875173"/>
    <n v="0.79917088899124822"/>
  </r>
  <r>
    <s v="182023Feb"/>
    <n v="15"/>
    <x v="14"/>
    <n v="1129"/>
    <n v="79"/>
    <n v="1050"/>
    <n v="6.997342781222321E-2"/>
    <n v="0.93002657218777685"/>
  </r>
  <r>
    <s v="182023Feb"/>
    <n v="16"/>
    <x v="16"/>
    <n v="862"/>
    <n v="55"/>
    <n v="807"/>
    <n v="6.3805104408352672E-2"/>
    <n v="0.93619489559164737"/>
  </r>
  <r>
    <s v="182023Feb"/>
    <n v="17"/>
    <x v="17"/>
    <n v="779"/>
    <n v="14"/>
    <n v="765"/>
    <n v="1.7971758664955071E-2"/>
    <n v="0.98202824133504496"/>
  </r>
  <r>
    <s v="182023Feb"/>
    <n v="18"/>
    <x v="18"/>
    <n v="904"/>
    <n v="95"/>
    <n v="809"/>
    <n v="0.10508849557522124"/>
    <n v="0.89491150442477874"/>
  </r>
  <r>
    <s v="182023Feb"/>
    <n v="19"/>
    <x v="20"/>
    <n v="1603"/>
    <n v="102"/>
    <n v="1501"/>
    <n v="6.3630692451653148E-2"/>
    <n v="0.9363693075483468"/>
  </r>
  <r>
    <s v="182023Feb"/>
    <n v="20"/>
    <x v="21"/>
    <n v="2361"/>
    <n v="342"/>
    <n v="2019"/>
    <n v="0.144853875476493"/>
    <n v="0.85514612452350702"/>
  </r>
  <r>
    <s v="182023Feb"/>
    <n v="21"/>
    <x v="23"/>
    <n v="1286"/>
    <n v="12"/>
    <n v="1274"/>
    <n v="9.3312597200622092E-3"/>
    <n v="0.99066874027993779"/>
  </r>
  <r>
    <s v="182023Feb"/>
    <n v="22"/>
    <x v="24"/>
    <n v="766"/>
    <n v="210"/>
    <n v="556"/>
    <n v="0.27415143603133157"/>
    <n v="0.72584856396866837"/>
  </r>
  <r>
    <s v="182023Feb"/>
    <n v="23"/>
    <x v="25"/>
    <n v="1263"/>
    <n v="280"/>
    <n v="983"/>
    <n v="0.22169437846397466"/>
    <n v="0.77830562153602534"/>
  </r>
  <r>
    <s v="182023Feb"/>
    <n v="24"/>
    <x v="27"/>
    <n v="996"/>
    <n v="273"/>
    <n v="723"/>
    <n v="0.2740963855421687"/>
    <n v="0.72590361445783136"/>
  </r>
  <r>
    <s v="182023Feb"/>
    <n v="25"/>
    <x v="28"/>
    <n v="1831"/>
    <n v="575"/>
    <n v="1256"/>
    <n v="0.31403604587657019"/>
    <n v="0.68596395412342981"/>
  </r>
  <r>
    <s v="182023Feb"/>
    <n v="26"/>
    <x v="29"/>
    <n v="1468"/>
    <n v="11"/>
    <n v="1457"/>
    <n v="7.4931880108991822E-3"/>
    <n v="0.99250681198910085"/>
  </r>
  <r>
    <s v="182023Feb"/>
    <n v="27"/>
    <x v="30"/>
    <n v="1102"/>
    <n v="85"/>
    <n v="1017"/>
    <n v="7.7132486388384755E-2"/>
    <n v="0.92286751361161523"/>
  </r>
  <r>
    <s v="182023Feb"/>
    <n v="28"/>
    <x v="31"/>
    <n v="826"/>
    <n v="102"/>
    <n v="724"/>
    <n v="0.12348668280871671"/>
    <n v="0.87651331719128334"/>
  </r>
  <r>
    <s v="012024Oct"/>
    <n v="1"/>
    <x v="0"/>
    <n v="2438"/>
    <n v="483"/>
    <n v="1955"/>
    <n v="0.19811320754716982"/>
    <n v="0.80188679245283023"/>
  </r>
  <r>
    <s v="012024Oct"/>
    <n v="2"/>
    <x v="1"/>
    <n v="1155"/>
    <n v="164"/>
    <n v="991"/>
    <n v="0.141991341991342"/>
    <n v="0.858008658008658"/>
  </r>
  <r>
    <s v="012024Oct"/>
    <n v="3"/>
    <x v="2"/>
    <n v="125"/>
    <n v="7"/>
    <n v="118"/>
    <n v="5.6000000000000001E-2"/>
    <n v="0.94399999999999995"/>
  </r>
  <r>
    <s v="012024Oct"/>
    <n v="4"/>
    <x v="3"/>
    <n v="294"/>
    <n v="62"/>
    <n v="232"/>
    <n v="0.21088435374149661"/>
    <n v="0.78911564625850339"/>
  </r>
  <r>
    <s v="012024Oct"/>
    <n v="5"/>
    <x v="4"/>
    <n v="1487"/>
    <n v="882"/>
    <n v="605"/>
    <n v="0.59314055144586419"/>
    <n v="0.40685944855413586"/>
  </r>
  <r>
    <s v="012024Oct"/>
    <n v="6"/>
    <x v="5"/>
    <n v="877"/>
    <n v="199"/>
    <n v="678"/>
    <n v="0.22690992018244013"/>
    <n v="0.77309007981755984"/>
  </r>
  <r>
    <s v="012024Oct"/>
    <n v="7"/>
    <x v="6"/>
    <n v="1227"/>
    <n v="213"/>
    <n v="1014"/>
    <n v="0.17359413202933985"/>
    <n v="0.82640586797066018"/>
  </r>
  <r>
    <s v="012024Oct"/>
    <n v="8"/>
    <x v="7"/>
    <n v="938"/>
    <n v="172"/>
    <n v="766"/>
    <n v="0.18336886993603413"/>
    <n v="0.81663113006396593"/>
  </r>
  <r>
    <s v="012024Oct"/>
    <n v="9"/>
    <x v="8"/>
    <n v="415"/>
    <n v="17"/>
    <n v="398"/>
    <n v="4.0963855421686748E-2"/>
    <n v="0.95903614457831321"/>
  </r>
  <r>
    <s v="012024Oct"/>
    <n v="10"/>
    <x v="9"/>
    <n v="1714"/>
    <n v="1398"/>
    <n v="316"/>
    <n v="0.81563593932322054"/>
    <n v="0.18436406067677946"/>
  </r>
  <r>
    <s v="012024Oct"/>
    <n v="11"/>
    <x v="10"/>
    <n v="922"/>
    <n v="112"/>
    <n v="810"/>
    <n v="0.12147505422993492"/>
    <n v="0.87852494577006512"/>
  </r>
  <r>
    <s v="012024Oct"/>
    <n v="12"/>
    <x v="11"/>
    <n v="2377"/>
    <n v="479"/>
    <n v="1898"/>
    <n v="0.20151451409339505"/>
    <n v="0.79848548590660495"/>
  </r>
  <r>
    <s v="012024Oct"/>
    <n v="13"/>
    <x v="12"/>
    <n v="961"/>
    <n v="182"/>
    <n v="779"/>
    <n v="0.18938605619146723"/>
    <n v="0.8106139438085328"/>
  </r>
  <r>
    <s v="012024Oct"/>
    <n v="14"/>
    <x v="13"/>
    <n v="2171"/>
    <n v="422"/>
    <n v="1749"/>
    <n v="0.19438046982957163"/>
    <n v="0.80561953017042842"/>
  </r>
  <r>
    <s v="012024Oct"/>
    <n v="15"/>
    <x v="14"/>
    <n v="1129"/>
    <n v="72"/>
    <n v="1057"/>
    <n v="6.3773250664304698E-2"/>
    <n v="0.93622674933569527"/>
  </r>
  <r>
    <s v="012024Oct"/>
    <n v="16"/>
    <x v="15"/>
    <n v="862"/>
    <n v="70"/>
    <n v="792"/>
    <n v="8.1206496519721574E-2"/>
    <n v="0.91879350348027844"/>
  </r>
  <r>
    <s v="012024Oct"/>
    <n v="17"/>
    <x v="16"/>
    <n v="779"/>
    <n v="50"/>
    <n v="729"/>
    <n v="6.4184852374839535E-2"/>
    <n v="0.93581514762516049"/>
  </r>
  <r>
    <s v="012024Oct"/>
    <n v="18"/>
    <x v="17"/>
    <n v="219"/>
    <n v="136"/>
    <n v="83"/>
    <n v="0.62100456621004563"/>
    <n v="0.37899543378995432"/>
  </r>
  <r>
    <s v="012024Oct"/>
    <n v="19"/>
    <x v="18"/>
    <n v="904"/>
    <n v="104"/>
    <n v="800"/>
    <n v="0.11504424778761062"/>
    <n v="0.88495575221238942"/>
  </r>
  <r>
    <s v="012024Oct"/>
    <n v="20"/>
    <x v="19"/>
    <n v="145"/>
    <n v="56"/>
    <n v="89"/>
    <n v="0.38620689655172413"/>
    <n v="0.61379310344827587"/>
  </r>
  <r>
    <s v="012024Oct"/>
    <n v="21"/>
    <x v="20"/>
    <n v="1603"/>
    <n v="94"/>
    <n v="1509"/>
    <n v="5.8640049906425455E-2"/>
    <n v="0.94135995009357454"/>
  </r>
  <r>
    <s v="012024Oct"/>
    <n v="22"/>
    <x v="21"/>
    <n v="2361"/>
    <n v="350"/>
    <n v="2011"/>
    <n v="0.14824227022448117"/>
    <n v="0.85175772977551889"/>
  </r>
  <r>
    <s v="012024Oct"/>
    <n v="23"/>
    <x v="22"/>
    <n v="809"/>
    <n v="115"/>
    <n v="694"/>
    <n v="0.14215080346106304"/>
    <n v="0.85784919653893699"/>
  </r>
  <r>
    <s v="012024Oct"/>
    <n v="24"/>
    <x v="23"/>
    <n v="1286"/>
    <n v="115"/>
    <n v="1171"/>
    <n v="8.9424572317262835E-2"/>
    <n v="0.91057542768273714"/>
  </r>
  <r>
    <s v="012024Oct"/>
    <n v="25"/>
    <x v="24"/>
    <n v="766"/>
    <n v="217"/>
    <n v="549"/>
    <n v="0.28328981723237601"/>
    <n v="0.71671018276762399"/>
  </r>
  <r>
    <s v="012024Oct"/>
    <n v="26"/>
    <x v="25"/>
    <n v="1263"/>
    <n v="324"/>
    <n v="939"/>
    <n v="0.25653206650831356"/>
    <n v="0.74346793349168649"/>
  </r>
  <r>
    <s v="012024Oct"/>
    <n v="27"/>
    <x v="26"/>
    <n v="809"/>
    <n v="2"/>
    <n v="807"/>
    <n v="2.472187886279357E-3"/>
    <n v="0.99752781211372066"/>
  </r>
  <r>
    <s v="012024Oct"/>
    <n v="28"/>
    <x v="27"/>
    <n v="996"/>
    <n v="328"/>
    <n v="668"/>
    <n v="0.32931726907630521"/>
    <n v="0.67068273092369479"/>
  </r>
  <r>
    <s v="012024Oct"/>
    <n v="29"/>
    <x v="28"/>
    <n v="1831"/>
    <n v="594"/>
    <n v="1237"/>
    <n v="0.32441288913162208"/>
    <n v="0.67558711086837797"/>
  </r>
  <r>
    <s v="012024Oct"/>
    <n v="30"/>
    <x v="29"/>
    <n v="1468"/>
    <n v="16"/>
    <n v="1452"/>
    <n v="1.0899182561307902E-2"/>
    <n v="0.98910081743869205"/>
  </r>
  <r>
    <s v="012024Oct"/>
    <n v="31"/>
    <x v="30"/>
    <n v="1102"/>
    <n v="98"/>
    <n v="1004"/>
    <n v="8.8929219600725959E-2"/>
    <n v="0.91107078039927403"/>
  </r>
  <r>
    <s v="012024Oct"/>
    <n v="32"/>
    <x v="31"/>
    <n v="826"/>
    <n v="113"/>
    <n v="713"/>
    <n v="0.1368038740920097"/>
    <n v="0.86319612590799033"/>
  </r>
  <r>
    <s v="132020Nov"/>
    <n v="1"/>
    <x v="0"/>
    <n v="2438"/>
    <n v="1412"/>
    <n v="1026"/>
    <n v="0.57916324856439705"/>
    <n v="0.42083675143560295"/>
  </r>
  <r>
    <s v="132020Nov"/>
    <n v="2"/>
    <x v="1"/>
    <n v="1155"/>
    <n v="589"/>
    <n v="566"/>
    <n v="0.50995670995670994"/>
    <n v="0.49004329004329006"/>
  </r>
  <r>
    <s v="132020Nov"/>
    <n v="3"/>
    <x v="2"/>
    <n v="125"/>
    <n v="40"/>
    <n v="85"/>
    <n v="0.32"/>
    <n v="0.68"/>
  </r>
  <r>
    <s v="132020Nov"/>
    <n v="4"/>
    <x v="3"/>
    <n v="294"/>
    <n v="39"/>
    <n v="255"/>
    <n v="0.1326530612244898"/>
    <n v="0.86734693877551017"/>
  </r>
  <r>
    <s v="132020Nov"/>
    <n v="5"/>
    <x v="4"/>
    <n v="1487"/>
    <n v="1374"/>
    <n v="113"/>
    <n v="0.92400806993947548"/>
    <n v="7.5991930060524543E-2"/>
  </r>
  <r>
    <s v="132020Nov"/>
    <n v="6"/>
    <x v="5"/>
    <n v="877"/>
    <n v="550"/>
    <n v="327"/>
    <n v="0.62713797035347774"/>
    <n v="0.37286202964652221"/>
  </r>
  <r>
    <s v="132020Nov"/>
    <n v="7"/>
    <x v="6"/>
    <n v="1227"/>
    <n v="400"/>
    <n v="827"/>
    <n v="0.32599837000814996"/>
    <n v="0.67400162999185009"/>
  </r>
  <r>
    <s v="132020Nov"/>
    <n v="8"/>
    <x v="7"/>
    <n v="938"/>
    <n v="557"/>
    <n v="381"/>
    <n v="0.593816631130064"/>
    <n v="0.40618336886993606"/>
  </r>
  <r>
    <s v="132020Nov"/>
    <n v="9"/>
    <x v="8"/>
    <n v="415"/>
    <n v="70"/>
    <n v="345"/>
    <n v="0.16867469879518071"/>
    <n v="0.83132530120481929"/>
  </r>
  <r>
    <s v="132020Nov"/>
    <n v="10"/>
    <x v="9"/>
    <n v="1714"/>
    <n v="1692"/>
    <n v="22"/>
    <n v="0.98716452742123684"/>
    <n v="1.2835472578763127E-2"/>
  </r>
  <r>
    <s v="132020Nov"/>
    <n v="11"/>
    <x v="10"/>
    <n v="922"/>
    <n v="476"/>
    <n v="446"/>
    <n v="0.51626898047722347"/>
    <n v="0.48373101952277658"/>
  </r>
  <r>
    <s v="132020Nov"/>
    <n v="12"/>
    <x v="11"/>
    <n v="2377"/>
    <n v="1392"/>
    <n v="985"/>
    <n v="0.58561211611274711"/>
    <n v="0.41438788388725284"/>
  </r>
  <r>
    <s v="132020Nov"/>
    <n v="13"/>
    <x v="12"/>
    <n v="961"/>
    <n v="474"/>
    <n v="487"/>
    <n v="0.49323621227887615"/>
    <n v="0.50676378772112385"/>
  </r>
  <r>
    <s v="132020Nov"/>
    <n v="14"/>
    <x v="13"/>
    <n v="2171"/>
    <n v="1107"/>
    <n v="1064"/>
    <n v="0.50990327038231231"/>
    <n v="0.49009672961768769"/>
  </r>
  <r>
    <s v="132020Nov"/>
    <n v="15"/>
    <x v="14"/>
    <n v="1129"/>
    <n v="162"/>
    <n v="967"/>
    <n v="0.14348981399468555"/>
    <n v="0.85651018600531448"/>
  </r>
  <r>
    <s v="132020Nov"/>
    <n v="16"/>
    <x v="16"/>
    <n v="779"/>
    <n v="137"/>
    <n v="642"/>
    <n v="0.17586649550706032"/>
    <n v="0.82413350449293965"/>
  </r>
  <r>
    <s v="132020Nov"/>
    <n v="17"/>
    <x v="17"/>
    <n v="219"/>
    <n v="249"/>
    <n v="-30"/>
    <n v="1.1369863013698631"/>
    <n v="-0.13698630136986301"/>
  </r>
  <r>
    <s v="132020Nov"/>
    <n v="18"/>
    <x v="18"/>
    <n v="904"/>
    <n v="240"/>
    <n v="664"/>
    <n v="0.26548672566371684"/>
    <n v="0.73451327433628322"/>
  </r>
  <r>
    <s v="132020Nov"/>
    <n v="19"/>
    <x v="20"/>
    <n v="1603"/>
    <n v="234"/>
    <n v="1369"/>
    <n v="0.14597629444791016"/>
    <n v="0.85402370555208984"/>
  </r>
  <r>
    <s v="132020Nov"/>
    <n v="20"/>
    <x v="21"/>
    <n v="2361"/>
    <n v="1046"/>
    <n v="1315"/>
    <n v="0.44303261329944937"/>
    <n v="0.55696738670055057"/>
  </r>
  <r>
    <s v="132020Nov"/>
    <n v="21"/>
    <x v="23"/>
    <n v="1286"/>
    <n v="397"/>
    <n v="889"/>
    <n v="0.30870917573872475"/>
    <n v="0.69129082426127531"/>
  </r>
  <r>
    <s v="132020Nov"/>
    <n v="22"/>
    <x v="24"/>
    <n v="766"/>
    <n v="482"/>
    <n v="284"/>
    <n v="0.62924281984334207"/>
    <n v="0.37075718015665798"/>
  </r>
  <r>
    <s v="132020Nov"/>
    <n v="23"/>
    <x v="25"/>
    <n v="1263"/>
    <n v="702"/>
    <n v="561"/>
    <n v="0.5558194774346793"/>
    <n v="0.44418052256532065"/>
  </r>
  <r>
    <s v="132020Nov"/>
    <n v="24"/>
    <x v="27"/>
    <n v="996"/>
    <n v="715"/>
    <n v="281"/>
    <n v="0.71787148594377514"/>
    <n v="0.28212851405622491"/>
  </r>
  <r>
    <s v="132020Nov"/>
    <n v="25"/>
    <x v="28"/>
    <n v="1831"/>
    <n v="1869"/>
    <n v="-38"/>
    <n v="1.0207536865101037"/>
    <n v="-2.0753686510103769E-2"/>
  </r>
  <r>
    <s v="132020Nov"/>
    <n v="26"/>
    <x v="29"/>
    <n v="1468"/>
    <n v="52"/>
    <n v="1416"/>
    <n v="3.5422343324250684E-2"/>
    <n v="0.96457765667574935"/>
  </r>
  <r>
    <s v="132020Nov"/>
    <n v="27"/>
    <x v="30"/>
    <n v="1102"/>
    <n v="222"/>
    <n v="880"/>
    <n v="0.2014519056261343"/>
    <n v="0.79854809437386565"/>
  </r>
  <r>
    <s v="132020Nov"/>
    <n v="28"/>
    <x v="31"/>
    <n v="826"/>
    <n v="267"/>
    <n v="559"/>
    <n v="0.32324455205811137"/>
    <n v="0.67675544794188858"/>
  </r>
  <r>
    <s v="142019Oct"/>
    <n v="1"/>
    <x v="0"/>
    <n v="2438"/>
    <n v="1412"/>
    <n v="1026"/>
    <n v="0.57916324856439705"/>
    <n v="0.42083675143560295"/>
  </r>
  <r>
    <s v="142019Oct"/>
    <n v="2"/>
    <x v="1"/>
    <n v="1155"/>
    <n v="589"/>
    <n v="566"/>
    <n v="0.50995670995670994"/>
    <n v="0.49004329004329006"/>
  </r>
  <r>
    <s v="142019Oct"/>
    <n v="3"/>
    <x v="2"/>
    <n v="125"/>
    <n v="40"/>
    <n v="85"/>
    <n v="0.32"/>
    <n v="0.68"/>
  </r>
  <r>
    <s v="142019Oct"/>
    <n v="4"/>
    <x v="3"/>
    <n v="294"/>
    <n v="39"/>
    <n v="255"/>
    <n v="0.1326530612244898"/>
    <n v="0.86734693877551017"/>
  </r>
  <r>
    <s v="142019Oct"/>
    <n v="5"/>
    <x v="4"/>
    <n v="1487"/>
    <n v="1374"/>
    <n v="113"/>
    <n v="0.92400806993947548"/>
    <n v="7.5991930060524543E-2"/>
  </r>
  <r>
    <s v="142019Oct"/>
    <n v="6"/>
    <x v="5"/>
    <n v="877"/>
    <n v="550"/>
    <n v="327"/>
    <n v="0.62713797035347774"/>
    <n v="0.37286202964652221"/>
  </r>
  <r>
    <s v="142019Oct"/>
    <n v="7"/>
    <x v="6"/>
    <n v="1227"/>
    <n v="400"/>
    <n v="827"/>
    <n v="0.32599837000814996"/>
    <n v="0.67400162999185009"/>
  </r>
  <r>
    <s v="142019Oct"/>
    <n v="8"/>
    <x v="7"/>
    <n v="938"/>
    <n v="557"/>
    <n v="381"/>
    <n v="0.593816631130064"/>
    <n v="0.40618336886993606"/>
  </r>
  <r>
    <s v="142019Oct"/>
    <n v="9"/>
    <x v="8"/>
    <n v="415"/>
    <n v="70"/>
    <n v="345"/>
    <n v="0.16867469879518071"/>
    <n v="0.83132530120481929"/>
  </r>
  <r>
    <s v="142019Oct"/>
    <n v="10"/>
    <x v="9"/>
    <n v="1714"/>
    <n v="1692"/>
    <n v="22"/>
    <n v="0.98716452742123684"/>
    <n v="1.2835472578763127E-2"/>
  </r>
  <r>
    <s v="142019Oct"/>
    <n v="11"/>
    <x v="10"/>
    <n v="922"/>
    <n v="476"/>
    <n v="446"/>
    <n v="0.51626898047722347"/>
    <n v="0.48373101952277658"/>
  </r>
  <r>
    <s v="142019Oct"/>
    <n v="12"/>
    <x v="11"/>
    <n v="2377"/>
    <n v="1392"/>
    <n v="985"/>
    <n v="0.58561211611274711"/>
    <n v="0.41438788388725284"/>
  </r>
  <r>
    <s v="142019Oct"/>
    <n v="13"/>
    <x v="12"/>
    <n v="961"/>
    <n v="474"/>
    <n v="487"/>
    <n v="0.49323621227887615"/>
    <n v="0.50676378772112385"/>
  </r>
  <r>
    <s v="142019Oct"/>
    <n v="14"/>
    <x v="13"/>
    <n v="2171"/>
    <n v="1107"/>
    <n v="1064"/>
    <n v="0.50990327038231231"/>
    <n v="0.49009672961768769"/>
  </r>
  <r>
    <s v="142019Oct"/>
    <n v="15"/>
    <x v="14"/>
    <n v="1129"/>
    <n v="162"/>
    <n v="967"/>
    <n v="0.14348981399468555"/>
    <n v="0.85651018600531448"/>
  </r>
  <r>
    <s v="142019Oct"/>
    <n v="16"/>
    <x v="42"/>
    <n v="862"/>
    <n v="116"/>
    <n v="746"/>
    <n v="0.13457076566125289"/>
    <n v="0.86542923433874708"/>
  </r>
  <r>
    <s v="142019Oct"/>
    <n v="17"/>
    <x v="16"/>
    <n v="779"/>
    <n v="137"/>
    <n v="642"/>
    <n v="0.17586649550706032"/>
    <n v="0.82413350449293965"/>
  </r>
  <r>
    <s v="142019Oct"/>
    <n v="18"/>
    <x v="17"/>
    <n v="219"/>
    <n v="249"/>
    <n v="-30"/>
    <n v="1.1369863013698631"/>
    <n v="-0.13698630136986301"/>
  </r>
  <r>
    <s v="142019Oct"/>
    <n v="19"/>
    <x v="18"/>
    <n v="904"/>
    <n v="240"/>
    <n v="664"/>
    <n v="0.26548672566371684"/>
    <n v="0.73451327433628322"/>
  </r>
  <r>
    <s v="142019Oct"/>
    <n v="20"/>
    <x v="19"/>
    <n v="145"/>
    <n v="143"/>
    <n v="2"/>
    <n v="0.98620689655172411"/>
    <n v="1.3793103448275862E-2"/>
  </r>
  <r>
    <s v="142019Oct"/>
    <n v="21"/>
    <x v="20"/>
    <n v="1603"/>
    <n v="234"/>
    <n v="1369"/>
    <n v="0.14597629444791016"/>
    <n v="0.85402370555208984"/>
  </r>
  <r>
    <s v="142019Oct"/>
    <n v="22"/>
    <x v="21"/>
    <n v="2361"/>
    <n v="1046"/>
    <n v="1315"/>
    <n v="0.44303261329944937"/>
    <n v="0.55696738670055057"/>
  </r>
  <r>
    <s v="142019Oct"/>
    <n v="23"/>
    <x v="22"/>
    <n v="481"/>
    <n v="153"/>
    <n v="328"/>
    <n v="0.3180873180873181"/>
    <n v="0.68191268191268195"/>
  </r>
  <r>
    <s v="142019Oct"/>
    <n v="24"/>
    <x v="23"/>
    <n v="1286"/>
    <n v="397"/>
    <n v="889"/>
    <n v="0.30870917573872475"/>
    <n v="0.69129082426127531"/>
  </r>
  <r>
    <s v="142019Oct"/>
    <n v="25"/>
    <x v="24"/>
    <n v="766"/>
    <n v="482"/>
    <n v="284"/>
    <n v="0.62924281984334207"/>
    <n v="0.37075718015665798"/>
  </r>
  <r>
    <s v="142019Oct"/>
    <n v="26"/>
    <x v="25"/>
    <n v="1263"/>
    <n v="702"/>
    <n v="561"/>
    <n v="0.5558194774346793"/>
    <n v="0.44418052256532065"/>
  </r>
  <r>
    <s v="142019Oct"/>
    <n v="27"/>
    <x v="26"/>
    <n v="809"/>
    <n v="9"/>
    <n v="800"/>
    <n v="1.1124845488257108E-2"/>
    <n v="0.9888751545117429"/>
  </r>
  <r>
    <s v="142019Oct"/>
    <n v="28"/>
    <x v="27"/>
    <n v="996"/>
    <n v="715"/>
    <n v="281"/>
    <n v="0.71787148594377514"/>
    <n v="0.28212851405622491"/>
  </r>
  <r>
    <s v="142019Oct"/>
    <n v="29"/>
    <x v="28"/>
    <n v="1831"/>
    <n v="1869"/>
    <n v="-38"/>
    <n v="1.0207536865101037"/>
    <n v="-2.0753686510103769E-2"/>
  </r>
  <r>
    <s v="142019Oct"/>
    <n v="30"/>
    <x v="29"/>
    <n v="1468"/>
    <n v="52"/>
    <n v="1416"/>
    <n v="3.5422343324250684E-2"/>
    <n v="0.96457765667574935"/>
  </r>
  <r>
    <s v="142019Oct"/>
    <n v="31"/>
    <x v="30"/>
    <n v="1102"/>
    <n v="222"/>
    <n v="880"/>
    <n v="0.2014519056261343"/>
    <n v="0.79854809437386565"/>
  </r>
  <r>
    <s v="142019Oct"/>
    <n v="32"/>
    <x v="31"/>
    <n v="826"/>
    <n v="267"/>
    <n v="559"/>
    <n v="0.32324455205811137"/>
    <n v="0.67675544794188858"/>
  </r>
  <r>
    <s v="152021Oct"/>
    <n v="1"/>
    <x v="0"/>
    <n v="2438"/>
    <n v="360"/>
    <n v="2078"/>
    <n v="0.14766201804757997"/>
    <n v="0.85233798195242005"/>
  </r>
  <r>
    <s v="152021Oct"/>
    <n v="2"/>
    <x v="1"/>
    <n v="1155"/>
    <n v="82"/>
    <n v="1073"/>
    <n v="7.0995670995671001E-2"/>
    <n v="0.92900432900432905"/>
  </r>
  <r>
    <s v="152021Oct"/>
    <n v="3"/>
    <x v="2"/>
    <n v="125"/>
    <n v="4"/>
    <n v="121"/>
    <n v="3.2000000000000001E-2"/>
    <n v="0.96799999999999997"/>
  </r>
  <r>
    <s v="152021Oct"/>
    <n v="4"/>
    <x v="3"/>
    <n v="294"/>
    <n v="25"/>
    <n v="269"/>
    <n v="8.5034013605442174E-2"/>
    <n v="0.91496598639455784"/>
  </r>
  <r>
    <s v="152021Oct"/>
    <n v="5"/>
    <x v="4"/>
    <n v="1487"/>
    <n v="457"/>
    <n v="1030"/>
    <n v="0.30733019502353731"/>
    <n v="0.69266980497646269"/>
  </r>
  <r>
    <s v="152021Oct"/>
    <n v="6"/>
    <x v="5"/>
    <n v="877"/>
    <n v="106"/>
    <n v="771"/>
    <n v="0.12086659064994298"/>
    <n v="0.87913340935005702"/>
  </r>
  <r>
    <s v="152021Oct"/>
    <n v="7"/>
    <x v="6"/>
    <n v="1227"/>
    <n v="106"/>
    <n v="1121"/>
    <n v="8.6389568052159735E-2"/>
    <n v="0.91361043194784031"/>
  </r>
  <r>
    <s v="152021Oct"/>
    <n v="8"/>
    <x v="7"/>
    <n v="938"/>
    <n v="114"/>
    <n v="824"/>
    <n v="0.12153518123667377"/>
    <n v="0.87846481876332627"/>
  </r>
  <r>
    <s v="152021Oct"/>
    <n v="9"/>
    <x v="8"/>
    <n v="415"/>
    <n v="7"/>
    <n v="408"/>
    <n v="1.6867469879518072E-2"/>
    <n v="0.98313253012048196"/>
  </r>
  <r>
    <s v="152021Oct"/>
    <n v="10"/>
    <x v="9"/>
    <n v="1714"/>
    <n v="395"/>
    <n v="1319"/>
    <n v="0.23045507584597433"/>
    <n v="0.76954492415402564"/>
  </r>
  <r>
    <s v="152021Oct"/>
    <n v="11"/>
    <x v="10"/>
    <n v="922"/>
    <n v="98"/>
    <n v="824"/>
    <n v="0.10629067245119306"/>
    <n v="0.89370932754880694"/>
  </r>
  <r>
    <s v="152021Oct"/>
    <n v="12"/>
    <x v="11"/>
    <n v="2377"/>
    <n v="315"/>
    <n v="2062"/>
    <n v="0.13251998317206562"/>
    <n v="0.86748001682793441"/>
  </r>
  <r>
    <s v="152021Oct"/>
    <n v="13"/>
    <x v="12"/>
    <n v="961"/>
    <n v="81"/>
    <n v="880"/>
    <n v="8.4287200832466186E-2"/>
    <n v="0.91571279916753379"/>
  </r>
  <r>
    <s v="152021Oct"/>
    <n v="14"/>
    <x v="13"/>
    <n v="2171"/>
    <n v="281"/>
    <n v="1890"/>
    <n v="0.12943344081068631"/>
    <n v="0.87056655918931369"/>
  </r>
  <r>
    <s v="152021Oct"/>
    <n v="15"/>
    <x v="14"/>
    <n v="1129"/>
    <n v="43"/>
    <n v="1086"/>
    <n v="3.8086802480070861E-2"/>
    <n v="0.9619131975199291"/>
  </r>
  <r>
    <s v="152021Oct"/>
    <n v="16"/>
    <x v="42"/>
    <n v="862"/>
    <n v="35"/>
    <n v="827"/>
    <n v="4.0603248259860787E-2"/>
    <n v="0.95939675174013916"/>
  </r>
  <r>
    <s v="152021Oct"/>
    <n v="17"/>
    <x v="16"/>
    <n v="779"/>
    <n v="56"/>
    <n v="723"/>
    <n v="7.1887034659820284E-2"/>
    <n v="0.92811296534017973"/>
  </r>
  <r>
    <s v="152021Oct"/>
    <n v="18"/>
    <x v="17"/>
    <n v="219"/>
    <n v="103"/>
    <n v="116"/>
    <n v="0.47031963470319632"/>
    <n v="0.52968036529680362"/>
  </r>
  <r>
    <s v="152021Oct"/>
    <n v="19"/>
    <x v="18"/>
    <n v="904"/>
    <n v="78"/>
    <n v="826"/>
    <n v="8.628318584070796E-2"/>
    <n v="0.91371681415929207"/>
  </r>
  <r>
    <s v="152021Oct"/>
    <n v="20"/>
    <x v="19"/>
    <n v="145"/>
    <n v="33"/>
    <n v="112"/>
    <n v="0.22758620689655173"/>
    <n v="0.77241379310344827"/>
  </r>
  <r>
    <s v="152021Oct"/>
    <n v="21"/>
    <x v="20"/>
    <n v="1603"/>
    <n v="60"/>
    <n v="1543"/>
    <n v="3.7429819089207735E-2"/>
    <n v="0.96257018091079227"/>
  </r>
  <r>
    <s v="152021Oct"/>
    <n v="22"/>
    <x v="21"/>
    <n v="2361"/>
    <n v="220"/>
    <n v="2141"/>
    <n v="9.3180855569673871E-2"/>
    <n v="0.90681914443032619"/>
  </r>
  <r>
    <s v="152021Oct"/>
    <n v="23"/>
    <x v="22"/>
    <n v="481"/>
    <n v="65"/>
    <n v="416"/>
    <n v="0.13513513513513514"/>
    <n v="0.86486486486486491"/>
  </r>
  <r>
    <s v="152021Oct"/>
    <n v="24"/>
    <x v="23"/>
    <n v="1286"/>
    <n v="14"/>
    <n v="1272"/>
    <n v="1.088646967340591E-2"/>
    <n v="0.9891135303265941"/>
  </r>
  <r>
    <s v="152021Oct"/>
    <n v="25"/>
    <x v="24"/>
    <n v="766"/>
    <n v="223"/>
    <n v="543"/>
    <n v="0.29112271540469975"/>
    <n v="0.70887728459530031"/>
  </r>
  <r>
    <s v="152021Oct"/>
    <n v="26"/>
    <x v="25"/>
    <n v="1263"/>
    <n v="203"/>
    <n v="1060"/>
    <n v="0.16072842438638163"/>
    <n v="0.83927157561361831"/>
  </r>
  <r>
    <s v="152021Oct"/>
    <n v="27"/>
    <x v="26"/>
    <n v="809"/>
    <n v="1"/>
    <n v="808"/>
    <n v="1.2360939431396785E-3"/>
    <n v="0.99876390605686027"/>
  </r>
  <r>
    <s v="152021Oct"/>
    <n v="28"/>
    <x v="27"/>
    <n v="996"/>
    <n v="165"/>
    <n v="831"/>
    <n v="0.16566265060240964"/>
    <n v="0.83433734939759041"/>
  </r>
  <r>
    <s v="152021Oct"/>
    <n v="29"/>
    <x v="28"/>
    <n v="1831"/>
    <n v="328"/>
    <n v="1503"/>
    <n v="0.17913708356089569"/>
    <n v="0.82086291643910436"/>
  </r>
  <r>
    <s v="152021Oct"/>
    <n v="30"/>
    <x v="29"/>
    <n v="1468"/>
    <n v="8"/>
    <n v="1460"/>
    <n v="5.4495912806539508E-3"/>
    <n v="0.99455040871934608"/>
  </r>
  <r>
    <s v="152021Oct"/>
    <n v="31"/>
    <x v="30"/>
    <n v="1102"/>
    <n v="65"/>
    <n v="1037"/>
    <n v="5.8983666061705992E-2"/>
    <n v="0.94101633393829398"/>
  </r>
  <r>
    <s v="152021Oct"/>
    <n v="32"/>
    <x v="31"/>
    <n v="826"/>
    <n v="89"/>
    <n v="737"/>
    <n v="0.10774818401937046"/>
    <n v="0.89225181598062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F5317-C45B-4F91-A54E-054B99D90BF9}" name="SVP_UniqueCt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NIQUE COUNTS">
  <location ref="B22:B66" firstHeaderRow="1" firstDataRow="1" firstDataCol="1"/>
  <pivotFields count="8">
    <pivotField showAll="0"/>
    <pivotField showAll="0"/>
    <pivotField axis="axisRow" showAll="0">
      <items count="48">
        <item x="0"/>
        <item x="1"/>
        <item x="2"/>
        <item x="3"/>
        <item x="4"/>
        <item x="5"/>
        <item x="32"/>
        <item x="6"/>
        <item x="33"/>
        <item x="34"/>
        <item x="7"/>
        <item x="8"/>
        <item x="9"/>
        <item m="1" x="44"/>
        <item x="10"/>
        <item x="35"/>
        <item x="36"/>
        <item x="11"/>
        <item x="12"/>
        <item x="13"/>
        <item x="37"/>
        <item x="14"/>
        <item x="15"/>
        <item m="1" x="45"/>
        <item x="16"/>
        <item m="1" x="46"/>
        <item x="17"/>
        <item x="18"/>
        <item x="20"/>
        <item x="19"/>
        <item x="21"/>
        <item x="22"/>
        <item x="38"/>
        <item x="23"/>
        <item x="24"/>
        <item x="39"/>
        <item x="25"/>
        <item x="26"/>
        <item x="27"/>
        <item x="28"/>
        <item x="30"/>
        <item x="40"/>
        <item x="41"/>
        <item x="29"/>
        <item x="31"/>
        <item m="1" x="43"/>
        <item x="42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22C82-5A4B-4763-AB09-50493B2B781C}" name="DATA_PNR" displayName="DATA_PNR" ref="C4:G31" totalsRowShown="0" headerRowDxfId="31" tableBorderDxfId="30">
  <autoFilter ref="C4:G31" xr:uid="{18B22C82-5A4B-4763-AB09-50493B2B781C}"/>
  <tableColumns count="5">
    <tableColumn id="1" xr3:uid="{BBBB0B54-13EC-49F0-9F0E-CD5ECFAA12B6}" name="Facility Name" dataDxfId="29"/>
    <tableColumn id="2" xr3:uid="{CB92D47F-1C6B-4906-911E-4894138DF90C}" name="Category" dataDxfId="28"/>
    <tableColumn id="3" xr3:uid="{D187A919-5242-409B-ABD9-95A4C75D11C3}" name="ADDRESS" dataDxfId="27"/>
    <tableColumn id="4" xr3:uid="{97A08519-B148-43AC-AA22-EF81FFBC7045}" name="SPACES_FMM" dataDxfId="26"/>
    <tableColumn id="5" xr3:uid="{986704B0-08BF-421E-88B1-8BB6B2C1D38D}" name="PRKNRD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D71949-288B-484C-81E5-123A2F172592}" name="Table2" displayName="Table2" ref="J4:Q47" totalsRowShown="0" headerRowDxfId="25" headerRowBorderDxfId="24">
  <autoFilter ref="J4:Q47" xr:uid="{B2D71949-288B-484C-81E5-123A2F172592}"/>
  <sortState xmlns:xlrd2="http://schemas.microsoft.com/office/spreadsheetml/2017/richdata2" ref="J5:Q47">
    <sortCondition sortBy="cellColor" ref="P5:P47" dxfId="23"/>
    <sortCondition sortBy="cellColor" ref="P5:P47" dxfId="22"/>
    <sortCondition sortBy="cellColor" ref="P5:P47" dxfId="21"/>
    <sortCondition sortBy="cellColor" ref="P5:P47" dxfId="20"/>
  </sortState>
  <tableColumns count="8">
    <tableColumn id="1" xr3:uid="{CAAE833B-5F66-45B7-AADE-E01ADE489171}" name="SVP_AZ" dataDxfId="19"/>
    <tableColumn id="2" xr3:uid="{F2A0DCBA-4CF0-44D7-AB83-F928B01B5593}" name="SVP_Rank" dataDxfId="18" dataCellStyle="Normal 2 2"/>
    <tableColumn id="3" xr3:uid="{63316C4D-7EEC-4460-832C-ECD7186AC046}" name="Facility Name"/>
    <tableColumn id="4" xr3:uid="{722F7D30-75A7-467E-AA29-893238031508}" name="PNR" dataDxfId="17" dataCellStyle="Normal 2 2"/>
    <tableColumn id="5" xr3:uid="{EF832B1B-4F59-413C-888B-83B79D899C28}" name="SPACES_SVP" dataDxfId="16" dataCellStyle="Normal 2 2"/>
    <tableColumn id="6" xr3:uid="{E300FD3E-6993-4DC4-8F7F-8BFEE0BF1501}" name="SPACES_FMM"/>
    <tableColumn id="8" xr3:uid="{26458633-C181-49F4-8CAB-F59C1906475E}" name="SPACES_TAM">
      <calculatedColumnFormula>VLOOKUP(Table2[[#This Row],[Facility Name]],TAM_PNR[[#All],[Facility Name]:[SPACES_TAM]],2,FALSE)</calculatedColumnFormula>
    </tableColumn>
    <tableColumn id="7" xr3:uid="{542A7E7A-5ECA-4D34-B3F4-4F82307A549C}" name="SVP REPORTED DIFFERENC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375567-406F-4F31-86FA-7A19F01046F2}" name="BUSROUTES" displayName="BUSROUTES" ref="T4:U44" totalsRowShown="0">
  <autoFilter ref="T4:U44" xr:uid="{94375567-406F-4F31-86FA-7A19F01046F2}"/>
  <tableColumns count="2">
    <tableColumn id="1" xr3:uid="{15ADBF60-4029-43D5-BBA8-40EE0620064A}" name="Bus Routes"/>
    <tableColumn id="2" xr3:uid="{311D2F2B-0ED5-431F-8AC4-60567B31AF67}" name="PRKNRD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5ECE3E-16EA-44A0-BC6E-5ACC4291F114}" name="PNR_DateCheck" displayName="PNR_DateCheck" ref="E2:M24" totalsRowShown="0">
  <autoFilter ref="E2:M24" xr:uid="{185ECE3E-16EA-44A0-BC6E-5ACC4291F114}"/>
  <sortState xmlns:xlrd2="http://schemas.microsoft.com/office/spreadsheetml/2017/richdata2" ref="E3:M24">
    <sortCondition ref="G2:G24"/>
  </sortState>
  <tableColumns count="9">
    <tableColumn id="9" xr3:uid="{6D8BB672-B0CA-47C7-AA47-F55D08058A05}" name="Count_Check"/>
    <tableColumn id="1" xr3:uid="{19323815-9DAD-4F99-A522-401313DB5E83}" name="Count_CODE">
      <calculatedColumnFormula>((RIGHT(PNR_DateCheck[[#This Row],[Count_Num]],2)&amp;PNR_DateCheck[[#This Row],[Fiscal Year]]&amp;(LEFT(PNR_DateCheck[[#This Row],[Month]],3))))&amp;PNR_DateCheck[[#This Row],[TC]]</calculatedColumnFormula>
    </tableColumn>
    <tableColumn id="7" xr3:uid="{A6BB22C4-D7B3-4ABD-83A4-6B597B0AB28C}" name="Count_Num"/>
    <tableColumn id="2" xr3:uid="{2F78B4B5-AA44-4758-A10B-8705C1EB7C64}" name="Fiscal Year"/>
    <tableColumn id="3" xr3:uid="{F6580DAB-2757-4FE8-9FAE-293CF52C0C27}" name="Calendar Year"/>
    <tableColumn id="4" xr3:uid="{A930BC8C-CBE2-4376-826B-ED233B404B9C}" name="Month"/>
    <tableColumn id="8" xr3:uid="{227C021C-C104-4042-854E-6B932E90D440}" name="TC"/>
    <tableColumn id="5" xr3:uid="{034174AB-7C93-4FA9-816C-EF826181645C}" name="Fixed Date"/>
    <tableColumn id="6" xr3:uid="{5B3CA380-45DC-4555-BA41-9C8B682592A5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92904-ABA5-48E1-807C-BA4A330367A9}" name="DATA_RAW_Counts" displayName="DATA_RAW_Counts" ref="B2:J652" totalsRowShown="0" headerRowDxfId="14" dataDxfId="13">
  <autoFilter ref="B2:J652" xr:uid="{FEF92904-ABA5-48E1-807C-BA4A330367A9}"/>
  <tableColumns count="9">
    <tableColumn id="1" xr3:uid="{30D87CC2-62F7-4F11-855C-FD7143632002}" name="Count_CODE" dataDxfId="12" dataCellStyle="Normal 2 2"/>
    <tableColumn id="2" xr3:uid="{3562487D-5E52-438B-9E91-D077088A7742}" name="SVP_Rank" dataDxfId="11" dataCellStyle="Normal 2 2"/>
    <tableColumn id="3" xr3:uid="{0A3AD4F2-3F40-430B-8D65-EB21D8AE0763}" name="Facility Name" dataDxfId="10" dataCellStyle="Normal 2 2"/>
    <tableColumn id="4" xr3:uid="{BD575ABF-0130-4ABF-8D8E-359284E89AEE}" name="SPACES_SVP" dataDxfId="9" dataCellStyle="Normal 2 2"/>
    <tableColumn id="5" xr3:uid="{73A4717F-6876-40C8-A4CC-C7D162258A96}" name="SPACES_OCC" dataDxfId="8" dataCellStyle="Normal 2 2"/>
    <tableColumn id="6" xr3:uid="{CF7D6EC2-F999-4ED1-844F-42CEB62B554D}" name="SPACES_EMPTY" dataDxfId="7">
      <calculatedColumnFormula>DATA_RAW_Counts[[#This Row],[SPACES_SVP]]-DATA_RAW_Counts[[#This Row],[SPACES_OCC]]</calculatedColumnFormula>
    </tableColumn>
    <tableColumn id="7" xr3:uid="{DD475CD3-CEF3-44FE-8AE0-623CFCDE21D9}" name="CALC_OCC_PCT" dataDxfId="6">
      <calculatedColumnFormula>DATA_RAW_Counts[[#This Row],[SPACES_OCC]]/DATA_RAW_Counts[[#This Row],[SPACES_SVP]]</calculatedColumnFormula>
    </tableColumn>
    <tableColumn id="8" xr3:uid="{7714F638-C528-41B2-A9F5-A0AD118CA057}" name="CALC_EMPTY_PCT" dataDxfId="5">
      <calculatedColumnFormula>DATA_RAW_Counts[[#This Row],[SPACES_EMPTY]]/DATA_RAW_Counts[[#This Row],[SPACES_SVP]]</calculatedColumnFormula>
    </tableColumn>
    <tableColumn id="9" xr3:uid="{D7A9BEE7-2CC1-455A-976E-EF8212B452D2}" name="EXCLUD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996D79-791A-43D8-A9F8-E4224B4BE1D6}" name="TAM_PNR" displayName="TAM_PNR" ref="E22:G62" totalsRowShown="0" headerRowDxfId="3" headerRowBorderDxfId="2">
  <autoFilter ref="E22:G62" xr:uid="{66996D79-791A-43D8-A9F8-E4224B4BE1D6}"/>
  <tableColumns count="3">
    <tableColumn id="1" xr3:uid="{FDDDA113-1BBD-47B5-AC6B-22E5CDE153D8}" name="SVP_AZ" dataDxfId="1"/>
    <tableColumn id="2" xr3:uid="{AC77F92F-023E-42EC-B637-28AED1697DCF}" name="Facility Name"/>
    <tableColumn id="3" xr3:uid="{0FF78023-1B10-4D8B-A95C-C868D9C75553}" name="SPACES_TAM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0954DF-8EC3-422A-9E2F-CBBAFEF56ECE}" name="ApproxRelate" displayName="ApproxRelate" ref="I22:J289" totalsRowShown="0">
  <autoFilter ref="I22:J289" xr:uid="{980954DF-8EC3-422A-9E2F-CBBAFEF56ECE}"/>
  <tableColumns count="2">
    <tableColumn id="1" xr3:uid="{FF59A8E1-D2E3-41C8-95BC-0D1B275E2EDB}" name="PRKNRD_ID"/>
    <tableColumn id="2" xr3:uid="{04DAA7BC-0D38-4EAF-BC38-ABCC300D91D4}" name="Dissolved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3915-54C3-4D88-B3A1-8E9C901ADAE3}">
  <sheetPr>
    <pageSetUpPr fitToPage="1"/>
  </sheetPr>
  <dimension ref="C2:AG47"/>
  <sheetViews>
    <sheetView workbookViewId="0">
      <selection activeCell="B8" sqref="B8"/>
    </sheetView>
  </sheetViews>
  <sheetFormatPr defaultRowHeight="15"/>
  <cols>
    <col min="2" max="2" width="10.7109375" bestFit="1" customWidth="1"/>
    <col min="3" max="3" width="19.42578125" bestFit="1" customWidth="1"/>
    <col min="4" max="4" width="12" customWidth="1"/>
    <col min="5" max="5" width="60.7109375" customWidth="1"/>
    <col min="6" max="6" width="15.28515625" customWidth="1"/>
    <col min="10" max="10" width="9.5703125" customWidth="1"/>
    <col min="11" max="11" width="10.42578125" hidden="1" customWidth="1"/>
    <col min="12" max="12" width="30.42578125" bestFit="1" customWidth="1"/>
    <col min="13" max="13" width="7.7109375" customWidth="1"/>
    <col min="14" max="14" width="15.28515625" customWidth="1"/>
    <col min="15" max="16" width="15.7109375" customWidth="1"/>
    <col min="17" max="17" width="15.140625" customWidth="1"/>
    <col min="20" max="20" width="13.28515625" customWidth="1"/>
    <col min="21" max="21" width="11.7109375" customWidth="1"/>
  </cols>
  <sheetData>
    <row r="2" spans="3:33">
      <c r="C2" t="s">
        <v>58</v>
      </c>
    </row>
    <row r="4" spans="3:33" ht="22.5">
      <c r="C4" s="6" t="s">
        <v>0</v>
      </c>
      <c r="D4" s="1" t="s">
        <v>1</v>
      </c>
      <c r="E4" s="1" t="s">
        <v>30</v>
      </c>
      <c r="F4" s="1" t="s">
        <v>57</v>
      </c>
      <c r="G4" s="49" t="s">
        <v>158</v>
      </c>
      <c r="H4" s="79"/>
      <c r="J4" s="48" t="s">
        <v>136</v>
      </c>
      <c r="K4" s="48" t="s">
        <v>59</v>
      </c>
      <c r="L4" s="48" t="s">
        <v>0</v>
      </c>
      <c r="M4" s="48" t="s">
        <v>137</v>
      </c>
      <c r="N4" s="48" t="s">
        <v>143</v>
      </c>
      <c r="O4" s="48" t="s">
        <v>57</v>
      </c>
      <c r="P4" s="49" t="s">
        <v>152</v>
      </c>
      <c r="Q4" s="49" t="s">
        <v>157</v>
      </c>
      <c r="T4" t="s">
        <v>159</v>
      </c>
      <c r="U4" s="80" t="s">
        <v>158</v>
      </c>
    </row>
    <row r="5" spans="3:33" ht="15.75">
      <c r="C5" s="7" t="s">
        <v>2</v>
      </c>
      <c r="D5" s="2" t="s">
        <v>3</v>
      </c>
      <c r="E5" s="4" t="s">
        <v>31</v>
      </c>
      <c r="F5" s="4">
        <v>2386</v>
      </c>
      <c r="G5">
        <v>12</v>
      </c>
      <c r="J5" s="66">
        <v>42</v>
      </c>
      <c r="K5" s="67">
        <v>30</v>
      </c>
      <c r="L5" s="68" t="s">
        <v>64</v>
      </c>
      <c r="M5" s="69">
        <f>IF(VLOOKUP(L5,DATA_PNR[],1,FALSE)=L5,1,0)</f>
        <v>1</v>
      </c>
      <c r="N5" s="70">
        <v>1468</v>
      </c>
      <c r="O5" s="71">
        <f>VLOOKUP(L5,DATA_PNR[],4,FALSE)</f>
        <v>1468</v>
      </c>
      <c r="P5" s="71">
        <f>VLOOKUP(Table2[[#This Row],[Facility Name]],TAM_PNR[[#All],[Facility Name]:[SPACES_TAM]],2,FALSE)</f>
        <v>0</v>
      </c>
      <c r="Q5" s="72"/>
      <c r="T5">
        <v>204</v>
      </c>
      <c r="U5">
        <v>27</v>
      </c>
    </row>
    <row r="6" spans="3:33" ht="15.75">
      <c r="C6" s="8" t="s">
        <v>4</v>
      </c>
      <c r="D6" s="3" t="s">
        <v>5</v>
      </c>
      <c r="E6" s="5" t="s">
        <v>32</v>
      </c>
      <c r="F6" s="5">
        <v>1134</v>
      </c>
      <c r="G6">
        <v>24</v>
      </c>
      <c r="J6" s="66">
        <v>13</v>
      </c>
      <c r="K6" s="67">
        <v>10</v>
      </c>
      <c r="L6" s="69" t="s">
        <v>12</v>
      </c>
      <c r="M6" s="69">
        <v>0</v>
      </c>
      <c r="N6" s="70">
        <v>1714</v>
      </c>
      <c r="O6" s="71">
        <f>VLOOKUP(L6,DATA_PNR[],4,FALSE)</f>
        <v>1714</v>
      </c>
      <c r="P6" s="71">
        <f>VLOOKUP(Table2[[#This Row],[Facility Name]],TAM_PNR[[#All],[Facility Name]:[SPACES_TAM]],2,FALSE)</f>
        <v>0</v>
      </c>
      <c r="Q6" s="72"/>
      <c r="T6">
        <v>257</v>
      </c>
      <c r="U6">
        <v>3</v>
      </c>
    </row>
    <row r="7" spans="3:33" ht="15.75">
      <c r="C7" s="7" t="s">
        <v>6</v>
      </c>
      <c r="D7" s="2" t="s">
        <v>7</v>
      </c>
      <c r="E7" s="4" t="s">
        <v>33</v>
      </c>
      <c r="F7" s="4">
        <v>16</v>
      </c>
      <c r="G7">
        <v>2</v>
      </c>
      <c r="J7" s="66">
        <v>25</v>
      </c>
      <c r="K7" s="71"/>
      <c r="L7" s="66" t="s">
        <v>18</v>
      </c>
      <c r="M7" s="69">
        <f>IF(VLOOKUP(L7,DATA_PNR[],1,FALSE)=L7,1,0)</f>
        <v>1</v>
      </c>
      <c r="N7" s="71">
        <v>0</v>
      </c>
      <c r="O7" s="71">
        <f>VLOOKUP(L7,DATA_PNR[],4,FALSE)</f>
        <v>1750</v>
      </c>
      <c r="P7" s="71">
        <f>VLOOKUP(Table2[[#This Row],[Facility Name]],TAM_PNR[[#All],[Facility Name]:[SPACES_TAM]],2,FALSE)</f>
        <v>0</v>
      </c>
      <c r="Q7" s="72"/>
      <c r="T7">
        <v>292</v>
      </c>
      <c r="U7">
        <v>10</v>
      </c>
    </row>
    <row r="8" spans="3:33" ht="15.75">
      <c r="C8" s="8" t="s">
        <v>61</v>
      </c>
      <c r="D8" s="3" t="s">
        <v>5</v>
      </c>
      <c r="E8" s="5" t="s">
        <v>34</v>
      </c>
      <c r="F8" s="5">
        <v>1500</v>
      </c>
      <c r="G8">
        <v>1</v>
      </c>
      <c r="J8" s="66">
        <v>3</v>
      </c>
      <c r="K8" s="67">
        <v>3</v>
      </c>
      <c r="L8" s="69" t="s">
        <v>6</v>
      </c>
      <c r="M8" s="69">
        <f>IF(VLOOKUP(L8,DATA_PNR[],1,FALSE)=L8,1,0)</f>
        <v>1</v>
      </c>
      <c r="N8" s="70">
        <v>125</v>
      </c>
      <c r="O8" s="71">
        <f>VLOOKUP(L8,DATA_PNR[],4,FALSE)</f>
        <v>16</v>
      </c>
      <c r="P8" s="71">
        <f>VLOOKUP(Table2[[#This Row],[Facility Name]],TAM_PNR[[#All],[Facility Name]:[SPACES_TAM]],2,FALSE)</f>
        <v>0</v>
      </c>
      <c r="Q8" s="72"/>
      <c r="T8">
        <v>292</v>
      </c>
      <c r="U8">
        <v>11</v>
      </c>
      <c r="AG8" t="s">
        <v>156</v>
      </c>
    </row>
    <row r="9" spans="3:33" ht="15.75">
      <c r="C9" s="7" t="s">
        <v>8</v>
      </c>
      <c r="D9" s="2" t="s">
        <v>7</v>
      </c>
      <c r="E9" s="4" t="s">
        <v>35</v>
      </c>
      <c r="F9" s="4">
        <v>870</v>
      </c>
      <c r="G9">
        <v>28</v>
      </c>
      <c r="J9" s="66">
        <v>5</v>
      </c>
      <c r="K9" s="67">
        <v>5</v>
      </c>
      <c r="L9" s="69" t="s">
        <v>61</v>
      </c>
      <c r="M9" s="69">
        <f>IF(VLOOKUP(L9,DATA_PNR[],1,FALSE)=L9,1,0)</f>
        <v>1</v>
      </c>
      <c r="N9" s="70">
        <v>1487</v>
      </c>
      <c r="O9" s="71">
        <f>VLOOKUP(L9,DATA_PNR[],4,FALSE)</f>
        <v>1500</v>
      </c>
      <c r="P9" s="71">
        <f>VLOOKUP(Table2[[#This Row],[Facility Name]],TAM_PNR[[#All],[Facility Name]:[SPACES_TAM]],2,FALSE)</f>
        <v>0</v>
      </c>
      <c r="Q9" s="72"/>
      <c r="T9">
        <v>297</v>
      </c>
      <c r="U9">
        <v>93</v>
      </c>
    </row>
    <row r="10" spans="3:33" ht="15.75">
      <c r="C10" s="8" t="s">
        <v>9</v>
      </c>
      <c r="D10" s="3" t="s">
        <v>5</v>
      </c>
      <c r="E10" s="5" t="s">
        <v>36</v>
      </c>
      <c r="F10" s="5">
        <v>1228</v>
      </c>
      <c r="G10">
        <v>33</v>
      </c>
      <c r="J10" s="66">
        <v>31</v>
      </c>
      <c r="K10" s="71"/>
      <c r="L10" s="66" t="s">
        <v>22</v>
      </c>
      <c r="M10" s="69">
        <f>IF(VLOOKUP(L10,DATA_PNR[],1,FALSE)=L10,1,0)</f>
        <v>1</v>
      </c>
      <c r="N10" s="71">
        <f>VLOOKUP(Table2[[#This Row],[Facility Name]],SVP_Tallies,2,FALSE)</f>
        <v>19</v>
      </c>
      <c r="O10" s="71">
        <f>VLOOKUP(L10,DATA_PNR[],4,FALSE)</f>
        <v>18</v>
      </c>
      <c r="P10" s="71">
        <f>VLOOKUP(Table2[[#This Row],[Facility Name]],TAM_PNR[[#All],[Facility Name]:[SPACES_TAM]],2,FALSE)</f>
        <v>0</v>
      </c>
      <c r="Q10" s="72"/>
      <c r="T10">
        <v>297</v>
      </c>
      <c r="U10">
        <v>23</v>
      </c>
    </row>
    <row r="11" spans="3:33" ht="15.75">
      <c r="C11" s="7" t="s">
        <v>10</v>
      </c>
      <c r="D11" s="2" t="s">
        <v>7</v>
      </c>
      <c r="E11" s="4" t="s">
        <v>37</v>
      </c>
      <c r="F11" s="4">
        <v>912</v>
      </c>
      <c r="G11">
        <v>22</v>
      </c>
      <c r="J11" s="73">
        <v>7</v>
      </c>
      <c r="K11" s="74"/>
      <c r="L11" s="73" t="s">
        <v>100</v>
      </c>
      <c r="M11" s="75">
        <v>0</v>
      </c>
      <c r="N11" s="74">
        <f>VLOOKUP(Table2[[#This Row],[Facility Name]],SVP_Tallies,2,FALSE)</f>
        <v>65</v>
      </c>
      <c r="O11" s="74"/>
      <c r="P11" s="74">
        <f>VLOOKUP(Table2[[#This Row],[Facility Name]],TAM_PNR[[#All],[Facility Name]:[SPACES_TAM]],2,FALSE)</f>
        <v>0</v>
      </c>
      <c r="Q11" s="76"/>
      <c r="T11">
        <v>229</v>
      </c>
      <c r="U11">
        <v>13</v>
      </c>
    </row>
    <row r="12" spans="3:33" ht="15.75">
      <c r="C12" s="7" t="s">
        <v>11</v>
      </c>
      <c r="D12" s="2" t="s">
        <v>7</v>
      </c>
      <c r="E12" s="5" t="s">
        <v>38</v>
      </c>
      <c r="F12" s="5">
        <v>418</v>
      </c>
      <c r="G12">
        <v>91</v>
      </c>
      <c r="J12" s="73">
        <v>28</v>
      </c>
      <c r="K12" s="77">
        <v>20</v>
      </c>
      <c r="L12" s="75" t="s">
        <v>87</v>
      </c>
      <c r="M12" s="75">
        <v>0</v>
      </c>
      <c r="N12" s="78">
        <v>145</v>
      </c>
      <c r="O12" s="74"/>
      <c r="P12" s="74">
        <f>VLOOKUP(Table2[[#This Row],[Facility Name]],TAM_PNR[[#All],[Facility Name]:[SPACES_TAM]],2,FALSE)</f>
        <v>0</v>
      </c>
      <c r="Q12" s="76"/>
      <c r="T12">
        <v>229</v>
      </c>
      <c r="U12">
        <v>12</v>
      </c>
    </row>
    <row r="13" spans="3:33" ht="15.75">
      <c r="C13" s="7" t="s">
        <v>12</v>
      </c>
      <c r="D13" s="2" t="s">
        <v>3</v>
      </c>
      <c r="E13" s="4" t="s">
        <v>39</v>
      </c>
      <c r="F13" s="4">
        <v>1714</v>
      </c>
      <c r="G13">
        <v>4</v>
      </c>
      <c r="J13" s="73">
        <v>16</v>
      </c>
      <c r="K13" s="74"/>
      <c r="L13" s="73" t="s">
        <v>104</v>
      </c>
      <c r="M13" s="75">
        <v>0</v>
      </c>
      <c r="N13" s="74">
        <f>VLOOKUP(Table2[[#This Row],[Facility Name]],SVP_Tallies,2,FALSE)</f>
        <v>17</v>
      </c>
      <c r="O13" s="74"/>
      <c r="P13" s="74">
        <f>VLOOKUP(Table2[[#This Row],[Facility Name]],TAM_PNR[[#All],[Facility Name]:[SPACES_TAM]],2,FALSE)</f>
        <v>15</v>
      </c>
      <c r="Q13" s="76"/>
      <c r="T13">
        <v>229</v>
      </c>
      <c r="U13">
        <v>4</v>
      </c>
    </row>
    <row r="14" spans="3:33" ht="15.75">
      <c r="C14" s="8" t="s">
        <v>13</v>
      </c>
      <c r="D14" s="3" t="s">
        <v>7</v>
      </c>
      <c r="E14" s="5" t="s">
        <v>40</v>
      </c>
      <c r="F14" s="5">
        <v>899</v>
      </c>
      <c r="G14">
        <v>5</v>
      </c>
      <c r="J14" s="73">
        <v>10</v>
      </c>
      <c r="K14" s="74"/>
      <c r="L14" s="73" t="s">
        <v>102</v>
      </c>
      <c r="M14" s="75">
        <v>0</v>
      </c>
      <c r="N14" s="74">
        <f>VLOOKUP(Table2[[#This Row],[Facility Name]],SVP_Tallies,2,FALSE)</f>
        <v>24</v>
      </c>
      <c r="O14" s="74"/>
      <c r="P14" s="74">
        <f>VLOOKUP(Table2[[#This Row],[Facility Name]],TAM_PNR[[#All],[Facility Name]:[SPACES_TAM]],2,FALSE)</f>
        <v>24</v>
      </c>
      <c r="Q14" s="76"/>
      <c r="T14">
        <v>298</v>
      </c>
      <c r="U14">
        <v>12</v>
      </c>
    </row>
    <row r="15" spans="3:33" ht="15.75">
      <c r="C15" s="7" t="s">
        <v>14</v>
      </c>
      <c r="D15" s="2" t="s">
        <v>3</v>
      </c>
      <c r="E15" s="4" t="s">
        <v>41</v>
      </c>
      <c r="F15" s="4">
        <v>2283</v>
      </c>
      <c r="G15">
        <v>13</v>
      </c>
      <c r="J15" s="73">
        <v>34</v>
      </c>
      <c r="K15" s="74"/>
      <c r="L15" s="73" t="s">
        <v>106</v>
      </c>
      <c r="M15" s="75">
        <v>0</v>
      </c>
      <c r="N15" s="74">
        <f>VLOOKUP(Table2[[#This Row],[Facility Name]],SVP_Tallies,2,FALSE)</f>
        <v>21</v>
      </c>
      <c r="O15" s="74"/>
      <c r="P15" s="74">
        <f>VLOOKUP(Table2[[#This Row],[Facility Name]],TAM_PNR[[#All],[Facility Name]:[SPACES_TAM]],2,FALSE)</f>
        <v>24</v>
      </c>
      <c r="Q15" s="76"/>
      <c r="T15">
        <v>270</v>
      </c>
      <c r="U15">
        <v>9</v>
      </c>
    </row>
    <row r="16" spans="3:33" ht="15.75">
      <c r="C16" s="7" t="s">
        <v>15</v>
      </c>
      <c r="D16" s="2" t="s">
        <v>7</v>
      </c>
      <c r="E16" s="5" t="s">
        <v>42</v>
      </c>
      <c r="F16" s="5">
        <v>948</v>
      </c>
      <c r="G16">
        <v>29</v>
      </c>
      <c r="J16" s="73">
        <v>20</v>
      </c>
      <c r="K16" s="74"/>
      <c r="L16" s="73" t="s">
        <v>105</v>
      </c>
      <c r="M16" s="75">
        <v>0</v>
      </c>
      <c r="N16" s="74">
        <f>VLOOKUP(Table2[[#This Row],[Facility Name]],SVP_Tallies,2,FALSE)</f>
        <v>78</v>
      </c>
      <c r="O16" s="74"/>
      <c r="P16" s="74">
        <f>VLOOKUP(Table2[[#This Row],[Facility Name]],TAM_PNR[[#All],[Facility Name]:[SPACES_TAM]],2,FALSE)</f>
        <v>78</v>
      </c>
      <c r="Q16" s="76"/>
      <c r="T16">
        <v>209</v>
      </c>
      <c r="U16">
        <v>26</v>
      </c>
    </row>
    <row r="17" spans="3:21" ht="15.75">
      <c r="C17" s="7" t="s">
        <v>16</v>
      </c>
      <c r="D17" s="2" t="s">
        <v>3</v>
      </c>
      <c r="E17" s="4" t="s">
        <v>43</v>
      </c>
      <c r="F17" s="4">
        <v>2114</v>
      </c>
      <c r="G17">
        <v>26</v>
      </c>
      <c r="J17" s="73">
        <v>15</v>
      </c>
      <c r="K17" s="74"/>
      <c r="L17" s="73" t="s">
        <v>103</v>
      </c>
      <c r="M17" s="75">
        <v>0</v>
      </c>
      <c r="N17" s="74">
        <f>VLOOKUP(Table2[[#This Row],[Facility Name]],SVP_Tallies,2,FALSE)</f>
        <v>83</v>
      </c>
      <c r="O17" s="74"/>
      <c r="P17" s="74">
        <f>VLOOKUP(Table2[[#This Row],[Facility Name]],TAM_PNR[[#All],[Facility Name]:[SPACES_TAM]],2,FALSE)</f>
        <v>82</v>
      </c>
      <c r="Q17" s="76"/>
      <c r="T17">
        <v>209</v>
      </c>
      <c r="U17">
        <v>27</v>
      </c>
    </row>
    <row r="18" spans="3:21" ht="15.75">
      <c r="C18" s="8" t="s">
        <v>17</v>
      </c>
      <c r="D18" s="3" t="s">
        <v>5</v>
      </c>
      <c r="E18" s="5" t="s">
        <v>44</v>
      </c>
      <c r="F18" s="5">
        <v>1104</v>
      </c>
      <c r="G18">
        <v>20</v>
      </c>
      <c r="J18" s="73">
        <v>41</v>
      </c>
      <c r="K18" s="74"/>
      <c r="L18" s="73" t="s">
        <v>108</v>
      </c>
      <c r="M18" s="75">
        <v>0</v>
      </c>
      <c r="N18" s="74">
        <f>VLOOKUP(Table2[[#This Row],[Facility Name]],SVP_Tallies,2,FALSE)</f>
        <v>248</v>
      </c>
      <c r="O18" s="74"/>
      <c r="P18" s="74">
        <f>VLOOKUP(Table2[[#This Row],[Facility Name]],TAM_PNR[[#All],[Facility Name]:[SPACES_TAM]],2,FALSE)</f>
        <v>138</v>
      </c>
      <c r="Q18" s="76"/>
      <c r="T18">
        <v>202</v>
      </c>
      <c r="U18">
        <v>26</v>
      </c>
    </row>
    <row r="19" spans="3:21" ht="15.75">
      <c r="C19" s="7" t="s">
        <v>18</v>
      </c>
      <c r="D19" s="2" t="s">
        <v>3</v>
      </c>
      <c r="E19" s="30" t="s">
        <v>117</v>
      </c>
      <c r="F19" s="4">
        <v>1750</v>
      </c>
      <c r="G19">
        <v>9</v>
      </c>
      <c r="J19" s="73">
        <v>30</v>
      </c>
      <c r="K19" s="77">
        <v>23</v>
      </c>
      <c r="L19" s="75" t="s">
        <v>88</v>
      </c>
      <c r="M19" s="75">
        <v>0</v>
      </c>
      <c r="N19" s="78">
        <v>481</v>
      </c>
      <c r="O19" s="74"/>
      <c r="P19" s="74">
        <f>VLOOKUP(Table2[[#This Row],[Facility Name]],TAM_PNR[[#All],[Facility Name]:[SPACES_TAM]],2,FALSE)</f>
        <v>437</v>
      </c>
      <c r="Q19" s="76"/>
      <c r="T19">
        <v>217</v>
      </c>
      <c r="U19">
        <v>1</v>
      </c>
    </row>
    <row r="20" spans="3:21" ht="15.75">
      <c r="C20" s="8" t="s">
        <v>19</v>
      </c>
      <c r="D20" s="3" t="s">
        <v>7</v>
      </c>
      <c r="E20" s="5" t="s">
        <v>45</v>
      </c>
      <c r="F20" s="5">
        <v>904</v>
      </c>
      <c r="G20">
        <v>23</v>
      </c>
      <c r="J20" s="73">
        <v>40</v>
      </c>
      <c r="K20" s="74"/>
      <c r="L20" s="73" t="s">
        <v>107</v>
      </c>
      <c r="M20" s="75">
        <v>0</v>
      </c>
      <c r="N20" s="74">
        <f>VLOOKUP(Table2[[#This Row],[Facility Name]],SVP_Tallies,2,FALSE)</f>
        <v>772</v>
      </c>
      <c r="O20" s="74"/>
      <c r="P20" s="74">
        <f>VLOOKUP(Table2[[#This Row],[Facility Name]],TAM_PNR[[#All],[Facility Name]:[SPACES_TAM]],2,FALSE)</f>
        <v>794</v>
      </c>
      <c r="Q20" s="76"/>
      <c r="T20">
        <v>222</v>
      </c>
      <c r="U20">
        <v>4</v>
      </c>
    </row>
    <row r="21" spans="3:21" ht="15.75">
      <c r="C21" s="7" t="s">
        <v>20</v>
      </c>
      <c r="D21" s="2" t="s">
        <v>7</v>
      </c>
      <c r="E21" s="4" t="s">
        <v>46</v>
      </c>
      <c r="F21" s="4">
        <v>712</v>
      </c>
      <c r="G21">
        <v>25</v>
      </c>
      <c r="J21" s="73">
        <v>36</v>
      </c>
      <c r="K21" s="77">
        <v>27</v>
      </c>
      <c r="L21" s="75" t="s">
        <v>89</v>
      </c>
      <c r="M21" s="75">
        <v>0</v>
      </c>
      <c r="N21" s="78">
        <v>809</v>
      </c>
      <c r="O21" s="74"/>
      <c r="P21" s="74">
        <f>VLOOKUP(Table2[[#This Row],[Facility Name]],TAM_PNR[[#All],[Facility Name]:[SPACES_TAM]],2,FALSE)</f>
        <v>818</v>
      </c>
      <c r="Q21" s="76"/>
      <c r="T21">
        <v>244</v>
      </c>
      <c r="U21">
        <v>23</v>
      </c>
    </row>
    <row r="22" spans="3:21" ht="15.75">
      <c r="C22" s="7" t="s">
        <v>21</v>
      </c>
      <c r="D22" s="2" t="s">
        <v>3</v>
      </c>
      <c r="E22" s="5" t="s">
        <v>47</v>
      </c>
      <c r="F22" s="5">
        <v>2383</v>
      </c>
      <c r="G22">
        <v>17</v>
      </c>
      <c r="J22" s="73">
        <v>22</v>
      </c>
      <c r="K22" s="77">
        <v>16</v>
      </c>
      <c r="L22" s="75" t="s">
        <v>153</v>
      </c>
      <c r="M22" s="75">
        <v>0</v>
      </c>
      <c r="N22" s="78">
        <v>862</v>
      </c>
      <c r="O22" s="74"/>
      <c r="P22" s="74">
        <f>VLOOKUP(Table2[[#This Row],[Facility Name]],TAM_PNR[[#All],[Facility Name]:[SPACES_TAM]],2,FALSE)</f>
        <v>856</v>
      </c>
      <c r="Q22" s="76"/>
      <c r="T22">
        <v>244</v>
      </c>
      <c r="U22">
        <v>33</v>
      </c>
    </row>
    <row r="23" spans="3:21" ht="15.75">
      <c r="C23" s="7" t="s">
        <v>22</v>
      </c>
      <c r="D23" s="2" t="s">
        <v>7</v>
      </c>
      <c r="E23" s="4" t="s">
        <v>48</v>
      </c>
      <c r="F23" s="4">
        <v>18</v>
      </c>
      <c r="J23" s="73">
        <v>9</v>
      </c>
      <c r="K23" s="74"/>
      <c r="L23" s="73" t="s">
        <v>101</v>
      </c>
      <c r="M23" s="75">
        <v>0</v>
      </c>
      <c r="N23" s="74">
        <f>VLOOKUP(Table2[[#This Row],[Facility Name]],SVP_Tallies,2,FALSE)</f>
        <v>1439</v>
      </c>
      <c r="O23" s="74"/>
      <c r="P23" s="74">
        <f>VLOOKUP(Table2[[#This Row],[Facility Name]],TAM_PNR[[#All],[Facility Name]:[SPACES_TAM]],2,FALSE)</f>
        <v>1422</v>
      </c>
      <c r="Q23" s="76"/>
      <c r="T23">
        <v>247</v>
      </c>
      <c r="U23">
        <v>22</v>
      </c>
    </row>
    <row r="24" spans="3:21" ht="15.75">
      <c r="C24" s="8" t="s">
        <v>23</v>
      </c>
      <c r="D24" s="3" t="s">
        <v>5</v>
      </c>
      <c r="E24" s="5" t="s">
        <v>49</v>
      </c>
      <c r="F24" s="5">
        <v>1286</v>
      </c>
      <c r="G24">
        <v>94</v>
      </c>
      <c r="J24" s="58">
        <v>12</v>
      </c>
      <c r="K24" s="59">
        <v>9</v>
      </c>
      <c r="L24" s="64" t="s">
        <v>11</v>
      </c>
      <c r="M24" s="60">
        <f>IF(VLOOKUP(L24,DATA_PNR[],1,FALSE)=L24,1,0)</f>
        <v>1</v>
      </c>
      <c r="N24" s="61">
        <v>415</v>
      </c>
      <c r="O24" s="62">
        <f>VLOOKUP(L24,DATA_PNR[],4,FALSE)</f>
        <v>418</v>
      </c>
      <c r="P24" s="62">
        <f>VLOOKUP(Table2[[#This Row],[Facility Name]],TAM_PNR[[#All],[Facility Name]:[SPACES_TAM]],2,FALSE)</f>
        <v>418</v>
      </c>
      <c r="Q24" s="63">
        <f>IF((Table2[[#This Row],[SPACES_SVP]]-Table2[[#This Row],[SPACES_FMM]])=0,(Table2[[#This Row],[SPACES_SVP]]-Table2[[#This Row],[SPACES_TAM]]),(Table2[[#This Row],[SPACES_SVP]]-Table2[[#This Row],[SPACES_FMM]]))</f>
        <v>-3</v>
      </c>
      <c r="T24">
        <v>247</v>
      </c>
      <c r="U24">
        <v>24</v>
      </c>
    </row>
    <row r="25" spans="3:21" ht="15.75">
      <c r="C25" s="7" t="s">
        <v>24</v>
      </c>
      <c r="D25" s="2" t="s">
        <v>7</v>
      </c>
      <c r="E25" s="4" t="s">
        <v>50</v>
      </c>
      <c r="F25" s="4">
        <v>721</v>
      </c>
      <c r="G25">
        <v>93</v>
      </c>
      <c r="J25" s="58">
        <v>27</v>
      </c>
      <c r="K25" s="59">
        <v>21</v>
      </c>
      <c r="L25" s="60" t="s">
        <v>20</v>
      </c>
      <c r="M25" s="60">
        <f>IF(VLOOKUP(L25,DATA_PNR[],1,FALSE)=L25,1,0)</f>
        <v>1</v>
      </c>
      <c r="N25" s="61">
        <v>1603</v>
      </c>
      <c r="O25" s="62">
        <f>VLOOKUP(L25,DATA_PNR[],4,FALSE)</f>
        <v>712</v>
      </c>
      <c r="P25" s="62">
        <f>VLOOKUP(Table2[[#This Row],[Facility Name]],TAM_PNR[[#All],[Facility Name]:[SPACES_TAM]],2,FALSE)</f>
        <v>712</v>
      </c>
      <c r="Q25" s="63">
        <f>IF((Table2[[#This Row],[SPACES_SVP]]-Table2[[#This Row],[SPACES_FMM]])=0,(Table2[[#This Row],[SPACES_SVP]]-Table2[[#This Row],[SPACES_TAM]]),(Table2[[#This Row],[SPACES_SVP]]-Table2[[#This Row],[SPACES_FMM]]))</f>
        <v>891</v>
      </c>
      <c r="T25">
        <v>256</v>
      </c>
      <c r="U25">
        <v>28</v>
      </c>
    </row>
    <row r="26" spans="3:21" ht="15.75">
      <c r="C26" s="8" t="s">
        <v>25</v>
      </c>
      <c r="D26" s="3" t="s">
        <v>5</v>
      </c>
      <c r="E26" s="5" t="s">
        <v>51</v>
      </c>
      <c r="F26" s="5">
        <v>1249</v>
      </c>
      <c r="G26">
        <v>27</v>
      </c>
      <c r="J26" s="58">
        <v>33</v>
      </c>
      <c r="K26" s="59">
        <v>25</v>
      </c>
      <c r="L26" s="60" t="s">
        <v>24</v>
      </c>
      <c r="M26" s="60">
        <f>IF(VLOOKUP(L26,DATA_PNR[],1,FALSE)=L26,1,0)</f>
        <v>1</v>
      </c>
      <c r="N26" s="61">
        <v>766</v>
      </c>
      <c r="O26" s="62">
        <f>VLOOKUP(L26,DATA_PNR[],4,FALSE)</f>
        <v>721</v>
      </c>
      <c r="P26" s="62">
        <f>VLOOKUP(Table2[[#This Row],[Facility Name]],TAM_PNR[[#All],[Facility Name]:[SPACES_TAM]],2,FALSE)</f>
        <v>721</v>
      </c>
      <c r="Q26" s="63">
        <f>IF((Table2[[#This Row],[SPACES_SVP]]-Table2[[#This Row],[SPACES_FMM]])=0,(Table2[[#This Row],[SPACES_SVP]]-Table2[[#This Row],[SPACES_TAM]]),(Table2[[#This Row],[SPACES_SVP]]-Table2[[#This Row],[SPACES_FMM]]))</f>
        <v>45</v>
      </c>
      <c r="T26">
        <v>228</v>
      </c>
      <c r="U26">
        <v>12</v>
      </c>
    </row>
    <row r="27" spans="3:21" ht="15.75">
      <c r="C27" s="7" t="s">
        <v>26</v>
      </c>
      <c r="D27" s="2" t="s">
        <v>5</v>
      </c>
      <c r="E27" s="4" t="s">
        <v>52</v>
      </c>
      <c r="F27" s="4">
        <v>1005</v>
      </c>
      <c r="G27">
        <v>3</v>
      </c>
      <c r="J27" s="58">
        <v>43</v>
      </c>
      <c r="K27" s="59">
        <v>32</v>
      </c>
      <c r="L27" s="60" t="s">
        <v>29</v>
      </c>
      <c r="M27" s="60">
        <f>IF(VLOOKUP(L27,DATA_PNR[],1,FALSE)=L27,1,0)</f>
        <v>1</v>
      </c>
      <c r="N27" s="61">
        <v>826</v>
      </c>
      <c r="O27" s="62">
        <f>VLOOKUP(L27,DATA_PNR[],4,FALSE)</f>
        <v>826</v>
      </c>
      <c r="P27" s="62">
        <f>VLOOKUP(Table2[[#This Row],[Facility Name]],TAM_PNR[[#All],[Facility Name]:[SPACES_TAM]],2,FALSE)</f>
        <v>789</v>
      </c>
      <c r="Q27" s="63">
        <f>IF((Table2[[#This Row],[SPACES_SVP]]-Table2[[#This Row],[SPACES_FMM]])=0,(Table2[[#This Row],[SPACES_SVP]]-Table2[[#This Row],[SPACES_TAM]]),(Table2[[#This Row],[SPACES_SVP]]-Table2[[#This Row],[SPACES_FMM]]))</f>
        <v>37</v>
      </c>
      <c r="T27">
        <v>221</v>
      </c>
      <c r="U27">
        <v>13</v>
      </c>
    </row>
    <row r="28" spans="3:21" ht="15.75">
      <c r="C28" s="8" t="s">
        <v>27</v>
      </c>
      <c r="D28" s="3" t="s">
        <v>3</v>
      </c>
      <c r="E28" s="5" t="s">
        <v>53</v>
      </c>
      <c r="F28" s="5">
        <v>1826</v>
      </c>
      <c r="G28">
        <v>10</v>
      </c>
      <c r="J28" s="58">
        <v>6</v>
      </c>
      <c r="K28" s="59">
        <v>6</v>
      </c>
      <c r="L28" s="60" t="s">
        <v>8</v>
      </c>
      <c r="M28" s="60">
        <f>IF(VLOOKUP(L28,DATA_PNR[],1,FALSE)=L28,1,0)</f>
        <v>1</v>
      </c>
      <c r="N28" s="61">
        <v>877</v>
      </c>
      <c r="O28" s="62">
        <f>VLOOKUP(L28,DATA_PNR[],4,FALSE)</f>
        <v>870</v>
      </c>
      <c r="P28" s="62">
        <f>VLOOKUP(Table2[[#This Row],[Facility Name]],TAM_PNR[[#All],[Facility Name]:[SPACES_TAM]],2,FALSE)</f>
        <v>870</v>
      </c>
      <c r="Q28" s="63">
        <f>IF((Table2[[#This Row],[SPACES_SVP]]-Table2[[#This Row],[SPACES_FMM]])=0,(Table2[[#This Row],[SPACES_SVP]]-Table2[[#This Row],[SPACES_TAM]]),(Table2[[#This Row],[SPACES_SVP]]-Table2[[#This Row],[SPACES_FMM]]))</f>
        <v>7</v>
      </c>
      <c r="T28">
        <v>237</v>
      </c>
      <c r="U28">
        <v>20</v>
      </c>
    </row>
    <row r="29" spans="3:21" ht="15.75">
      <c r="C29" s="7" t="s">
        <v>28</v>
      </c>
      <c r="D29" s="2" t="s">
        <v>5</v>
      </c>
      <c r="E29" s="4" t="s">
        <v>54</v>
      </c>
      <c r="F29" s="4">
        <v>1089</v>
      </c>
      <c r="G29">
        <v>18</v>
      </c>
      <c r="J29" s="58">
        <v>26</v>
      </c>
      <c r="K29" s="59">
        <v>19</v>
      </c>
      <c r="L29" s="60" t="s">
        <v>19</v>
      </c>
      <c r="M29" s="60">
        <f>IF(VLOOKUP(L29,DATA_PNR[],1,FALSE)=L29,1,0)</f>
        <v>1</v>
      </c>
      <c r="N29" s="61">
        <v>904</v>
      </c>
      <c r="O29" s="62">
        <f>VLOOKUP(L29,DATA_PNR[],4,FALSE)</f>
        <v>904</v>
      </c>
      <c r="P29" s="62">
        <f>VLOOKUP(Table2[[#This Row],[Facility Name]],TAM_PNR[[#All],[Facility Name]:[SPACES_TAM]],2,FALSE)</f>
        <v>898</v>
      </c>
      <c r="Q29" s="63">
        <f>IF((Table2[[#This Row],[SPACES_SVP]]-Table2[[#This Row],[SPACES_FMM]])=0,(Table2[[#This Row],[SPACES_SVP]]-Table2[[#This Row],[SPACES_TAM]]),(Table2[[#This Row],[SPACES_SVP]]-Table2[[#This Row],[SPACES_FMM]]))</f>
        <v>6</v>
      </c>
      <c r="T29">
        <v>237</v>
      </c>
      <c r="U29">
        <v>2</v>
      </c>
    </row>
    <row r="30" spans="3:21" ht="15.75">
      <c r="C30" s="8" t="s">
        <v>64</v>
      </c>
      <c r="D30" s="3" t="s">
        <v>5</v>
      </c>
      <c r="E30" s="5" t="s">
        <v>55</v>
      </c>
      <c r="F30" s="5">
        <v>1468</v>
      </c>
      <c r="G30">
        <v>92</v>
      </c>
      <c r="J30" s="58">
        <v>14</v>
      </c>
      <c r="K30" s="59">
        <v>11</v>
      </c>
      <c r="L30" s="60" t="s">
        <v>13</v>
      </c>
      <c r="M30" s="60">
        <f>IF(VLOOKUP(L30,DATA_PNR[],1,FALSE)=L30,1,0)</f>
        <v>1</v>
      </c>
      <c r="N30" s="61">
        <v>922</v>
      </c>
      <c r="O30" s="62">
        <f>VLOOKUP(L30,DATA_PNR[],4,FALSE)</f>
        <v>899</v>
      </c>
      <c r="P30" s="62">
        <f>VLOOKUP(Table2[[#This Row],[Facility Name]],TAM_PNR[[#All],[Facility Name]:[SPACES_TAM]],2,FALSE)</f>
        <v>899</v>
      </c>
      <c r="Q30" s="63">
        <f>IF((Table2[[#This Row],[SPACES_SVP]]-Table2[[#This Row],[SPACES_FMM]])=0,(Table2[[#This Row],[SPACES_SVP]]-Table2[[#This Row],[SPACES_TAM]]),(Table2[[#This Row],[SPACES_SVP]]-Table2[[#This Row],[SPACES_FMM]]))</f>
        <v>23</v>
      </c>
      <c r="T30">
        <v>236</v>
      </c>
      <c r="U30">
        <v>20</v>
      </c>
    </row>
    <row r="31" spans="3:21" ht="15.75">
      <c r="C31" s="7" t="s">
        <v>29</v>
      </c>
      <c r="D31" s="2" t="s">
        <v>7</v>
      </c>
      <c r="E31" s="4" t="s">
        <v>56</v>
      </c>
      <c r="F31" s="4">
        <v>826</v>
      </c>
      <c r="G31">
        <v>11</v>
      </c>
      <c r="J31" s="58">
        <v>11</v>
      </c>
      <c r="K31" s="59">
        <v>8</v>
      </c>
      <c r="L31" s="60" t="s">
        <v>10</v>
      </c>
      <c r="M31" s="60">
        <f>IF(VLOOKUP(L31,DATA_PNR[],1,FALSE)=L31,1,0)</f>
        <v>1</v>
      </c>
      <c r="N31" s="61">
        <v>938</v>
      </c>
      <c r="O31" s="62">
        <f>VLOOKUP(L31,DATA_PNR[],4,FALSE)</f>
        <v>912</v>
      </c>
      <c r="P31" s="62">
        <f>VLOOKUP(Table2[[#This Row],[Facility Name]],TAM_PNR[[#All],[Facility Name]:[SPACES_TAM]],2,FALSE)</f>
        <v>912</v>
      </c>
      <c r="Q31" s="63">
        <f>IF((Table2[[#This Row],[SPACES_SVP]]-Table2[[#This Row],[SPACES_FMM]])=0,(Table2[[#This Row],[SPACES_SVP]]-Table2[[#This Row],[SPACES_TAM]]),(Table2[[#This Row],[SPACES_SVP]]-Table2[[#This Row],[SPACES_FMM]]))</f>
        <v>26</v>
      </c>
      <c r="T31">
        <v>236</v>
      </c>
      <c r="U31">
        <v>2</v>
      </c>
    </row>
    <row r="32" spans="3:21">
      <c r="J32" s="58">
        <v>18</v>
      </c>
      <c r="K32" s="59">
        <v>13</v>
      </c>
      <c r="L32" s="60" t="s">
        <v>15</v>
      </c>
      <c r="M32" s="60">
        <f>IF(VLOOKUP(L32,DATA_PNR[],1,FALSE)=L32,1,0)</f>
        <v>1</v>
      </c>
      <c r="N32" s="61">
        <v>961</v>
      </c>
      <c r="O32" s="62">
        <f>VLOOKUP(L32,DATA_PNR[],4,FALSE)</f>
        <v>948</v>
      </c>
      <c r="P32" s="62">
        <f>VLOOKUP(Table2[[#This Row],[Facility Name]],TAM_PNR[[#All],[Facility Name]:[SPACES_TAM]],2,FALSE)</f>
        <v>948</v>
      </c>
      <c r="Q32" s="63">
        <f>IF((Table2[[#This Row],[SPACES_SVP]]-Table2[[#This Row],[SPACES_FMM]])=0,(Table2[[#This Row],[SPACES_SVP]]-Table2[[#This Row],[SPACES_TAM]]),(Table2[[#This Row],[SPACES_SVP]]-Table2[[#This Row],[SPACES_FMM]]))</f>
        <v>13</v>
      </c>
      <c r="T32">
        <v>212</v>
      </c>
      <c r="U32">
        <v>94</v>
      </c>
    </row>
    <row r="33" spans="10:21">
      <c r="J33" s="58">
        <v>37</v>
      </c>
      <c r="K33" s="59">
        <v>28</v>
      </c>
      <c r="L33" s="60" t="s">
        <v>26</v>
      </c>
      <c r="M33" s="60">
        <f>IF(VLOOKUP(L33,DATA_PNR[],1,FALSE)=L33,1,0)</f>
        <v>1</v>
      </c>
      <c r="N33" s="61">
        <v>996</v>
      </c>
      <c r="O33" s="62">
        <f>VLOOKUP(L33,DATA_PNR[],4,FALSE)</f>
        <v>1005</v>
      </c>
      <c r="P33" s="62">
        <f>VLOOKUP(Table2[[#This Row],[Facility Name]],TAM_PNR[[#All],[Facility Name]:[SPACES_TAM]],2,FALSE)</f>
        <v>1005</v>
      </c>
      <c r="Q33" s="63">
        <f>IF((Table2[[#This Row],[SPACES_SVP]]-Table2[[#This Row],[SPACES_FMM]])=0,(Table2[[#This Row],[SPACES_SVP]]-Table2[[#This Row],[SPACES_TAM]]),(Table2[[#This Row],[SPACES_SVP]]-Table2[[#This Row],[SPACES_FMM]]))</f>
        <v>-9</v>
      </c>
      <c r="T33">
        <v>216</v>
      </c>
      <c r="U33">
        <v>18</v>
      </c>
    </row>
    <row r="34" spans="10:21">
      <c r="J34" s="58">
        <v>39</v>
      </c>
      <c r="K34" s="59">
        <v>31</v>
      </c>
      <c r="L34" s="60" t="s">
        <v>28</v>
      </c>
      <c r="M34" s="60">
        <f>IF(VLOOKUP(L34,DATA_PNR[],1,FALSE)=L34,1,0)</f>
        <v>1</v>
      </c>
      <c r="N34" s="61">
        <v>1102</v>
      </c>
      <c r="O34" s="62">
        <f>VLOOKUP(L34,DATA_PNR[],4,FALSE)</f>
        <v>1089</v>
      </c>
      <c r="P34" s="62">
        <f>VLOOKUP(Table2[[#This Row],[Facility Name]],TAM_PNR[[#All],[Facility Name]:[SPACES_TAM]],2,FALSE)</f>
        <v>1089</v>
      </c>
      <c r="Q34" s="63">
        <f>IF((Table2[[#This Row],[SPACES_SVP]]-Table2[[#This Row],[SPACES_FMM]])=0,(Table2[[#This Row],[SPACES_SVP]]-Table2[[#This Row],[SPACES_TAM]]),(Table2[[#This Row],[SPACES_SVP]]-Table2[[#This Row],[SPACES_FMM]]))</f>
        <v>13</v>
      </c>
      <c r="T34">
        <v>219</v>
      </c>
      <c r="U34">
        <v>18</v>
      </c>
    </row>
    <row r="35" spans="10:21">
      <c r="J35" s="58">
        <v>21</v>
      </c>
      <c r="K35" s="59">
        <v>15</v>
      </c>
      <c r="L35" s="60" t="s">
        <v>17</v>
      </c>
      <c r="M35" s="60">
        <f>IF(VLOOKUP(L35,DATA_PNR[],1,FALSE)=L35,1,0)</f>
        <v>1</v>
      </c>
      <c r="N35" s="61">
        <v>1129</v>
      </c>
      <c r="O35" s="62">
        <f>VLOOKUP(L35,DATA_PNR[],4,FALSE)</f>
        <v>1104</v>
      </c>
      <c r="P35" s="62">
        <f>VLOOKUP(Table2[[#This Row],[Facility Name]],TAM_PNR[[#All],[Facility Name]:[SPACES_TAM]],2,FALSE)</f>
        <v>1104</v>
      </c>
      <c r="Q35" s="63">
        <f>IF((Table2[[#This Row],[SPACES_SVP]]-Table2[[#This Row],[SPACES_FMM]])=0,(Table2[[#This Row],[SPACES_SVP]]-Table2[[#This Row],[SPACES_TAM]]),(Table2[[#This Row],[SPACES_SVP]]-Table2[[#This Row],[SPACES_FMM]]))</f>
        <v>25</v>
      </c>
      <c r="T35">
        <v>219</v>
      </c>
      <c r="U35">
        <v>17</v>
      </c>
    </row>
    <row r="36" spans="10:21">
      <c r="J36" s="58">
        <v>2</v>
      </c>
      <c r="K36" s="59">
        <v>2</v>
      </c>
      <c r="L36" s="60" t="s">
        <v>4</v>
      </c>
      <c r="M36" s="60">
        <f>IF(VLOOKUP(L36,DATA_PNR[],1,FALSE)=L36,1,0)</f>
        <v>1</v>
      </c>
      <c r="N36" s="61">
        <v>1155</v>
      </c>
      <c r="O36" s="62">
        <f>VLOOKUP(L36,DATA_PNR[],4,FALSE)</f>
        <v>1134</v>
      </c>
      <c r="P36" s="62">
        <f>VLOOKUP(Table2[[#This Row],[Facility Name]],TAM_PNR[[#All],[Facility Name]:[SPACES_TAM]],2,FALSE)</f>
        <v>1134</v>
      </c>
      <c r="Q36" s="63">
        <f>IF((Table2[[#This Row],[SPACES_SVP]]-Table2[[#This Row],[SPACES_FMM]])=0,(Table2[[#This Row],[SPACES_SVP]]-Table2[[#This Row],[SPACES_TAM]]),(Table2[[#This Row],[SPACES_SVP]]-Table2[[#This Row],[SPACES_FMM]]))</f>
        <v>21</v>
      </c>
      <c r="T36">
        <v>219</v>
      </c>
      <c r="U36">
        <v>1</v>
      </c>
    </row>
    <row r="37" spans="10:21">
      <c r="J37" s="58">
        <v>8</v>
      </c>
      <c r="K37" s="59">
        <v>7</v>
      </c>
      <c r="L37" s="60" t="s">
        <v>9</v>
      </c>
      <c r="M37" s="60">
        <f>IF(VLOOKUP(L37,DATA_PNR[],1,FALSE)=L37,1,0)</f>
        <v>1</v>
      </c>
      <c r="N37" s="61">
        <v>1227</v>
      </c>
      <c r="O37" s="62">
        <f>VLOOKUP(L37,DATA_PNR[],4,FALSE)</f>
        <v>1228</v>
      </c>
      <c r="P37" s="62">
        <f>VLOOKUP(Table2[[#This Row],[Facility Name]],TAM_PNR[[#All],[Facility Name]:[SPACES_TAM]],2,FALSE)</f>
        <v>1228</v>
      </c>
      <c r="Q37" s="63">
        <f>IF((Table2[[#This Row],[SPACES_SVP]]-Table2[[#This Row],[SPACES_FMM]])=0,(Table2[[#This Row],[SPACES_SVP]]-Table2[[#This Row],[SPACES_TAM]]),(Table2[[#This Row],[SPACES_SVP]]-Table2[[#This Row],[SPACES_FMM]]))</f>
        <v>-1</v>
      </c>
      <c r="T37">
        <v>249</v>
      </c>
      <c r="U37">
        <v>22</v>
      </c>
    </row>
    <row r="38" spans="10:21">
      <c r="J38" s="58">
        <v>35</v>
      </c>
      <c r="K38" s="59">
        <v>26</v>
      </c>
      <c r="L38" s="60" t="s">
        <v>25</v>
      </c>
      <c r="M38" s="60">
        <f>IF(VLOOKUP(L38,DATA_PNR[],1,FALSE)=L38,1,0)</f>
        <v>1</v>
      </c>
      <c r="N38" s="61">
        <v>1263</v>
      </c>
      <c r="O38" s="62">
        <f>VLOOKUP(L38,DATA_PNR[],4,FALSE)</f>
        <v>1249</v>
      </c>
      <c r="P38" s="62">
        <f>VLOOKUP(Table2[[#This Row],[Facility Name]],TAM_PNR[[#All],[Facility Name]:[SPACES_TAM]],2,FALSE)</f>
        <v>1249</v>
      </c>
      <c r="Q38" s="63">
        <f>IF((Table2[[#This Row],[SPACES_SVP]]-Table2[[#This Row],[SPACES_FMM]])=0,(Table2[[#This Row],[SPACES_SVP]]-Table2[[#This Row],[SPACES_TAM]]),(Table2[[#This Row],[SPACES_SVP]]-Table2[[#This Row],[SPACES_FMM]]))</f>
        <v>14</v>
      </c>
      <c r="T38">
        <v>249</v>
      </c>
      <c r="U38">
        <v>33</v>
      </c>
    </row>
    <row r="39" spans="10:21">
      <c r="J39" s="58">
        <v>32</v>
      </c>
      <c r="K39" s="59">
        <v>24</v>
      </c>
      <c r="L39" s="64" t="s">
        <v>23</v>
      </c>
      <c r="M39" s="60">
        <f>IF(VLOOKUP(L39,DATA_PNR[],1,FALSE)=L39,1,0)</f>
        <v>1</v>
      </c>
      <c r="N39" s="61">
        <v>1286</v>
      </c>
      <c r="O39" s="62">
        <f>VLOOKUP(L39,DATA_PNR[],4,FALSE)</f>
        <v>1286</v>
      </c>
      <c r="P39" s="62">
        <f>VLOOKUP(Table2[[#This Row],[Facility Name]],TAM_PNR[[#All],[Facility Name]:[SPACES_TAM]],2,FALSE)</f>
        <v>1262</v>
      </c>
      <c r="Q39" s="63">
        <f>IF((Table2[[#This Row],[SPACES_SVP]]-Table2[[#This Row],[SPACES_FMM]])=0,(Table2[[#This Row],[SPACES_SVP]]-Table2[[#This Row],[SPACES_TAM]]),(Table2[[#This Row],[SPACES_SVP]]-Table2[[#This Row],[SPACES_FMM]]))</f>
        <v>24</v>
      </c>
      <c r="T39">
        <v>249</v>
      </c>
      <c r="U39">
        <v>24</v>
      </c>
    </row>
    <row r="40" spans="10:21">
      <c r="J40" s="58">
        <v>38</v>
      </c>
      <c r="K40" s="59">
        <v>29</v>
      </c>
      <c r="L40" s="60" t="s">
        <v>27</v>
      </c>
      <c r="M40" s="60">
        <f>IF(VLOOKUP(L40,DATA_PNR[],1,FALSE)=L40,1,0)</f>
        <v>1</v>
      </c>
      <c r="N40" s="61">
        <v>1831</v>
      </c>
      <c r="O40" s="62">
        <f>VLOOKUP(L40,DATA_PNR[],4,FALSE)</f>
        <v>1826</v>
      </c>
      <c r="P40" s="62">
        <f>VLOOKUP(Table2[[#This Row],[Facility Name]],TAM_PNR[[#All],[Facility Name]:[SPACES_TAM]],2,FALSE)</f>
        <v>1826</v>
      </c>
      <c r="Q40" s="63">
        <f>IF((Table2[[#This Row],[SPACES_SVP]]-Table2[[#This Row],[SPACES_FMM]])=0,(Table2[[#This Row],[SPACES_SVP]]-Table2[[#This Row],[SPACES_TAM]]),(Table2[[#This Row],[SPACES_SVP]]-Table2[[#This Row],[SPACES_FMM]]))</f>
        <v>5</v>
      </c>
      <c r="T40">
        <v>259</v>
      </c>
      <c r="U40">
        <v>29</v>
      </c>
    </row>
    <row r="41" spans="10:21">
      <c r="J41" s="58">
        <v>19</v>
      </c>
      <c r="K41" s="59">
        <v>14</v>
      </c>
      <c r="L41" s="60" t="s">
        <v>16</v>
      </c>
      <c r="M41" s="60">
        <f>IF(VLOOKUP(L41,DATA_PNR[],1,FALSE)=L41,1,0)</f>
        <v>1</v>
      </c>
      <c r="N41" s="65">
        <v>2171</v>
      </c>
      <c r="O41" s="62">
        <f>VLOOKUP(L41,DATA_PNR[],4,FALSE)</f>
        <v>2114</v>
      </c>
      <c r="P41" s="62">
        <f>VLOOKUP(Table2[[#This Row],[Facility Name]],TAM_PNR[[#All],[Facility Name]:[SPACES_TAM]],2,FALSE)</f>
        <v>2114</v>
      </c>
      <c r="Q41" s="63">
        <f>IF((Table2[[#This Row],[SPACES_SVP]]-Table2[[#This Row],[SPACES_FMM]])=0,(Table2[[#This Row],[SPACES_SVP]]-Table2[[#This Row],[SPACES_TAM]]),(Table2[[#This Row],[SPACES_SVP]]-Table2[[#This Row],[SPACES_FMM]]))</f>
        <v>57</v>
      </c>
      <c r="T41">
        <v>259</v>
      </c>
      <c r="U41">
        <v>28</v>
      </c>
    </row>
    <row r="42" spans="10:21">
      <c r="J42" s="58">
        <v>17</v>
      </c>
      <c r="K42" s="59">
        <v>12</v>
      </c>
      <c r="L42" s="60" t="s">
        <v>14</v>
      </c>
      <c r="M42" s="60">
        <f>IF(VLOOKUP(L42,DATA_PNR[],1,FALSE)=L42,1,0)</f>
        <v>1</v>
      </c>
      <c r="N42" s="61">
        <v>2377</v>
      </c>
      <c r="O42" s="62">
        <f>VLOOKUP(L42,DATA_PNR[],4,FALSE)</f>
        <v>2283</v>
      </c>
      <c r="P42" s="62">
        <f>VLOOKUP(Table2[[#This Row],[Facility Name]],TAM_PNR[[#All],[Facility Name]:[SPACES_TAM]],2,FALSE)</f>
        <v>2283</v>
      </c>
      <c r="Q42" s="63">
        <f>IF((Table2[[#This Row],[SPACES_SVP]]-Table2[[#This Row],[SPACES_FMM]])=0,(Table2[[#This Row],[SPACES_SVP]]-Table2[[#This Row],[SPACES_TAM]]),(Table2[[#This Row],[SPACES_SVP]]-Table2[[#This Row],[SPACES_FMM]]))</f>
        <v>94</v>
      </c>
      <c r="T42">
        <v>259</v>
      </c>
      <c r="U42">
        <v>3</v>
      </c>
    </row>
    <row r="43" spans="10:21">
      <c r="J43" s="58">
        <v>29</v>
      </c>
      <c r="K43" s="59">
        <v>22</v>
      </c>
      <c r="L43" s="60" t="s">
        <v>21</v>
      </c>
      <c r="M43" s="60">
        <f>IF(VLOOKUP(L43,DATA_PNR[],1,FALSE)=L43,1,0)</f>
        <v>1</v>
      </c>
      <c r="N43" s="61">
        <v>2361</v>
      </c>
      <c r="O43" s="62">
        <f>VLOOKUP(L43,DATA_PNR[],4,FALSE)</f>
        <v>2383</v>
      </c>
      <c r="P43" s="62">
        <f>VLOOKUP(Table2[[#This Row],[Facility Name]],TAM_PNR[[#All],[Facility Name]:[SPACES_TAM]],2,FALSE)</f>
        <v>2383</v>
      </c>
      <c r="Q43" s="63">
        <f>IF((Table2[[#This Row],[SPACES_SVP]]-Table2[[#This Row],[SPACES_FMM]])=0,(Table2[[#This Row],[SPACES_SVP]]-Table2[[#This Row],[SPACES_TAM]]),(Table2[[#This Row],[SPACES_SVP]]-Table2[[#This Row],[SPACES_FMM]]))</f>
        <v>-22</v>
      </c>
      <c r="T43">
        <v>269</v>
      </c>
      <c r="U43">
        <v>10</v>
      </c>
    </row>
    <row r="44" spans="10:21">
      <c r="J44" s="58">
        <v>1</v>
      </c>
      <c r="K44" s="59">
        <v>1</v>
      </c>
      <c r="L44" s="60" t="s">
        <v>2</v>
      </c>
      <c r="M44" s="60">
        <f>IF(VLOOKUP(L44,DATA_PNR[],1,FALSE)=L44,1,0)</f>
        <v>1</v>
      </c>
      <c r="N44" s="61">
        <v>2438</v>
      </c>
      <c r="O44" s="62">
        <f>VLOOKUP(L44,DATA_PNR[],4,FALSE)</f>
        <v>2386</v>
      </c>
      <c r="P44" s="62">
        <f>VLOOKUP(Table2[[#This Row],[Facility Name]],TAM_PNR[[#All],[Facility Name]:[SPACES_TAM]],2,FALSE)</f>
        <v>2386</v>
      </c>
      <c r="Q44" s="63">
        <f>IF((Table2[[#This Row],[SPACES_SVP]]-Table2[[#This Row],[SPACES_FMM]])=0,(Table2[[#This Row],[SPACES_SVP]]-Table2[[#This Row],[SPACES_TAM]]),(Table2[[#This Row],[SPACES_SVP]]-Table2[[#This Row],[SPACES_FMM]]))</f>
        <v>52</v>
      </c>
      <c r="T44">
        <v>269</v>
      </c>
      <c r="U44">
        <v>11</v>
      </c>
    </row>
    <row r="45" spans="10:21">
      <c r="J45" s="50">
        <v>4</v>
      </c>
      <c r="K45" s="45">
        <v>4</v>
      </c>
      <c r="L45" s="46" t="s">
        <v>60</v>
      </c>
      <c r="M45" s="46">
        <v>0</v>
      </c>
      <c r="N45" s="47">
        <v>294</v>
      </c>
      <c r="O45" s="51">
        <v>0</v>
      </c>
      <c r="P45" s="51">
        <v>0</v>
      </c>
      <c r="Q45" s="52"/>
    </row>
    <row r="46" spans="10:21">
      <c r="J46" s="50">
        <v>23</v>
      </c>
      <c r="K46" s="45">
        <v>17</v>
      </c>
      <c r="L46" s="46" t="s">
        <v>62</v>
      </c>
      <c r="M46" s="46">
        <v>0</v>
      </c>
      <c r="N46" s="47">
        <v>779</v>
      </c>
      <c r="O46" s="51">
        <v>0</v>
      </c>
      <c r="P46" s="51">
        <v>0</v>
      </c>
      <c r="Q46" s="52"/>
    </row>
    <row r="47" spans="10:21">
      <c r="J47" s="50">
        <v>24</v>
      </c>
      <c r="K47" s="45">
        <v>18</v>
      </c>
      <c r="L47" s="46" t="s">
        <v>63</v>
      </c>
      <c r="M47" s="46">
        <v>0</v>
      </c>
      <c r="N47" s="47">
        <v>219</v>
      </c>
      <c r="O47" s="51">
        <v>0</v>
      </c>
      <c r="P47" s="51">
        <v>0</v>
      </c>
      <c r="Q47" s="52"/>
    </row>
  </sheetData>
  <pageMargins left="0.7" right="0.7" top="0.75" bottom="0.75" header="0.3" footer="0.3"/>
  <pageSetup scale="22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D5E6-C19E-49C7-AB23-9DAF296B97DD}">
  <dimension ref="A2:M24"/>
  <sheetViews>
    <sheetView workbookViewId="0">
      <selection activeCell="G11" sqref="G11"/>
    </sheetView>
  </sheetViews>
  <sheetFormatPr defaultRowHeight="15"/>
  <cols>
    <col min="2" max="2" width="2.140625" customWidth="1"/>
    <col min="4" max="4" width="6.140625" customWidth="1"/>
    <col min="5" max="5" width="10.28515625" customWidth="1"/>
    <col min="6" max="6" width="14.42578125" customWidth="1"/>
    <col min="7" max="7" width="11.140625" customWidth="1"/>
    <col min="8" max="8" width="14.140625" customWidth="1"/>
    <col min="9" max="9" width="15.140625" customWidth="1"/>
    <col min="10" max="10" width="20.28515625" customWidth="1"/>
    <col min="11" max="11" width="4.7109375" customWidth="1"/>
    <col min="12" max="12" width="22.7109375" customWidth="1"/>
    <col min="13" max="13" width="19" customWidth="1"/>
    <col min="15" max="15" width="28.140625" bestFit="1" customWidth="1"/>
  </cols>
  <sheetData>
    <row r="2" spans="1:13">
      <c r="A2" t="s">
        <v>141</v>
      </c>
      <c r="C2" t="s">
        <v>142</v>
      </c>
      <c r="E2" t="s">
        <v>115</v>
      </c>
      <c r="F2" t="s">
        <v>65</v>
      </c>
      <c r="G2" t="s">
        <v>82</v>
      </c>
      <c r="H2" t="s">
        <v>66</v>
      </c>
      <c r="I2" t="s">
        <v>67</v>
      </c>
      <c r="J2" t="s">
        <v>68</v>
      </c>
      <c r="K2" t="s">
        <v>83</v>
      </c>
      <c r="L2" t="s">
        <v>71</v>
      </c>
      <c r="M2" t="s">
        <v>80</v>
      </c>
    </row>
    <row r="3" spans="1:13" ht="30">
      <c r="A3" s="36" t="s">
        <v>119</v>
      </c>
      <c r="B3" s="33"/>
      <c r="F3" t="str">
        <f>((RIGHT(PNR_DateCheck[[#This Row],[Count_Num]],2)&amp;PNR_DateCheck[[#This Row],[Fiscal Year]]&amp;(LEFT(PNR_DateCheck[[#This Row],[Month]],3))))&amp;PNR_DateCheck[[#This Row],[TC]]</f>
        <v>012024Oct</v>
      </c>
      <c r="G3">
        <v>10001</v>
      </c>
      <c r="H3">
        <v>2024</v>
      </c>
      <c r="I3">
        <v>2023</v>
      </c>
      <c r="J3" t="s">
        <v>69</v>
      </c>
    </row>
    <row r="4" spans="1:13" ht="30">
      <c r="A4" s="31" t="s">
        <v>120</v>
      </c>
      <c r="B4" s="33"/>
      <c r="F4" t="str">
        <f>((RIGHT(PNR_DateCheck[[#This Row],[Count_Num]],2)&amp;PNR_DateCheck[[#This Row],[Fiscal Year]]&amp;(LEFT(PNR_DateCheck[[#This Row],[Month]],3))))&amp;PNR_DateCheck[[#This Row],[TC]]</f>
        <v>022025Oct</v>
      </c>
      <c r="G4">
        <v>10002</v>
      </c>
      <c r="H4">
        <v>2025</v>
      </c>
      <c r="I4">
        <v>2024</v>
      </c>
      <c r="J4" t="s">
        <v>69</v>
      </c>
    </row>
    <row r="5" spans="1:13" ht="30">
      <c r="A5" s="31" t="s">
        <v>121</v>
      </c>
      <c r="B5" s="33"/>
      <c r="C5" s="32" t="s">
        <v>135</v>
      </c>
      <c r="D5" s="34"/>
      <c r="F5" t="str">
        <f>((RIGHT(PNR_DateCheck[[#This Row],[Count_Num]],2)&amp;PNR_DateCheck[[#This Row],[Fiscal Year]]&amp;(LEFT(PNR_DateCheck[[#This Row],[Month]],3))))&amp;PNR_DateCheck[[#This Row],[TC]]</f>
        <v>032025Mar</v>
      </c>
      <c r="G5">
        <v>10003</v>
      </c>
      <c r="H5">
        <v>2025</v>
      </c>
      <c r="I5">
        <v>2025</v>
      </c>
      <c r="J5" t="s">
        <v>70</v>
      </c>
    </row>
    <row r="6" spans="1:13" ht="30">
      <c r="A6" s="31" t="s">
        <v>122</v>
      </c>
      <c r="B6" s="33"/>
      <c r="F6" t="str">
        <f>((RIGHT(PNR_DateCheck[[#This Row],[Count_Num]],2)&amp;PNR_DateCheck[[#This Row],[Fiscal Year]]&amp;(LEFT(PNR_DateCheck[[#This Row],[Month]],3))))&amp;PNR_DateCheck[[#This Row],[TC]]</f>
        <v>042021Nov</v>
      </c>
      <c r="G6">
        <v>10004</v>
      </c>
      <c r="H6">
        <v>2021</v>
      </c>
      <c r="I6">
        <v>2021</v>
      </c>
      <c r="J6" t="s">
        <v>72</v>
      </c>
    </row>
    <row r="7" spans="1:13" ht="30">
      <c r="A7" s="31" t="s">
        <v>123</v>
      </c>
      <c r="B7" s="33"/>
      <c r="C7" s="32" t="s">
        <v>133</v>
      </c>
      <c r="D7" s="34"/>
      <c r="F7" t="str">
        <f>((RIGHT(PNR_DateCheck[[#This Row],[Count_Num]],2)&amp;PNR_DateCheck[[#This Row],[Fiscal Year]]&amp;(LEFT(PNR_DateCheck[[#This Row],[Month]],3))))&amp;PNR_DateCheck[[#This Row],[TC]]</f>
        <v>052021NovTC</v>
      </c>
      <c r="G7">
        <v>10005</v>
      </c>
      <c r="H7">
        <v>2021</v>
      </c>
      <c r="I7">
        <v>2021</v>
      </c>
      <c r="J7" t="s">
        <v>72</v>
      </c>
      <c r="K7" t="s">
        <v>83</v>
      </c>
      <c r="M7" t="s">
        <v>81</v>
      </c>
    </row>
    <row r="8" spans="1:13" ht="30">
      <c r="A8" s="31" t="s">
        <v>124</v>
      </c>
      <c r="B8" s="33"/>
      <c r="C8" s="32" t="s">
        <v>134</v>
      </c>
      <c r="D8" s="34"/>
      <c r="F8" t="str">
        <f>((RIGHT(PNR_DateCheck[[#This Row],[Count_Num]],2)&amp;PNR_DateCheck[[#This Row],[Fiscal Year]]&amp;(LEFT(PNR_DateCheck[[#This Row],[Month]],3))))&amp;PNR_DateCheck[[#This Row],[TC]]</f>
        <v>062021Mar</v>
      </c>
      <c r="G8">
        <v>10006</v>
      </c>
      <c r="H8">
        <v>2021</v>
      </c>
      <c r="I8">
        <v>2021</v>
      </c>
      <c r="J8" t="s">
        <v>70</v>
      </c>
    </row>
    <row r="9" spans="1:13" ht="30">
      <c r="A9" s="31" t="s">
        <v>125</v>
      </c>
      <c r="B9" s="33"/>
      <c r="C9" s="32" t="s">
        <v>129</v>
      </c>
      <c r="D9" s="34"/>
      <c r="F9" t="str">
        <f>((RIGHT(PNR_DateCheck[[#This Row],[Count_Num]],2)&amp;PNR_DateCheck[[#This Row],[Fiscal Year]]&amp;(LEFT(PNR_DateCheck[[#This Row],[Month]],3))))&amp;PNR_DateCheck[[#This Row],[TC]]</f>
        <v>072021Apr</v>
      </c>
      <c r="G9">
        <v>10007</v>
      </c>
      <c r="H9">
        <v>2021</v>
      </c>
      <c r="I9">
        <v>2021</v>
      </c>
      <c r="J9" t="s">
        <v>73</v>
      </c>
    </row>
    <row r="10" spans="1:13" ht="30">
      <c r="A10" s="31" t="s">
        <v>126</v>
      </c>
      <c r="B10" s="33"/>
      <c r="C10" s="32" t="s">
        <v>130</v>
      </c>
      <c r="D10" s="34"/>
      <c r="F10" t="str">
        <f>((RIGHT(PNR_DateCheck[[#This Row],[Count_Num]],2)&amp;PNR_DateCheck[[#This Row],[Fiscal Year]]&amp;(LEFT(PNR_DateCheck[[#This Row],[Month]],3))))&amp;PNR_DateCheck[[#This Row],[TC]]</f>
        <v>082021May</v>
      </c>
      <c r="G10">
        <v>10008</v>
      </c>
      <c r="H10">
        <v>2021</v>
      </c>
      <c r="I10">
        <v>2021</v>
      </c>
      <c r="J10" t="s">
        <v>74</v>
      </c>
    </row>
    <row r="11" spans="1:13" ht="30">
      <c r="A11" s="31" t="s">
        <v>127</v>
      </c>
      <c r="B11" s="33"/>
      <c r="C11" s="32" t="s">
        <v>131</v>
      </c>
      <c r="D11" s="34"/>
      <c r="F11" t="str">
        <f>((RIGHT(PNR_DateCheck[[#This Row],[Count_Num]],2)&amp;PNR_DateCheck[[#This Row],[Fiscal Year]]&amp;(LEFT(PNR_DateCheck[[#This Row],[Month]],3))))&amp;PNR_DateCheck[[#This Row],[TC]]</f>
        <v>092021Jun</v>
      </c>
      <c r="G11">
        <v>10009</v>
      </c>
      <c r="H11">
        <v>2021</v>
      </c>
      <c r="I11">
        <v>2021</v>
      </c>
      <c r="J11" t="s">
        <v>75</v>
      </c>
      <c r="L11" s="9">
        <v>44350</v>
      </c>
    </row>
    <row r="12" spans="1:13" ht="30">
      <c r="A12" s="35" t="s">
        <v>128</v>
      </c>
      <c r="B12" s="34"/>
      <c r="C12" s="32" t="s">
        <v>132</v>
      </c>
      <c r="D12" s="34"/>
      <c r="F12" t="str">
        <f>((RIGHT(PNR_DateCheck[[#This Row],[Count_Num]],2)&amp;PNR_DateCheck[[#This Row],[Fiscal Year]]&amp;(LEFT(PNR_DateCheck[[#This Row],[Month]],3))))&amp;PNR_DateCheck[[#This Row],[TC]]</f>
        <v>102021Jun</v>
      </c>
      <c r="G12">
        <v>10010</v>
      </c>
      <c r="H12">
        <v>2021</v>
      </c>
      <c r="I12">
        <v>2021</v>
      </c>
      <c r="J12" t="s">
        <v>75</v>
      </c>
      <c r="L12" s="9">
        <v>44357</v>
      </c>
    </row>
    <row r="13" spans="1:13" ht="30">
      <c r="A13" s="32" t="s">
        <v>129</v>
      </c>
      <c r="B13" s="34"/>
      <c r="F13" t="str">
        <f>((RIGHT(PNR_DateCheck[[#This Row],[Count_Num]],2)&amp;PNR_DateCheck[[#This Row],[Fiscal Year]]&amp;(LEFT(PNR_DateCheck[[#This Row],[Month]],3))))&amp;PNR_DateCheck[[#This Row],[TC]]</f>
        <v>112021Jul</v>
      </c>
      <c r="G13">
        <v>10011</v>
      </c>
      <c r="H13">
        <v>2021</v>
      </c>
      <c r="I13">
        <v>2021</v>
      </c>
      <c r="J13" t="s">
        <v>76</v>
      </c>
    </row>
    <row r="14" spans="1:13" ht="30">
      <c r="A14" s="32" t="s">
        <v>130</v>
      </c>
      <c r="B14" s="34"/>
      <c r="F14" t="str">
        <f>((RIGHT(PNR_DateCheck[[#This Row],[Count_Num]],2)&amp;PNR_DateCheck[[#This Row],[Fiscal Year]]&amp;(LEFT(PNR_DateCheck[[#This Row],[Month]],3))))&amp;PNR_DateCheck[[#This Row],[TC]]</f>
        <v>122021Aug</v>
      </c>
      <c r="G14">
        <v>10012</v>
      </c>
      <c r="H14">
        <v>2021</v>
      </c>
      <c r="I14">
        <v>2021</v>
      </c>
      <c r="J14" t="s">
        <v>77</v>
      </c>
    </row>
    <row r="15" spans="1:13" ht="30">
      <c r="A15" s="32" t="s">
        <v>131</v>
      </c>
      <c r="B15" s="34"/>
      <c r="C15" s="31" t="s">
        <v>121</v>
      </c>
      <c r="D15" s="33"/>
      <c r="F15" t="str">
        <f>((RIGHT(PNR_DateCheck[[#This Row],[Count_Num]],2)&amp;PNR_DateCheck[[#This Row],[Fiscal Year]]&amp;(LEFT(PNR_DateCheck[[#This Row],[Month]],3))))&amp;PNR_DateCheck[[#This Row],[TC]]</f>
        <v>132022OctTC</v>
      </c>
      <c r="G15">
        <v>10013</v>
      </c>
      <c r="H15">
        <v>2022</v>
      </c>
      <c r="I15">
        <v>2021</v>
      </c>
      <c r="J15" t="s">
        <v>69</v>
      </c>
      <c r="K15" t="s">
        <v>83</v>
      </c>
      <c r="M15" t="s">
        <v>81</v>
      </c>
    </row>
    <row r="16" spans="1:13" ht="30">
      <c r="A16" s="32" t="s">
        <v>132</v>
      </c>
      <c r="B16" s="34"/>
      <c r="C16" s="31" t="s">
        <v>122</v>
      </c>
      <c r="D16" s="33"/>
      <c r="F16" t="str">
        <f>((RIGHT(PNR_DateCheck[[#This Row],[Count_Num]],2)&amp;PNR_DateCheck[[#This Row],[Fiscal Year]]&amp;(LEFT(PNR_DateCheck[[#This Row],[Month]],3))))&amp;PNR_DateCheck[[#This Row],[TC]]</f>
        <v>132020Nov</v>
      </c>
      <c r="G16">
        <v>10013</v>
      </c>
      <c r="H16">
        <v>2020</v>
      </c>
      <c r="I16">
        <v>2020</v>
      </c>
      <c r="J16" t="s">
        <v>72</v>
      </c>
    </row>
    <row r="17" spans="1:13" ht="30">
      <c r="A17" s="32" t="s">
        <v>133</v>
      </c>
      <c r="B17" s="34"/>
      <c r="C17" s="31" t="s">
        <v>123</v>
      </c>
      <c r="D17" s="33"/>
      <c r="F17" t="str">
        <f>((RIGHT(PNR_DateCheck[[#This Row],[Count_Num]],2)&amp;PNR_DateCheck[[#This Row],[Fiscal Year]]&amp;(LEFT(PNR_DateCheck[[#This Row],[Month]],3))))&amp;PNR_DateCheck[[#This Row],[TC]]</f>
        <v>142022Jan</v>
      </c>
      <c r="G17">
        <v>10014</v>
      </c>
      <c r="H17">
        <v>2022</v>
      </c>
      <c r="I17">
        <v>2022</v>
      </c>
      <c r="J17" t="s">
        <v>78</v>
      </c>
    </row>
    <row r="18" spans="1:13" ht="30">
      <c r="A18" s="32" t="s">
        <v>134</v>
      </c>
      <c r="B18" s="34"/>
      <c r="C18" s="31" t="s">
        <v>124</v>
      </c>
      <c r="D18" s="33"/>
      <c r="F18" t="str">
        <f>((RIGHT(PNR_DateCheck[[#This Row],[Count_Num]],2)&amp;PNR_DateCheck[[#This Row],[Fiscal Year]]&amp;(LEFT(PNR_DateCheck[[#This Row],[Month]],3))))&amp;PNR_DateCheck[[#This Row],[TC]]</f>
        <v>142019Oct</v>
      </c>
      <c r="G18">
        <v>10014</v>
      </c>
      <c r="H18">
        <v>2019</v>
      </c>
      <c r="I18">
        <v>2019</v>
      </c>
      <c r="J18" t="s">
        <v>69</v>
      </c>
    </row>
    <row r="19" spans="1:13" ht="30">
      <c r="A19" s="32" t="s">
        <v>135</v>
      </c>
      <c r="B19" s="34"/>
      <c r="C19" s="31" t="s">
        <v>125</v>
      </c>
      <c r="D19" s="33"/>
      <c r="F19" t="str">
        <f>((RIGHT(PNR_DateCheck[[#This Row],[Count_Num]],2)&amp;PNR_DateCheck[[#This Row],[Fiscal Year]]&amp;(LEFT(PNR_DateCheck[[#This Row],[Month]],3))))&amp;PNR_DateCheck[[#This Row],[TC]]</f>
        <v>152022Feb</v>
      </c>
      <c r="G19">
        <v>10015</v>
      </c>
      <c r="H19">
        <v>2022</v>
      </c>
      <c r="I19">
        <v>2022</v>
      </c>
      <c r="J19" t="s">
        <v>79</v>
      </c>
    </row>
    <row r="20" spans="1:13" ht="30">
      <c r="C20" s="31" t="s">
        <v>126</v>
      </c>
      <c r="D20" s="33"/>
      <c r="F20" t="str">
        <f>((RIGHT(PNR_DateCheck[[#This Row],[Count_Num]],2)&amp;PNR_DateCheck[[#This Row],[Fiscal Year]]&amp;(LEFT(PNR_DateCheck[[#This Row],[Month]],3))))&amp;PNR_DateCheck[[#This Row],[TC]]</f>
        <v>152021Oct</v>
      </c>
      <c r="G20">
        <v>10015</v>
      </c>
      <c r="H20">
        <v>2021</v>
      </c>
      <c r="I20">
        <v>2021</v>
      </c>
      <c r="J20" t="s">
        <v>69</v>
      </c>
    </row>
    <row r="21" spans="1:13" ht="30">
      <c r="C21" s="31" t="s">
        <v>127</v>
      </c>
      <c r="D21" s="33"/>
      <c r="F21" t="str">
        <f>((RIGHT(PNR_DateCheck[[#This Row],[Count_Num]],2)&amp;PNR_DateCheck[[#This Row],[Fiscal Year]]&amp;(LEFT(PNR_DateCheck[[#This Row],[Month]],3))))&amp;PNR_DateCheck[[#This Row],[TC]]</f>
        <v>162022Aug</v>
      </c>
      <c r="G21">
        <v>10016</v>
      </c>
      <c r="H21">
        <v>2022</v>
      </c>
      <c r="I21">
        <v>2022</v>
      </c>
      <c r="J21" t="s">
        <v>77</v>
      </c>
    </row>
    <row r="22" spans="1:13" ht="30">
      <c r="C22" s="31" t="s">
        <v>120</v>
      </c>
      <c r="D22" s="33"/>
      <c r="F22" t="str">
        <f>((RIGHT(PNR_DateCheck[[#This Row],[Count_Num]],2)&amp;PNR_DateCheck[[#This Row],[Fiscal Year]]&amp;(LEFT(PNR_DateCheck[[#This Row],[Month]],3))))&amp;PNR_DateCheck[[#This Row],[TC]]</f>
        <v>172023OctTC</v>
      </c>
      <c r="G22">
        <v>10017</v>
      </c>
      <c r="H22">
        <v>2023</v>
      </c>
      <c r="I22">
        <v>2022</v>
      </c>
      <c r="J22" t="s">
        <v>69</v>
      </c>
      <c r="K22" t="s">
        <v>83</v>
      </c>
      <c r="M22" t="s">
        <v>81</v>
      </c>
    </row>
    <row r="23" spans="1:13" ht="30">
      <c r="C23" s="36" t="s">
        <v>119</v>
      </c>
      <c r="D23" s="33"/>
      <c r="F23" t="str">
        <f>((RIGHT(PNR_DateCheck[[#This Row],[Count_Num]],2)&amp;PNR_DateCheck[[#This Row],[Fiscal Year]]&amp;(LEFT(PNR_DateCheck[[#This Row],[Month]],3))))&amp;PNR_DateCheck[[#This Row],[TC]]</f>
        <v>182023Feb</v>
      </c>
      <c r="G23">
        <v>10018</v>
      </c>
      <c r="H23">
        <v>2023</v>
      </c>
      <c r="I23">
        <v>2023</v>
      </c>
      <c r="J23" t="s">
        <v>79</v>
      </c>
    </row>
    <row r="24" spans="1:13" ht="30">
      <c r="C24" s="35" t="s">
        <v>128</v>
      </c>
      <c r="D24" s="34"/>
      <c r="F24" t="str">
        <f>((RIGHT(PNR_DateCheck[[#This Row],[Count_Num]],2)&amp;PNR_DateCheck[[#This Row],[Fiscal Year]]&amp;(LEFT(PNR_DateCheck[[#This Row],[Month]],3))))&amp;PNR_DateCheck[[#This Row],[TC]]</f>
        <v>192024OctTC</v>
      </c>
      <c r="G24">
        <v>10019</v>
      </c>
      <c r="H24">
        <v>2024</v>
      </c>
      <c r="I24">
        <v>2023</v>
      </c>
      <c r="J24" t="s">
        <v>69</v>
      </c>
      <c r="K24" t="s">
        <v>83</v>
      </c>
      <c r="M24" t="s">
        <v>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495E-5865-4AD3-92F9-1CB376A9D37D}">
  <dimension ref="B1:J652"/>
  <sheetViews>
    <sheetView workbookViewId="0">
      <selection activeCell="D17" sqref="D17"/>
    </sheetView>
  </sheetViews>
  <sheetFormatPr defaultRowHeight="15"/>
  <cols>
    <col min="2" max="2" width="13.85546875" style="25" customWidth="1"/>
    <col min="3" max="3" width="12.85546875" bestFit="1" customWidth="1"/>
    <col min="4" max="4" width="30.42578125" bestFit="1" customWidth="1"/>
    <col min="5" max="5" width="20.28515625" customWidth="1"/>
    <col min="6" max="6" width="19.28515625" customWidth="1"/>
    <col min="7" max="7" width="16" bestFit="1" customWidth="1"/>
    <col min="8" max="8" width="17.85546875" bestFit="1" customWidth="1"/>
    <col min="9" max="9" width="19.5703125" bestFit="1" customWidth="1"/>
  </cols>
  <sheetData>
    <row r="1" spans="2:10">
      <c r="F1" t="s">
        <v>149</v>
      </c>
      <c r="G1" t="s">
        <v>150</v>
      </c>
      <c r="H1" t="s">
        <v>148</v>
      </c>
      <c r="I1" t="s">
        <v>147</v>
      </c>
    </row>
    <row r="2" spans="2:10" ht="15.75" customHeight="1">
      <c r="B2" s="24" t="s">
        <v>65</v>
      </c>
      <c r="C2" s="10" t="s">
        <v>59</v>
      </c>
      <c r="D2" s="11" t="s">
        <v>0</v>
      </c>
      <c r="E2" s="1" t="s">
        <v>143</v>
      </c>
      <c r="F2" s="11" t="s">
        <v>144</v>
      </c>
      <c r="G2" s="12" t="s">
        <v>145</v>
      </c>
      <c r="H2" s="12" t="s">
        <v>146</v>
      </c>
      <c r="I2" s="12" t="s">
        <v>151</v>
      </c>
      <c r="J2" t="s">
        <v>154</v>
      </c>
    </row>
    <row r="3" spans="2:10">
      <c r="B3" s="26" t="s">
        <v>84</v>
      </c>
      <c r="C3" s="13">
        <v>1</v>
      </c>
      <c r="D3" s="14" t="s">
        <v>2</v>
      </c>
      <c r="E3" s="15">
        <v>2438</v>
      </c>
      <c r="F3" s="53">
        <v>483</v>
      </c>
      <c r="G3" s="16">
        <f>DATA_RAW_Counts[[#This Row],[SPACES_SVP]]-DATA_RAW_Counts[[#This Row],[SPACES_OCC]]</f>
        <v>1955</v>
      </c>
      <c r="H3">
        <f>DATA_RAW_Counts[[#This Row],[SPACES_OCC]]/DATA_RAW_Counts[[#This Row],[SPACES_SVP]]</f>
        <v>0.19811320754716982</v>
      </c>
      <c r="I3">
        <f>DATA_RAW_Counts[[#This Row],[SPACES_EMPTY]]/DATA_RAW_Counts[[#This Row],[SPACES_SVP]]</f>
        <v>0.80188679245283023</v>
      </c>
    </row>
    <row r="4" spans="2:10">
      <c r="B4" s="26" t="s">
        <v>84</v>
      </c>
      <c r="C4" s="13">
        <v>2</v>
      </c>
      <c r="D4" s="14" t="s">
        <v>4</v>
      </c>
      <c r="E4" s="15">
        <v>1155</v>
      </c>
      <c r="F4" s="53">
        <v>164</v>
      </c>
      <c r="G4" s="16">
        <f>DATA_RAW_Counts[[#This Row],[SPACES_SVP]]-DATA_RAW_Counts[[#This Row],[SPACES_OCC]]</f>
        <v>991</v>
      </c>
      <c r="H4">
        <f>DATA_RAW_Counts[[#This Row],[SPACES_OCC]]/DATA_RAW_Counts[[#This Row],[SPACES_SVP]]</f>
        <v>0.141991341991342</v>
      </c>
      <c r="I4">
        <f>DATA_RAW_Counts[[#This Row],[SPACES_EMPTY]]/DATA_RAW_Counts[[#This Row],[SPACES_SVP]]</f>
        <v>0.858008658008658</v>
      </c>
    </row>
    <row r="5" spans="2:10">
      <c r="B5" s="26" t="s">
        <v>84</v>
      </c>
      <c r="C5" s="13">
        <v>3</v>
      </c>
      <c r="D5" s="14" t="s">
        <v>6</v>
      </c>
      <c r="E5" s="15">
        <v>125</v>
      </c>
      <c r="F5" s="53">
        <v>7</v>
      </c>
      <c r="G5" s="16">
        <f>DATA_RAW_Counts[[#This Row],[SPACES_SVP]]-DATA_RAW_Counts[[#This Row],[SPACES_OCC]]</f>
        <v>118</v>
      </c>
      <c r="H5">
        <f>DATA_RAW_Counts[[#This Row],[SPACES_OCC]]/DATA_RAW_Counts[[#This Row],[SPACES_SVP]]</f>
        <v>5.6000000000000001E-2</v>
      </c>
      <c r="I5">
        <f>DATA_RAW_Counts[[#This Row],[SPACES_EMPTY]]/DATA_RAW_Counts[[#This Row],[SPACES_SVP]]</f>
        <v>0.94399999999999995</v>
      </c>
    </row>
    <row r="6" spans="2:10">
      <c r="B6" s="26" t="s">
        <v>84</v>
      </c>
      <c r="C6" s="13">
        <v>4</v>
      </c>
      <c r="D6" s="14" t="s">
        <v>60</v>
      </c>
      <c r="E6" s="15">
        <v>294</v>
      </c>
      <c r="F6" s="53">
        <v>62</v>
      </c>
      <c r="G6" s="16">
        <f>DATA_RAW_Counts[[#This Row],[SPACES_SVP]]-DATA_RAW_Counts[[#This Row],[SPACES_OCC]]</f>
        <v>232</v>
      </c>
      <c r="H6">
        <f>DATA_RAW_Counts[[#This Row],[SPACES_OCC]]/DATA_RAW_Counts[[#This Row],[SPACES_SVP]]</f>
        <v>0.21088435374149661</v>
      </c>
      <c r="I6">
        <f>DATA_RAW_Counts[[#This Row],[SPACES_EMPTY]]/DATA_RAW_Counts[[#This Row],[SPACES_SVP]]</f>
        <v>0.78911564625850339</v>
      </c>
    </row>
    <row r="7" spans="2:10">
      <c r="B7" s="26" t="s">
        <v>84</v>
      </c>
      <c r="C7" s="13">
        <v>5</v>
      </c>
      <c r="D7" s="14" t="s">
        <v>61</v>
      </c>
      <c r="E7" s="15">
        <v>1487</v>
      </c>
      <c r="F7" s="53">
        <v>882</v>
      </c>
      <c r="G7" s="16">
        <f>DATA_RAW_Counts[[#This Row],[SPACES_SVP]]-DATA_RAW_Counts[[#This Row],[SPACES_OCC]]</f>
        <v>605</v>
      </c>
      <c r="H7">
        <f>DATA_RAW_Counts[[#This Row],[SPACES_OCC]]/DATA_RAW_Counts[[#This Row],[SPACES_SVP]]</f>
        <v>0.59314055144586419</v>
      </c>
      <c r="I7">
        <f>DATA_RAW_Counts[[#This Row],[SPACES_EMPTY]]/DATA_RAW_Counts[[#This Row],[SPACES_SVP]]</f>
        <v>0.40685944855413586</v>
      </c>
    </row>
    <row r="8" spans="2:10">
      <c r="B8" s="26" t="s">
        <v>84</v>
      </c>
      <c r="C8" s="13">
        <v>6</v>
      </c>
      <c r="D8" s="14" t="s">
        <v>8</v>
      </c>
      <c r="E8" s="15">
        <v>877</v>
      </c>
      <c r="F8" s="53">
        <v>199</v>
      </c>
      <c r="G8" s="16">
        <f>DATA_RAW_Counts[[#This Row],[SPACES_SVP]]-DATA_RAW_Counts[[#This Row],[SPACES_OCC]]</f>
        <v>678</v>
      </c>
      <c r="H8">
        <f>DATA_RAW_Counts[[#This Row],[SPACES_OCC]]/DATA_RAW_Counts[[#This Row],[SPACES_SVP]]</f>
        <v>0.22690992018244013</v>
      </c>
      <c r="I8">
        <f>DATA_RAW_Counts[[#This Row],[SPACES_EMPTY]]/DATA_RAW_Counts[[#This Row],[SPACES_SVP]]</f>
        <v>0.77309007981755984</v>
      </c>
    </row>
    <row r="9" spans="2:10">
      <c r="B9" s="26" t="s">
        <v>84</v>
      </c>
      <c r="C9" s="13">
        <v>7</v>
      </c>
      <c r="D9" s="14" t="s">
        <v>9</v>
      </c>
      <c r="E9" s="15">
        <v>1227</v>
      </c>
      <c r="F9" s="53">
        <v>213</v>
      </c>
      <c r="G9" s="16">
        <f>DATA_RAW_Counts[[#This Row],[SPACES_SVP]]-DATA_RAW_Counts[[#This Row],[SPACES_OCC]]</f>
        <v>1014</v>
      </c>
      <c r="H9">
        <f>DATA_RAW_Counts[[#This Row],[SPACES_OCC]]/DATA_RAW_Counts[[#This Row],[SPACES_SVP]]</f>
        <v>0.17359413202933985</v>
      </c>
      <c r="I9">
        <f>DATA_RAW_Counts[[#This Row],[SPACES_EMPTY]]/DATA_RAW_Counts[[#This Row],[SPACES_SVP]]</f>
        <v>0.82640586797066018</v>
      </c>
    </row>
    <row r="10" spans="2:10">
      <c r="B10" s="26" t="s">
        <v>84</v>
      </c>
      <c r="C10" s="13">
        <v>8</v>
      </c>
      <c r="D10" s="14" t="s">
        <v>10</v>
      </c>
      <c r="E10" s="15">
        <v>938</v>
      </c>
      <c r="F10" s="53">
        <v>172</v>
      </c>
      <c r="G10" s="16">
        <f>DATA_RAW_Counts[[#This Row],[SPACES_SVP]]-DATA_RAW_Counts[[#This Row],[SPACES_OCC]]</f>
        <v>766</v>
      </c>
      <c r="H10">
        <f>DATA_RAW_Counts[[#This Row],[SPACES_OCC]]/DATA_RAW_Counts[[#This Row],[SPACES_SVP]]</f>
        <v>0.18336886993603413</v>
      </c>
      <c r="I10">
        <f>DATA_RAW_Counts[[#This Row],[SPACES_EMPTY]]/DATA_RAW_Counts[[#This Row],[SPACES_SVP]]</f>
        <v>0.81663113006396593</v>
      </c>
    </row>
    <row r="11" spans="2:10">
      <c r="B11" s="26" t="s">
        <v>84</v>
      </c>
      <c r="C11" s="13">
        <v>9</v>
      </c>
      <c r="D11" s="17" t="s">
        <v>11</v>
      </c>
      <c r="E11" s="15">
        <v>415</v>
      </c>
      <c r="F11" s="53">
        <v>17</v>
      </c>
      <c r="G11" s="16">
        <f>DATA_RAW_Counts[[#This Row],[SPACES_SVP]]-DATA_RAW_Counts[[#This Row],[SPACES_OCC]]</f>
        <v>398</v>
      </c>
      <c r="H11">
        <f>DATA_RAW_Counts[[#This Row],[SPACES_OCC]]/DATA_RAW_Counts[[#This Row],[SPACES_SVP]]</f>
        <v>4.0963855421686748E-2</v>
      </c>
      <c r="I11">
        <f>DATA_RAW_Counts[[#This Row],[SPACES_EMPTY]]/DATA_RAW_Counts[[#This Row],[SPACES_SVP]]</f>
        <v>0.95903614457831321</v>
      </c>
    </row>
    <row r="12" spans="2:10">
      <c r="B12" s="26" t="s">
        <v>84</v>
      </c>
      <c r="C12" s="13">
        <v>10</v>
      </c>
      <c r="D12" s="14" t="s">
        <v>85</v>
      </c>
      <c r="E12" s="15">
        <v>1714</v>
      </c>
      <c r="F12" s="53">
        <v>1398</v>
      </c>
      <c r="G12" s="16">
        <f>DATA_RAW_Counts[[#This Row],[SPACES_SVP]]-DATA_RAW_Counts[[#This Row],[SPACES_OCC]]</f>
        <v>316</v>
      </c>
      <c r="H12">
        <f>DATA_RAW_Counts[[#This Row],[SPACES_OCC]]/DATA_RAW_Counts[[#This Row],[SPACES_SVP]]</f>
        <v>0.81563593932322054</v>
      </c>
      <c r="I12">
        <f>DATA_RAW_Counts[[#This Row],[SPACES_EMPTY]]/DATA_RAW_Counts[[#This Row],[SPACES_SVP]]</f>
        <v>0.18436406067677946</v>
      </c>
    </row>
    <row r="13" spans="2:10">
      <c r="B13" s="26" t="s">
        <v>84</v>
      </c>
      <c r="C13" s="13">
        <v>11</v>
      </c>
      <c r="D13" s="14" t="s">
        <v>13</v>
      </c>
      <c r="E13" s="15">
        <v>922</v>
      </c>
      <c r="F13" s="53">
        <v>112</v>
      </c>
      <c r="G13" s="16">
        <f>DATA_RAW_Counts[[#This Row],[SPACES_SVP]]-DATA_RAW_Counts[[#This Row],[SPACES_OCC]]</f>
        <v>810</v>
      </c>
      <c r="H13">
        <f>DATA_RAW_Counts[[#This Row],[SPACES_OCC]]/DATA_RAW_Counts[[#This Row],[SPACES_SVP]]</f>
        <v>0.12147505422993492</v>
      </c>
      <c r="I13">
        <f>DATA_RAW_Counts[[#This Row],[SPACES_EMPTY]]/DATA_RAW_Counts[[#This Row],[SPACES_SVP]]</f>
        <v>0.87852494577006512</v>
      </c>
    </row>
    <row r="14" spans="2:10">
      <c r="B14" s="26" t="s">
        <v>84</v>
      </c>
      <c r="C14" s="13">
        <v>12</v>
      </c>
      <c r="D14" s="14" t="s">
        <v>14</v>
      </c>
      <c r="E14" s="15">
        <v>2377</v>
      </c>
      <c r="F14" s="53">
        <v>479</v>
      </c>
      <c r="G14" s="16">
        <f>DATA_RAW_Counts[[#This Row],[SPACES_SVP]]-DATA_RAW_Counts[[#This Row],[SPACES_OCC]]</f>
        <v>1898</v>
      </c>
      <c r="H14">
        <f>DATA_RAW_Counts[[#This Row],[SPACES_OCC]]/DATA_RAW_Counts[[#This Row],[SPACES_SVP]]</f>
        <v>0.20151451409339505</v>
      </c>
      <c r="I14">
        <f>DATA_RAW_Counts[[#This Row],[SPACES_EMPTY]]/DATA_RAW_Counts[[#This Row],[SPACES_SVP]]</f>
        <v>0.79848548590660495</v>
      </c>
    </row>
    <row r="15" spans="2:10">
      <c r="B15" s="26" t="s">
        <v>84</v>
      </c>
      <c r="C15" s="13">
        <v>13</v>
      </c>
      <c r="D15" s="14" t="s">
        <v>15</v>
      </c>
      <c r="E15" s="15">
        <v>961</v>
      </c>
      <c r="F15" s="53">
        <v>182</v>
      </c>
      <c r="G15" s="16">
        <f>DATA_RAW_Counts[[#This Row],[SPACES_SVP]]-DATA_RAW_Counts[[#This Row],[SPACES_OCC]]</f>
        <v>779</v>
      </c>
      <c r="H15">
        <f>DATA_RAW_Counts[[#This Row],[SPACES_OCC]]/DATA_RAW_Counts[[#This Row],[SPACES_SVP]]</f>
        <v>0.18938605619146723</v>
      </c>
      <c r="I15">
        <f>DATA_RAW_Counts[[#This Row],[SPACES_EMPTY]]/DATA_RAW_Counts[[#This Row],[SPACES_SVP]]</f>
        <v>0.8106139438085328</v>
      </c>
    </row>
    <row r="16" spans="2:10">
      <c r="B16" s="26" t="s">
        <v>84</v>
      </c>
      <c r="C16" s="13">
        <v>14</v>
      </c>
      <c r="D16" s="14" t="s">
        <v>16</v>
      </c>
      <c r="E16" s="18">
        <v>2171</v>
      </c>
      <c r="F16" s="53">
        <v>422</v>
      </c>
      <c r="G16" s="16">
        <f>DATA_RAW_Counts[[#This Row],[SPACES_SVP]]-DATA_RAW_Counts[[#This Row],[SPACES_OCC]]</f>
        <v>1749</v>
      </c>
      <c r="H16">
        <f>DATA_RAW_Counts[[#This Row],[SPACES_OCC]]/DATA_RAW_Counts[[#This Row],[SPACES_SVP]]</f>
        <v>0.19438046982957163</v>
      </c>
      <c r="I16">
        <f>DATA_RAW_Counts[[#This Row],[SPACES_EMPTY]]/DATA_RAW_Counts[[#This Row],[SPACES_SVP]]</f>
        <v>0.80561953017042842</v>
      </c>
    </row>
    <row r="17" spans="2:9">
      <c r="B17" s="26" t="s">
        <v>84</v>
      </c>
      <c r="C17" s="13">
        <v>15</v>
      </c>
      <c r="D17" s="14" t="s">
        <v>17</v>
      </c>
      <c r="E17" s="15">
        <v>1129</v>
      </c>
      <c r="F17" s="53">
        <v>72</v>
      </c>
      <c r="G17" s="16">
        <f>DATA_RAW_Counts[[#This Row],[SPACES_SVP]]-DATA_RAW_Counts[[#This Row],[SPACES_OCC]]</f>
        <v>1057</v>
      </c>
      <c r="H17">
        <f>DATA_RAW_Counts[[#This Row],[SPACES_OCC]]/DATA_RAW_Counts[[#This Row],[SPACES_SVP]]</f>
        <v>6.3773250664304698E-2</v>
      </c>
      <c r="I17">
        <f>DATA_RAW_Counts[[#This Row],[SPACES_EMPTY]]/DATA_RAW_Counts[[#This Row],[SPACES_SVP]]</f>
        <v>0.93622674933569527</v>
      </c>
    </row>
    <row r="18" spans="2:9">
      <c r="B18" s="26" t="s">
        <v>84</v>
      </c>
      <c r="C18" s="13">
        <v>16</v>
      </c>
      <c r="D18" s="14" t="s">
        <v>86</v>
      </c>
      <c r="E18" s="15">
        <v>862</v>
      </c>
      <c r="F18" s="53">
        <v>70</v>
      </c>
      <c r="G18" s="16">
        <f>DATA_RAW_Counts[[#This Row],[SPACES_SVP]]-DATA_RAW_Counts[[#This Row],[SPACES_OCC]]</f>
        <v>792</v>
      </c>
      <c r="H18">
        <f>DATA_RAW_Counts[[#This Row],[SPACES_OCC]]/DATA_RAW_Counts[[#This Row],[SPACES_SVP]]</f>
        <v>8.1206496519721574E-2</v>
      </c>
      <c r="I18">
        <f>DATA_RAW_Counts[[#This Row],[SPACES_EMPTY]]/DATA_RAW_Counts[[#This Row],[SPACES_SVP]]</f>
        <v>0.91879350348027844</v>
      </c>
    </row>
    <row r="19" spans="2:9">
      <c r="B19" s="26" t="s">
        <v>84</v>
      </c>
      <c r="C19" s="13">
        <v>17</v>
      </c>
      <c r="D19" s="14" t="s">
        <v>62</v>
      </c>
      <c r="E19" s="15">
        <v>779</v>
      </c>
      <c r="F19" s="53">
        <v>50</v>
      </c>
      <c r="G19" s="16">
        <f>DATA_RAW_Counts[[#This Row],[SPACES_SVP]]-DATA_RAW_Counts[[#This Row],[SPACES_OCC]]</f>
        <v>729</v>
      </c>
      <c r="H19">
        <f>DATA_RAW_Counts[[#This Row],[SPACES_OCC]]/DATA_RAW_Counts[[#This Row],[SPACES_SVP]]</f>
        <v>6.4184852374839535E-2</v>
      </c>
      <c r="I19">
        <f>DATA_RAW_Counts[[#This Row],[SPACES_EMPTY]]/DATA_RAW_Counts[[#This Row],[SPACES_SVP]]</f>
        <v>0.93581514762516049</v>
      </c>
    </row>
    <row r="20" spans="2:9">
      <c r="B20" s="26" t="s">
        <v>84</v>
      </c>
      <c r="C20" s="13">
        <v>18</v>
      </c>
      <c r="D20" s="14" t="s">
        <v>63</v>
      </c>
      <c r="E20" s="15">
        <v>219</v>
      </c>
      <c r="F20" s="53">
        <v>136</v>
      </c>
      <c r="G20" s="16">
        <f>DATA_RAW_Counts[[#This Row],[SPACES_SVP]]-DATA_RAW_Counts[[#This Row],[SPACES_OCC]]</f>
        <v>83</v>
      </c>
      <c r="H20">
        <f>DATA_RAW_Counts[[#This Row],[SPACES_OCC]]/DATA_RAW_Counts[[#This Row],[SPACES_SVP]]</f>
        <v>0.62100456621004563</v>
      </c>
      <c r="I20">
        <f>DATA_RAW_Counts[[#This Row],[SPACES_EMPTY]]/DATA_RAW_Counts[[#This Row],[SPACES_SVP]]</f>
        <v>0.37899543378995432</v>
      </c>
    </row>
    <row r="21" spans="2:9">
      <c r="B21" s="26" t="s">
        <v>84</v>
      </c>
      <c r="C21" s="13">
        <v>19</v>
      </c>
      <c r="D21" s="14" t="s">
        <v>19</v>
      </c>
      <c r="E21" s="15">
        <v>904</v>
      </c>
      <c r="F21" s="53">
        <v>104</v>
      </c>
      <c r="G21" s="16">
        <f>DATA_RAW_Counts[[#This Row],[SPACES_SVP]]-DATA_RAW_Counts[[#This Row],[SPACES_OCC]]</f>
        <v>800</v>
      </c>
      <c r="H21">
        <f>DATA_RAW_Counts[[#This Row],[SPACES_OCC]]/DATA_RAW_Counts[[#This Row],[SPACES_SVP]]</f>
        <v>0.11504424778761062</v>
      </c>
      <c r="I21">
        <f>DATA_RAW_Counts[[#This Row],[SPACES_EMPTY]]/DATA_RAW_Counts[[#This Row],[SPACES_SVP]]</f>
        <v>0.88495575221238942</v>
      </c>
    </row>
    <row r="22" spans="2:9">
      <c r="B22" s="26" t="s">
        <v>84</v>
      </c>
      <c r="C22" s="13">
        <v>20</v>
      </c>
      <c r="D22" s="14" t="s">
        <v>87</v>
      </c>
      <c r="E22" s="15">
        <v>145</v>
      </c>
      <c r="F22" s="53">
        <v>56</v>
      </c>
      <c r="G22" s="16">
        <f>DATA_RAW_Counts[[#This Row],[SPACES_SVP]]-DATA_RAW_Counts[[#This Row],[SPACES_OCC]]</f>
        <v>89</v>
      </c>
      <c r="H22">
        <f>DATA_RAW_Counts[[#This Row],[SPACES_OCC]]/DATA_RAW_Counts[[#This Row],[SPACES_SVP]]</f>
        <v>0.38620689655172413</v>
      </c>
      <c r="I22">
        <f>DATA_RAW_Counts[[#This Row],[SPACES_EMPTY]]/DATA_RAW_Counts[[#This Row],[SPACES_SVP]]</f>
        <v>0.61379310344827587</v>
      </c>
    </row>
    <row r="23" spans="2:9">
      <c r="B23" s="26" t="s">
        <v>84</v>
      </c>
      <c r="C23" s="13">
        <v>21</v>
      </c>
      <c r="D23" s="17" t="s">
        <v>20</v>
      </c>
      <c r="E23" s="15">
        <v>1603</v>
      </c>
      <c r="F23" s="53">
        <v>94</v>
      </c>
      <c r="G23" s="16">
        <f>DATA_RAW_Counts[[#This Row],[SPACES_SVP]]-DATA_RAW_Counts[[#This Row],[SPACES_OCC]]</f>
        <v>1509</v>
      </c>
      <c r="H23">
        <f>DATA_RAW_Counts[[#This Row],[SPACES_OCC]]/DATA_RAW_Counts[[#This Row],[SPACES_SVP]]</f>
        <v>5.8640049906425455E-2</v>
      </c>
      <c r="I23">
        <f>DATA_RAW_Counts[[#This Row],[SPACES_EMPTY]]/DATA_RAW_Counts[[#This Row],[SPACES_SVP]]</f>
        <v>0.94135995009357454</v>
      </c>
    </row>
    <row r="24" spans="2:9">
      <c r="B24" s="26" t="s">
        <v>84</v>
      </c>
      <c r="C24" s="13">
        <v>22</v>
      </c>
      <c r="D24" s="14" t="s">
        <v>21</v>
      </c>
      <c r="E24" s="15">
        <v>2361</v>
      </c>
      <c r="F24" s="53">
        <v>350</v>
      </c>
      <c r="G24" s="16">
        <f>DATA_RAW_Counts[[#This Row],[SPACES_SVP]]-DATA_RAW_Counts[[#This Row],[SPACES_OCC]]</f>
        <v>2011</v>
      </c>
      <c r="H24">
        <f>DATA_RAW_Counts[[#This Row],[SPACES_OCC]]/DATA_RAW_Counts[[#This Row],[SPACES_SVP]]</f>
        <v>0.14824227022448117</v>
      </c>
      <c r="I24">
        <f>DATA_RAW_Counts[[#This Row],[SPACES_EMPTY]]/DATA_RAW_Counts[[#This Row],[SPACES_SVP]]</f>
        <v>0.85175772977551889</v>
      </c>
    </row>
    <row r="25" spans="2:9">
      <c r="B25" s="26" t="s">
        <v>84</v>
      </c>
      <c r="C25" s="13">
        <v>23</v>
      </c>
      <c r="D25" s="14" t="s">
        <v>88</v>
      </c>
      <c r="E25" s="15">
        <v>809</v>
      </c>
      <c r="F25" s="53">
        <v>115</v>
      </c>
      <c r="G25" s="16">
        <f>DATA_RAW_Counts[[#This Row],[SPACES_SVP]]-DATA_RAW_Counts[[#This Row],[SPACES_OCC]]</f>
        <v>694</v>
      </c>
      <c r="H25">
        <f>DATA_RAW_Counts[[#This Row],[SPACES_OCC]]/DATA_RAW_Counts[[#This Row],[SPACES_SVP]]</f>
        <v>0.14215080346106304</v>
      </c>
      <c r="I25">
        <f>DATA_RAW_Counts[[#This Row],[SPACES_EMPTY]]/DATA_RAW_Counts[[#This Row],[SPACES_SVP]]</f>
        <v>0.85784919653893699</v>
      </c>
    </row>
    <row r="26" spans="2:9">
      <c r="B26" s="26" t="s">
        <v>84</v>
      </c>
      <c r="C26" s="13">
        <v>24</v>
      </c>
      <c r="D26" s="17" t="s">
        <v>23</v>
      </c>
      <c r="E26" s="15">
        <v>1286</v>
      </c>
      <c r="F26" s="53">
        <v>115</v>
      </c>
      <c r="G26" s="16">
        <f>DATA_RAW_Counts[[#This Row],[SPACES_SVP]]-DATA_RAW_Counts[[#This Row],[SPACES_OCC]]</f>
        <v>1171</v>
      </c>
      <c r="H26">
        <f>DATA_RAW_Counts[[#This Row],[SPACES_OCC]]/DATA_RAW_Counts[[#This Row],[SPACES_SVP]]</f>
        <v>8.9424572317262835E-2</v>
      </c>
      <c r="I26">
        <f>DATA_RAW_Counts[[#This Row],[SPACES_EMPTY]]/DATA_RAW_Counts[[#This Row],[SPACES_SVP]]</f>
        <v>0.91057542768273714</v>
      </c>
    </row>
    <row r="27" spans="2:9">
      <c r="B27" s="26" t="s">
        <v>84</v>
      </c>
      <c r="C27" s="13">
        <v>25</v>
      </c>
      <c r="D27" s="14" t="s">
        <v>24</v>
      </c>
      <c r="E27" s="15">
        <v>766</v>
      </c>
      <c r="F27" s="53">
        <v>217</v>
      </c>
      <c r="G27" s="16">
        <f>DATA_RAW_Counts[[#This Row],[SPACES_SVP]]-DATA_RAW_Counts[[#This Row],[SPACES_OCC]]</f>
        <v>549</v>
      </c>
      <c r="H27">
        <f>DATA_RAW_Counts[[#This Row],[SPACES_OCC]]/DATA_RAW_Counts[[#This Row],[SPACES_SVP]]</f>
        <v>0.28328981723237601</v>
      </c>
      <c r="I27">
        <f>DATA_RAW_Counts[[#This Row],[SPACES_EMPTY]]/DATA_RAW_Counts[[#This Row],[SPACES_SVP]]</f>
        <v>0.71671018276762399</v>
      </c>
    </row>
    <row r="28" spans="2:9">
      <c r="B28" s="26" t="s">
        <v>84</v>
      </c>
      <c r="C28" s="13">
        <v>26</v>
      </c>
      <c r="D28" s="14" t="s">
        <v>25</v>
      </c>
      <c r="E28" s="15">
        <v>1263</v>
      </c>
      <c r="F28" s="53">
        <v>324</v>
      </c>
      <c r="G28" s="16">
        <f>DATA_RAW_Counts[[#This Row],[SPACES_SVP]]-DATA_RAW_Counts[[#This Row],[SPACES_OCC]]</f>
        <v>939</v>
      </c>
      <c r="H28">
        <f>DATA_RAW_Counts[[#This Row],[SPACES_OCC]]/DATA_RAW_Counts[[#This Row],[SPACES_SVP]]</f>
        <v>0.25653206650831356</v>
      </c>
      <c r="I28">
        <f>DATA_RAW_Counts[[#This Row],[SPACES_EMPTY]]/DATA_RAW_Counts[[#This Row],[SPACES_SVP]]</f>
        <v>0.74346793349168649</v>
      </c>
    </row>
    <row r="29" spans="2:9">
      <c r="B29" s="26" t="s">
        <v>84</v>
      </c>
      <c r="C29" s="13">
        <v>27</v>
      </c>
      <c r="D29" s="14" t="s">
        <v>89</v>
      </c>
      <c r="E29" s="15">
        <v>809</v>
      </c>
      <c r="F29" s="53">
        <v>2</v>
      </c>
      <c r="G29" s="16">
        <f>DATA_RAW_Counts[[#This Row],[SPACES_SVP]]-DATA_RAW_Counts[[#This Row],[SPACES_OCC]]</f>
        <v>807</v>
      </c>
      <c r="H29">
        <f>DATA_RAW_Counts[[#This Row],[SPACES_OCC]]/DATA_RAW_Counts[[#This Row],[SPACES_SVP]]</f>
        <v>2.472187886279357E-3</v>
      </c>
      <c r="I29">
        <f>DATA_RAW_Counts[[#This Row],[SPACES_EMPTY]]/DATA_RAW_Counts[[#This Row],[SPACES_SVP]]</f>
        <v>0.99752781211372066</v>
      </c>
    </row>
    <row r="30" spans="2:9">
      <c r="B30" s="26" t="s">
        <v>84</v>
      </c>
      <c r="C30" s="13">
        <v>28</v>
      </c>
      <c r="D30" s="14" t="s">
        <v>26</v>
      </c>
      <c r="E30" s="15">
        <v>996</v>
      </c>
      <c r="F30" s="53">
        <v>328</v>
      </c>
      <c r="G30" s="16">
        <f>DATA_RAW_Counts[[#This Row],[SPACES_SVP]]-DATA_RAW_Counts[[#This Row],[SPACES_OCC]]</f>
        <v>668</v>
      </c>
      <c r="H30">
        <f>DATA_RAW_Counts[[#This Row],[SPACES_OCC]]/DATA_RAW_Counts[[#This Row],[SPACES_SVP]]</f>
        <v>0.32931726907630521</v>
      </c>
      <c r="I30">
        <f>DATA_RAW_Counts[[#This Row],[SPACES_EMPTY]]/DATA_RAW_Counts[[#This Row],[SPACES_SVP]]</f>
        <v>0.67068273092369479</v>
      </c>
    </row>
    <row r="31" spans="2:9">
      <c r="B31" s="26" t="s">
        <v>84</v>
      </c>
      <c r="C31" s="13">
        <v>29</v>
      </c>
      <c r="D31" s="14" t="s">
        <v>27</v>
      </c>
      <c r="E31" s="15">
        <v>1831</v>
      </c>
      <c r="F31" s="53">
        <v>594</v>
      </c>
      <c r="G31" s="16">
        <f>DATA_RAW_Counts[[#This Row],[SPACES_SVP]]-DATA_RAW_Counts[[#This Row],[SPACES_OCC]]</f>
        <v>1237</v>
      </c>
      <c r="H31">
        <f>DATA_RAW_Counts[[#This Row],[SPACES_OCC]]/DATA_RAW_Counts[[#This Row],[SPACES_SVP]]</f>
        <v>0.32441288913162208</v>
      </c>
      <c r="I31">
        <f>DATA_RAW_Counts[[#This Row],[SPACES_EMPTY]]/DATA_RAW_Counts[[#This Row],[SPACES_SVP]]</f>
        <v>0.67558711086837797</v>
      </c>
    </row>
    <row r="32" spans="2:9">
      <c r="B32" s="26" t="s">
        <v>84</v>
      </c>
      <c r="C32" s="13">
        <v>30</v>
      </c>
      <c r="D32" s="17" t="s">
        <v>64</v>
      </c>
      <c r="E32" s="15">
        <v>1468</v>
      </c>
      <c r="F32" s="53">
        <v>16</v>
      </c>
      <c r="G32" s="16">
        <f>DATA_RAW_Counts[[#This Row],[SPACES_SVP]]-DATA_RAW_Counts[[#This Row],[SPACES_OCC]]</f>
        <v>1452</v>
      </c>
      <c r="H32">
        <f>DATA_RAW_Counts[[#This Row],[SPACES_OCC]]/DATA_RAW_Counts[[#This Row],[SPACES_SVP]]</f>
        <v>1.0899182561307902E-2</v>
      </c>
      <c r="I32">
        <f>DATA_RAW_Counts[[#This Row],[SPACES_EMPTY]]/DATA_RAW_Counts[[#This Row],[SPACES_SVP]]</f>
        <v>0.98910081743869205</v>
      </c>
    </row>
    <row r="33" spans="2:9">
      <c r="B33" s="26" t="s">
        <v>84</v>
      </c>
      <c r="C33" s="13">
        <v>31</v>
      </c>
      <c r="D33" s="14" t="s">
        <v>28</v>
      </c>
      <c r="E33" s="15">
        <v>1102</v>
      </c>
      <c r="F33" s="53">
        <v>98</v>
      </c>
      <c r="G33" s="16">
        <f>DATA_RAW_Counts[[#This Row],[SPACES_SVP]]-DATA_RAW_Counts[[#This Row],[SPACES_OCC]]</f>
        <v>1004</v>
      </c>
      <c r="H33">
        <f>DATA_RAW_Counts[[#This Row],[SPACES_OCC]]/DATA_RAW_Counts[[#This Row],[SPACES_SVP]]</f>
        <v>8.8929219600725959E-2</v>
      </c>
      <c r="I33">
        <f>DATA_RAW_Counts[[#This Row],[SPACES_EMPTY]]/DATA_RAW_Counts[[#This Row],[SPACES_SVP]]</f>
        <v>0.91107078039927403</v>
      </c>
    </row>
    <row r="34" spans="2:9">
      <c r="B34" s="26" t="s">
        <v>84</v>
      </c>
      <c r="C34" s="13">
        <v>32</v>
      </c>
      <c r="D34" s="14" t="s">
        <v>29</v>
      </c>
      <c r="E34" s="15">
        <v>826</v>
      </c>
      <c r="F34" s="53">
        <v>113</v>
      </c>
      <c r="G34" s="16">
        <f>DATA_RAW_Counts[[#This Row],[SPACES_SVP]]-DATA_RAW_Counts[[#This Row],[SPACES_OCC]]</f>
        <v>713</v>
      </c>
      <c r="H34">
        <f>DATA_RAW_Counts[[#This Row],[SPACES_OCC]]/DATA_RAW_Counts[[#This Row],[SPACES_SVP]]</f>
        <v>0.1368038740920097</v>
      </c>
      <c r="I34">
        <f>DATA_RAW_Counts[[#This Row],[SPACES_EMPTY]]/DATA_RAW_Counts[[#This Row],[SPACES_SVP]]</f>
        <v>0.86319612590799033</v>
      </c>
    </row>
    <row r="35" spans="2:9">
      <c r="B35" s="26" t="s">
        <v>90</v>
      </c>
      <c r="C35" s="13">
        <v>1</v>
      </c>
      <c r="D35" s="14" t="s">
        <v>2</v>
      </c>
      <c r="E35" s="15">
        <v>2438</v>
      </c>
      <c r="F35" s="54">
        <v>560</v>
      </c>
      <c r="G35" s="16">
        <f>DATA_RAW_Counts[[#This Row],[SPACES_SVP]]-DATA_RAW_Counts[[#This Row],[SPACES_OCC]]</f>
        <v>1878</v>
      </c>
      <c r="H35">
        <f>DATA_RAW_Counts[[#This Row],[SPACES_OCC]]/DATA_RAW_Counts[[#This Row],[SPACES_SVP]]</f>
        <v>0.22969647251845776</v>
      </c>
      <c r="I35">
        <f>DATA_RAW_Counts[[#This Row],[SPACES_EMPTY]]/DATA_RAW_Counts[[#This Row],[SPACES_SVP]]</f>
        <v>0.77030352748154229</v>
      </c>
    </row>
    <row r="36" spans="2:9">
      <c r="B36" s="26" t="s">
        <v>90</v>
      </c>
      <c r="C36" s="13">
        <v>2</v>
      </c>
      <c r="D36" s="14" t="s">
        <v>4</v>
      </c>
      <c r="E36" s="15">
        <v>1155</v>
      </c>
      <c r="F36" s="54">
        <v>146</v>
      </c>
      <c r="G36" s="16">
        <f>DATA_RAW_Counts[[#This Row],[SPACES_SVP]]-DATA_RAW_Counts[[#This Row],[SPACES_OCC]]</f>
        <v>1009</v>
      </c>
      <c r="H36">
        <f>DATA_RAW_Counts[[#This Row],[SPACES_OCC]]/DATA_RAW_Counts[[#This Row],[SPACES_SVP]]</f>
        <v>0.12640692640692641</v>
      </c>
      <c r="I36">
        <f>DATA_RAW_Counts[[#This Row],[SPACES_EMPTY]]/DATA_RAW_Counts[[#This Row],[SPACES_SVP]]</f>
        <v>0.87359307359307359</v>
      </c>
    </row>
    <row r="37" spans="2:9">
      <c r="B37" s="26" t="s">
        <v>90</v>
      </c>
      <c r="C37" s="13">
        <v>3</v>
      </c>
      <c r="D37" s="14" t="s">
        <v>6</v>
      </c>
      <c r="E37" s="15">
        <v>125</v>
      </c>
      <c r="F37" s="54">
        <v>10</v>
      </c>
      <c r="G37" s="16">
        <f>DATA_RAW_Counts[[#This Row],[SPACES_SVP]]-DATA_RAW_Counts[[#This Row],[SPACES_OCC]]</f>
        <v>115</v>
      </c>
      <c r="H37">
        <f>DATA_RAW_Counts[[#This Row],[SPACES_OCC]]/DATA_RAW_Counts[[#This Row],[SPACES_SVP]]</f>
        <v>0.08</v>
      </c>
      <c r="I37">
        <f>DATA_RAW_Counts[[#This Row],[SPACES_EMPTY]]/DATA_RAW_Counts[[#This Row],[SPACES_SVP]]</f>
        <v>0.92</v>
      </c>
    </row>
    <row r="38" spans="2:9">
      <c r="B38" s="26" t="s">
        <v>90</v>
      </c>
      <c r="C38" s="13">
        <v>4</v>
      </c>
      <c r="D38" s="14" t="s">
        <v>60</v>
      </c>
      <c r="E38" s="15">
        <v>294</v>
      </c>
      <c r="F38" s="54">
        <v>58</v>
      </c>
      <c r="G38" s="16">
        <f>DATA_RAW_Counts[[#This Row],[SPACES_SVP]]-DATA_RAW_Counts[[#This Row],[SPACES_OCC]]</f>
        <v>236</v>
      </c>
      <c r="H38">
        <f>DATA_RAW_Counts[[#This Row],[SPACES_OCC]]/DATA_RAW_Counts[[#This Row],[SPACES_SVP]]</f>
        <v>0.19727891156462585</v>
      </c>
      <c r="I38">
        <f>DATA_RAW_Counts[[#This Row],[SPACES_EMPTY]]/DATA_RAW_Counts[[#This Row],[SPACES_SVP]]</f>
        <v>0.80272108843537415</v>
      </c>
    </row>
    <row r="39" spans="2:9">
      <c r="B39" s="26" t="s">
        <v>90</v>
      </c>
      <c r="C39" s="13">
        <v>5</v>
      </c>
      <c r="D39" s="14" t="s">
        <v>61</v>
      </c>
      <c r="E39" s="15">
        <v>1487</v>
      </c>
      <c r="F39" s="54">
        <v>1030</v>
      </c>
      <c r="G39" s="16">
        <f>DATA_RAW_Counts[[#This Row],[SPACES_SVP]]-DATA_RAW_Counts[[#This Row],[SPACES_OCC]]</f>
        <v>457</v>
      </c>
      <c r="H39">
        <f>DATA_RAW_Counts[[#This Row],[SPACES_OCC]]/DATA_RAW_Counts[[#This Row],[SPACES_SVP]]</f>
        <v>0.69266980497646269</v>
      </c>
      <c r="I39">
        <f>DATA_RAW_Counts[[#This Row],[SPACES_EMPTY]]/DATA_RAW_Counts[[#This Row],[SPACES_SVP]]</f>
        <v>0.30733019502353731</v>
      </c>
    </row>
    <row r="40" spans="2:9">
      <c r="B40" s="26" t="s">
        <v>90</v>
      </c>
      <c r="C40" s="13">
        <v>6</v>
      </c>
      <c r="D40" s="14" t="s">
        <v>8</v>
      </c>
      <c r="E40" s="15">
        <v>877</v>
      </c>
      <c r="F40" s="54">
        <v>210</v>
      </c>
      <c r="G40" s="16">
        <f>DATA_RAW_Counts[[#This Row],[SPACES_SVP]]-DATA_RAW_Counts[[#This Row],[SPACES_OCC]]</f>
        <v>667</v>
      </c>
      <c r="H40">
        <f>DATA_RAW_Counts[[#This Row],[SPACES_OCC]]/DATA_RAW_Counts[[#This Row],[SPACES_SVP]]</f>
        <v>0.23945267958950969</v>
      </c>
      <c r="I40">
        <f>DATA_RAW_Counts[[#This Row],[SPACES_EMPTY]]/DATA_RAW_Counts[[#This Row],[SPACES_SVP]]</f>
        <v>0.76054732041049034</v>
      </c>
    </row>
    <row r="41" spans="2:9">
      <c r="B41" s="26" t="s">
        <v>90</v>
      </c>
      <c r="C41" s="13">
        <v>7</v>
      </c>
      <c r="D41" s="14" t="s">
        <v>9</v>
      </c>
      <c r="E41" s="15">
        <v>1227</v>
      </c>
      <c r="F41" s="54">
        <v>181</v>
      </c>
      <c r="G41" s="16">
        <f>DATA_RAW_Counts[[#This Row],[SPACES_SVP]]-DATA_RAW_Counts[[#This Row],[SPACES_OCC]]</f>
        <v>1046</v>
      </c>
      <c r="H41">
        <f>DATA_RAW_Counts[[#This Row],[SPACES_OCC]]/DATA_RAW_Counts[[#This Row],[SPACES_SVP]]</f>
        <v>0.14751426242868787</v>
      </c>
      <c r="I41">
        <f>DATA_RAW_Counts[[#This Row],[SPACES_EMPTY]]/DATA_RAW_Counts[[#This Row],[SPACES_SVP]]</f>
        <v>0.85248573757131219</v>
      </c>
    </row>
    <row r="42" spans="2:9">
      <c r="B42" s="26" t="s">
        <v>90</v>
      </c>
      <c r="C42" s="13">
        <v>8</v>
      </c>
      <c r="D42" s="14" t="s">
        <v>10</v>
      </c>
      <c r="E42" s="15">
        <v>938</v>
      </c>
      <c r="F42" s="54">
        <v>183</v>
      </c>
      <c r="G42" s="16">
        <f>DATA_RAW_Counts[[#This Row],[SPACES_SVP]]-DATA_RAW_Counts[[#This Row],[SPACES_OCC]]</f>
        <v>755</v>
      </c>
      <c r="H42">
        <f>DATA_RAW_Counts[[#This Row],[SPACES_OCC]]/DATA_RAW_Counts[[#This Row],[SPACES_SVP]]</f>
        <v>0.19509594882729211</v>
      </c>
      <c r="I42">
        <f>DATA_RAW_Counts[[#This Row],[SPACES_EMPTY]]/DATA_RAW_Counts[[#This Row],[SPACES_SVP]]</f>
        <v>0.80490405117270791</v>
      </c>
    </row>
    <row r="43" spans="2:9">
      <c r="B43" s="26" t="s">
        <v>90</v>
      </c>
      <c r="C43" s="13">
        <v>9</v>
      </c>
      <c r="D43" s="17" t="s">
        <v>11</v>
      </c>
      <c r="E43" s="15">
        <v>415</v>
      </c>
      <c r="F43" s="54">
        <v>26</v>
      </c>
      <c r="G43" s="16">
        <f>DATA_RAW_Counts[[#This Row],[SPACES_SVP]]-DATA_RAW_Counts[[#This Row],[SPACES_OCC]]</f>
        <v>389</v>
      </c>
      <c r="H43">
        <f>DATA_RAW_Counts[[#This Row],[SPACES_OCC]]/DATA_RAW_Counts[[#This Row],[SPACES_SVP]]</f>
        <v>6.2650602409638559E-2</v>
      </c>
      <c r="I43">
        <f>DATA_RAW_Counts[[#This Row],[SPACES_EMPTY]]/DATA_RAW_Counts[[#This Row],[SPACES_SVP]]</f>
        <v>0.9373493975903614</v>
      </c>
    </row>
    <row r="44" spans="2:9">
      <c r="B44" s="26" t="s">
        <v>90</v>
      </c>
      <c r="C44" s="13">
        <v>10</v>
      </c>
      <c r="D44" s="14" t="s">
        <v>85</v>
      </c>
      <c r="E44" s="15">
        <v>1714</v>
      </c>
      <c r="F44" s="54">
        <v>1469</v>
      </c>
      <c r="G44" s="16">
        <f>DATA_RAW_Counts[[#This Row],[SPACES_SVP]]-DATA_RAW_Counts[[#This Row],[SPACES_OCC]]</f>
        <v>245</v>
      </c>
      <c r="H44">
        <f>DATA_RAW_Counts[[#This Row],[SPACES_OCC]]/DATA_RAW_Counts[[#This Row],[SPACES_SVP]]</f>
        <v>0.8570595099183197</v>
      </c>
      <c r="I44">
        <f>DATA_RAW_Counts[[#This Row],[SPACES_EMPTY]]/DATA_RAW_Counts[[#This Row],[SPACES_SVP]]</f>
        <v>0.14294049008168028</v>
      </c>
    </row>
    <row r="45" spans="2:9">
      <c r="B45" s="26" t="s">
        <v>90</v>
      </c>
      <c r="C45" s="13">
        <v>11</v>
      </c>
      <c r="D45" s="14" t="s">
        <v>13</v>
      </c>
      <c r="E45" s="15">
        <v>922</v>
      </c>
      <c r="F45" s="54">
        <v>98</v>
      </c>
      <c r="G45" s="16">
        <f>DATA_RAW_Counts[[#This Row],[SPACES_SVP]]-DATA_RAW_Counts[[#This Row],[SPACES_OCC]]</f>
        <v>824</v>
      </c>
      <c r="H45">
        <f>DATA_RAW_Counts[[#This Row],[SPACES_OCC]]/DATA_RAW_Counts[[#This Row],[SPACES_SVP]]</f>
        <v>0.10629067245119306</v>
      </c>
      <c r="I45">
        <f>DATA_RAW_Counts[[#This Row],[SPACES_EMPTY]]/DATA_RAW_Counts[[#This Row],[SPACES_SVP]]</f>
        <v>0.89370932754880694</v>
      </c>
    </row>
    <row r="46" spans="2:9">
      <c r="B46" s="26" t="s">
        <v>90</v>
      </c>
      <c r="C46" s="13">
        <v>12</v>
      </c>
      <c r="D46" s="14" t="s">
        <v>14</v>
      </c>
      <c r="E46" s="15">
        <v>2377</v>
      </c>
      <c r="F46" s="54">
        <v>628</v>
      </c>
      <c r="G46" s="16">
        <f>DATA_RAW_Counts[[#This Row],[SPACES_SVP]]-DATA_RAW_Counts[[#This Row],[SPACES_OCC]]</f>
        <v>1749</v>
      </c>
      <c r="H46">
        <f>DATA_RAW_Counts[[#This Row],[SPACES_OCC]]/DATA_RAW_Counts[[#This Row],[SPACES_SVP]]</f>
        <v>0.26419856962557847</v>
      </c>
      <c r="I46">
        <f>DATA_RAW_Counts[[#This Row],[SPACES_EMPTY]]/DATA_RAW_Counts[[#This Row],[SPACES_SVP]]</f>
        <v>0.73580143037442158</v>
      </c>
    </row>
    <row r="47" spans="2:9">
      <c r="B47" s="26" t="s">
        <v>90</v>
      </c>
      <c r="C47" s="13">
        <v>13</v>
      </c>
      <c r="D47" s="14" t="s">
        <v>15</v>
      </c>
      <c r="E47" s="15">
        <v>961</v>
      </c>
      <c r="F47" s="54">
        <v>184</v>
      </c>
      <c r="G47" s="16">
        <f>DATA_RAW_Counts[[#This Row],[SPACES_SVP]]-DATA_RAW_Counts[[#This Row],[SPACES_OCC]]</f>
        <v>777</v>
      </c>
      <c r="H47">
        <f>DATA_RAW_Counts[[#This Row],[SPACES_OCC]]/DATA_RAW_Counts[[#This Row],[SPACES_SVP]]</f>
        <v>0.19146722164412069</v>
      </c>
      <c r="I47">
        <f>DATA_RAW_Counts[[#This Row],[SPACES_EMPTY]]/DATA_RAW_Counts[[#This Row],[SPACES_SVP]]</f>
        <v>0.80853277835587933</v>
      </c>
    </row>
    <row r="48" spans="2:9">
      <c r="B48" s="26" t="s">
        <v>90</v>
      </c>
      <c r="C48" s="13">
        <v>14</v>
      </c>
      <c r="D48" s="14" t="s">
        <v>16</v>
      </c>
      <c r="E48" s="18">
        <v>2171</v>
      </c>
      <c r="F48" s="54">
        <v>383</v>
      </c>
      <c r="G48" s="16">
        <f>DATA_RAW_Counts[[#This Row],[SPACES_SVP]]-DATA_RAW_Counts[[#This Row],[SPACES_OCC]]</f>
        <v>1788</v>
      </c>
      <c r="H48">
        <f>DATA_RAW_Counts[[#This Row],[SPACES_OCC]]/DATA_RAW_Counts[[#This Row],[SPACES_SVP]]</f>
        <v>0.17641639797328421</v>
      </c>
      <c r="I48">
        <f>DATA_RAW_Counts[[#This Row],[SPACES_EMPTY]]/DATA_RAW_Counts[[#This Row],[SPACES_SVP]]</f>
        <v>0.82358360202671577</v>
      </c>
    </row>
    <row r="49" spans="2:10">
      <c r="B49" s="26" t="s">
        <v>90</v>
      </c>
      <c r="C49" s="13">
        <v>15</v>
      </c>
      <c r="D49" s="14" t="s">
        <v>17</v>
      </c>
      <c r="E49" s="15">
        <v>1129</v>
      </c>
      <c r="F49" s="54">
        <v>61</v>
      </c>
      <c r="G49" s="16">
        <f>DATA_RAW_Counts[[#This Row],[SPACES_SVP]]-DATA_RAW_Counts[[#This Row],[SPACES_OCC]]</f>
        <v>1068</v>
      </c>
      <c r="H49">
        <f>DATA_RAW_Counts[[#This Row],[SPACES_OCC]]/DATA_RAW_Counts[[#This Row],[SPACES_SVP]]</f>
        <v>5.4030115146147036E-2</v>
      </c>
      <c r="I49">
        <f>DATA_RAW_Counts[[#This Row],[SPACES_EMPTY]]/DATA_RAW_Counts[[#This Row],[SPACES_SVP]]</f>
        <v>0.94596988485385292</v>
      </c>
    </row>
    <row r="50" spans="2:10">
      <c r="B50" s="26" t="s">
        <v>90</v>
      </c>
      <c r="C50" s="13">
        <v>16</v>
      </c>
      <c r="D50" s="14" t="s">
        <v>86</v>
      </c>
      <c r="E50" s="15">
        <v>862</v>
      </c>
      <c r="F50" s="54">
        <v>76</v>
      </c>
      <c r="G50" s="16">
        <f>DATA_RAW_Counts[[#This Row],[SPACES_SVP]]-DATA_RAW_Counts[[#This Row],[SPACES_OCC]]</f>
        <v>786</v>
      </c>
      <c r="H50">
        <f>DATA_RAW_Counts[[#This Row],[SPACES_OCC]]/DATA_RAW_Counts[[#This Row],[SPACES_SVP]]</f>
        <v>8.8167053364269138E-2</v>
      </c>
      <c r="I50">
        <f>DATA_RAW_Counts[[#This Row],[SPACES_EMPTY]]/DATA_RAW_Counts[[#This Row],[SPACES_SVP]]</f>
        <v>0.91183294663573089</v>
      </c>
    </row>
    <row r="51" spans="2:10">
      <c r="B51" s="26" t="s">
        <v>90</v>
      </c>
      <c r="C51" s="13">
        <v>17</v>
      </c>
      <c r="D51" s="14" t="s">
        <v>62</v>
      </c>
      <c r="E51" s="15">
        <v>779</v>
      </c>
      <c r="F51" s="54">
        <v>46</v>
      </c>
      <c r="G51" s="16">
        <f>DATA_RAW_Counts[[#This Row],[SPACES_SVP]]-DATA_RAW_Counts[[#This Row],[SPACES_OCC]]</f>
        <v>733</v>
      </c>
      <c r="H51">
        <f>DATA_RAW_Counts[[#This Row],[SPACES_OCC]]/DATA_RAW_Counts[[#This Row],[SPACES_SVP]]</f>
        <v>5.9050064184852376E-2</v>
      </c>
      <c r="I51">
        <f>DATA_RAW_Counts[[#This Row],[SPACES_EMPTY]]/DATA_RAW_Counts[[#This Row],[SPACES_SVP]]</f>
        <v>0.94094993581514763</v>
      </c>
    </row>
    <row r="52" spans="2:10">
      <c r="B52" s="26" t="s">
        <v>90</v>
      </c>
      <c r="C52" s="13">
        <v>18</v>
      </c>
      <c r="D52" s="14" t="s">
        <v>63</v>
      </c>
      <c r="E52" s="15">
        <v>219</v>
      </c>
      <c r="F52" s="54">
        <v>147</v>
      </c>
      <c r="G52" s="16">
        <f>DATA_RAW_Counts[[#This Row],[SPACES_SVP]]-DATA_RAW_Counts[[#This Row],[SPACES_OCC]]</f>
        <v>72</v>
      </c>
      <c r="H52">
        <f>DATA_RAW_Counts[[#This Row],[SPACES_OCC]]/DATA_RAW_Counts[[#This Row],[SPACES_SVP]]</f>
        <v>0.67123287671232879</v>
      </c>
      <c r="I52">
        <f>DATA_RAW_Counts[[#This Row],[SPACES_EMPTY]]/DATA_RAW_Counts[[#This Row],[SPACES_SVP]]</f>
        <v>0.32876712328767121</v>
      </c>
    </row>
    <row r="53" spans="2:10">
      <c r="B53" s="26" t="s">
        <v>90</v>
      </c>
      <c r="C53" s="13">
        <v>19</v>
      </c>
      <c r="D53" s="14" t="s">
        <v>19</v>
      </c>
      <c r="E53" s="15">
        <v>904</v>
      </c>
      <c r="F53" s="54">
        <v>88</v>
      </c>
      <c r="G53" s="16">
        <f>DATA_RAW_Counts[[#This Row],[SPACES_SVP]]-DATA_RAW_Counts[[#This Row],[SPACES_OCC]]</f>
        <v>816</v>
      </c>
      <c r="H53">
        <f>DATA_RAW_Counts[[#This Row],[SPACES_OCC]]/DATA_RAW_Counts[[#This Row],[SPACES_SVP]]</f>
        <v>9.7345132743362831E-2</v>
      </c>
      <c r="I53">
        <f>DATA_RAW_Counts[[#This Row],[SPACES_EMPTY]]/DATA_RAW_Counts[[#This Row],[SPACES_SVP]]</f>
        <v>0.90265486725663713</v>
      </c>
    </row>
    <row r="54" spans="2:10">
      <c r="B54" s="26" t="s">
        <v>90</v>
      </c>
      <c r="C54" s="13">
        <v>20</v>
      </c>
      <c r="D54" s="14" t="s">
        <v>87</v>
      </c>
      <c r="E54" s="15">
        <v>145</v>
      </c>
      <c r="F54" s="55"/>
      <c r="G54" s="16"/>
      <c r="J54" t="s">
        <v>155</v>
      </c>
    </row>
    <row r="55" spans="2:10">
      <c r="B55" s="26" t="s">
        <v>90</v>
      </c>
      <c r="C55" s="13">
        <v>21</v>
      </c>
      <c r="D55" s="17" t="s">
        <v>20</v>
      </c>
      <c r="E55" s="15">
        <v>1603</v>
      </c>
      <c r="F55" s="54">
        <v>94</v>
      </c>
      <c r="G55" s="16">
        <f>DATA_RAW_Counts[[#This Row],[SPACES_SVP]]-DATA_RAW_Counts[[#This Row],[SPACES_OCC]]</f>
        <v>1509</v>
      </c>
      <c r="H55">
        <f>DATA_RAW_Counts[[#This Row],[SPACES_OCC]]/DATA_RAW_Counts[[#This Row],[SPACES_SVP]]</f>
        <v>5.8640049906425455E-2</v>
      </c>
      <c r="I55">
        <f>DATA_RAW_Counts[[#This Row],[SPACES_EMPTY]]/DATA_RAW_Counts[[#This Row],[SPACES_SVP]]</f>
        <v>0.94135995009357454</v>
      </c>
    </row>
    <row r="56" spans="2:10">
      <c r="B56" s="26" t="s">
        <v>90</v>
      </c>
      <c r="C56" s="13">
        <v>22</v>
      </c>
      <c r="D56" s="14" t="s">
        <v>21</v>
      </c>
      <c r="E56" s="15">
        <v>2361</v>
      </c>
      <c r="F56" s="54">
        <v>191</v>
      </c>
      <c r="G56" s="16">
        <f>DATA_RAW_Counts[[#This Row],[SPACES_SVP]]-DATA_RAW_Counts[[#This Row],[SPACES_OCC]]</f>
        <v>2170</v>
      </c>
      <c r="H56">
        <f>DATA_RAW_Counts[[#This Row],[SPACES_OCC]]/DATA_RAW_Counts[[#This Row],[SPACES_SVP]]</f>
        <v>8.0897924608216862E-2</v>
      </c>
      <c r="I56">
        <f>DATA_RAW_Counts[[#This Row],[SPACES_EMPTY]]/DATA_RAW_Counts[[#This Row],[SPACES_SVP]]</f>
        <v>0.91910207539178312</v>
      </c>
    </row>
    <row r="57" spans="2:10">
      <c r="B57" s="26" t="s">
        <v>90</v>
      </c>
      <c r="C57" s="13">
        <v>23</v>
      </c>
      <c r="D57" s="14" t="s">
        <v>88</v>
      </c>
      <c r="E57" s="15">
        <v>809</v>
      </c>
      <c r="F57" s="54">
        <v>116</v>
      </c>
      <c r="G57" s="16">
        <f>DATA_RAW_Counts[[#This Row],[SPACES_SVP]]-DATA_RAW_Counts[[#This Row],[SPACES_OCC]]</f>
        <v>693</v>
      </c>
      <c r="H57">
        <f>DATA_RAW_Counts[[#This Row],[SPACES_OCC]]/DATA_RAW_Counts[[#This Row],[SPACES_SVP]]</f>
        <v>0.14338689740420271</v>
      </c>
      <c r="I57">
        <f>DATA_RAW_Counts[[#This Row],[SPACES_EMPTY]]/DATA_RAW_Counts[[#This Row],[SPACES_SVP]]</f>
        <v>0.85661310259579726</v>
      </c>
    </row>
    <row r="58" spans="2:10">
      <c r="B58" s="26" t="s">
        <v>90</v>
      </c>
      <c r="C58" s="13">
        <v>24</v>
      </c>
      <c r="D58" s="17" t="s">
        <v>23</v>
      </c>
      <c r="E58" s="15">
        <v>1286</v>
      </c>
      <c r="F58" s="54">
        <v>144</v>
      </c>
      <c r="G58" s="16">
        <f>DATA_RAW_Counts[[#This Row],[SPACES_SVP]]-DATA_RAW_Counts[[#This Row],[SPACES_OCC]]</f>
        <v>1142</v>
      </c>
      <c r="H58">
        <f>DATA_RAW_Counts[[#This Row],[SPACES_OCC]]/DATA_RAW_Counts[[#This Row],[SPACES_SVP]]</f>
        <v>0.1119751166407465</v>
      </c>
      <c r="I58">
        <f>DATA_RAW_Counts[[#This Row],[SPACES_EMPTY]]/DATA_RAW_Counts[[#This Row],[SPACES_SVP]]</f>
        <v>0.88802488335925345</v>
      </c>
    </row>
    <row r="59" spans="2:10">
      <c r="B59" s="26" t="s">
        <v>90</v>
      </c>
      <c r="C59" s="13">
        <v>25</v>
      </c>
      <c r="D59" s="14" t="s">
        <v>24</v>
      </c>
      <c r="E59" s="15">
        <v>766</v>
      </c>
      <c r="F59" s="54">
        <v>216</v>
      </c>
      <c r="G59" s="16">
        <f>DATA_RAW_Counts[[#This Row],[SPACES_SVP]]-DATA_RAW_Counts[[#This Row],[SPACES_OCC]]</f>
        <v>550</v>
      </c>
      <c r="H59">
        <f>DATA_RAW_Counts[[#This Row],[SPACES_OCC]]/DATA_RAW_Counts[[#This Row],[SPACES_SVP]]</f>
        <v>0.28198433420365537</v>
      </c>
      <c r="I59">
        <f>DATA_RAW_Counts[[#This Row],[SPACES_EMPTY]]/DATA_RAW_Counts[[#This Row],[SPACES_SVP]]</f>
        <v>0.71801566579634468</v>
      </c>
    </row>
    <row r="60" spans="2:10">
      <c r="B60" s="26" t="s">
        <v>90</v>
      </c>
      <c r="C60" s="13">
        <v>26</v>
      </c>
      <c r="D60" s="14" t="s">
        <v>25</v>
      </c>
      <c r="E60" s="15">
        <v>1263</v>
      </c>
      <c r="F60" s="54">
        <v>331</v>
      </c>
      <c r="G60" s="16">
        <f>DATA_RAW_Counts[[#This Row],[SPACES_SVP]]-DATA_RAW_Counts[[#This Row],[SPACES_OCC]]</f>
        <v>932</v>
      </c>
      <c r="H60">
        <f>DATA_RAW_Counts[[#This Row],[SPACES_OCC]]/DATA_RAW_Counts[[#This Row],[SPACES_SVP]]</f>
        <v>0.26207442596991293</v>
      </c>
      <c r="I60">
        <f>DATA_RAW_Counts[[#This Row],[SPACES_EMPTY]]/DATA_RAW_Counts[[#This Row],[SPACES_SVP]]</f>
        <v>0.73792557403008707</v>
      </c>
    </row>
    <row r="61" spans="2:10">
      <c r="B61" s="26" t="s">
        <v>90</v>
      </c>
      <c r="C61" s="13">
        <v>27</v>
      </c>
      <c r="D61" s="14" t="s">
        <v>89</v>
      </c>
      <c r="E61" s="15">
        <v>809</v>
      </c>
      <c r="F61" s="54">
        <v>4</v>
      </c>
      <c r="G61" s="16">
        <f>DATA_RAW_Counts[[#This Row],[SPACES_SVP]]-DATA_RAW_Counts[[#This Row],[SPACES_OCC]]</f>
        <v>805</v>
      </c>
      <c r="H61">
        <f>DATA_RAW_Counts[[#This Row],[SPACES_OCC]]/DATA_RAW_Counts[[#This Row],[SPACES_SVP]]</f>
        <v>4.944375772558714E-3</v>
      </c>
      <c r="I61">
        <f>DATA_RAW_Counts[[#This Row],[SPACES_EMPTY]]/DATA_RAW_Counts[[#This Row],[SPACES_SVP]]</f>
        <v>0.99505562422744132</v>
      </c>
    </row>
    <row r="62" spans="2:10">
      <c r="B62" s="26" t="s">
        <v>90</v>
      </c>
      <c r="C62" s="13">
        <v>28</v>
      </c>
      <c r="D62" s="14" t="s">
        <v>26</v>
      </c>
      <c r="E62" s="15">
        <v>996</v>
      </c>
      <c r="F62" s="54">
        <v>281</v>
      </c>
      <c r="G62" s="16">
        <f>DATA_RAW_Counts[[#This Row],[SPACES_SVP]]-DATA_RAW_Counts[[#This Row],[SPACES_OCC]]</f>
        <v>715</v>
      </c>
      <c r="H62">
        <f>DATA_RAW_Counts[[#This Row],[SPACES_OCC]]/DATA_RAW_Counts[[#This Row],[SPACES_SVP]]</f>
        <v>0.28212851405622491</v>
      </c>
      <c r="I62">
        <f>DATA_RAW_Counts[[#This Row],[SPACES_EMPTY]]/DATA_RAW_Counts[[#This Row],[SPACES_SVP]]</f>
        <v>0.71787148594377514</v>
      </c>
    </row>
    <row r="63" spans="2:10">
      <c r="B63" s="26" t="s">
        <v>90</v>
      </c>
      <c r="C63" s="13">
        <v>29</v>
      </c>
      <c r="D63" s="14" t="s">
        <v>27</v>
      </c>
      <c r="E63" s="15">
        <v>1831</v>
      </c>
      <c r="F63" s="54">
        <v>638</v>
      </c>
      <c r="G63" s="16">
        <f>DATA_RAW_Counts[[#This Row],[SPACES_SVP]]-DATA_RAW_Counts[[#This Row],[SPACES_OCC]]</f>
        <v>1193</v>
      </c>
      <c r="H63">
        <f>DATA_RAW_Counts[[#This Row],[SPACES_OCC]]/DATA_RAW_Counts[[#This Row],[SPACES_SVP]]</f>
        <v>0.34844347351174221</v>
      </c>
      <c r="I63">
        <f>DATA_RAW_Counts[[#This Row],[SPACES_EMPTY]]/DATA_RAW_Counts[[#This Row],[SPACES_SVP]]</f>
        <v>0.65155652648825779</v>
      </c>
    </row>
    <row r="64" spans="2:10">
      <c r="B64" s="26" t="s">
        <v>90</v>
      </c>
      <c r="C64" s="13">
        <v>30</v>
      </c>
      <c r="D64" s="17" t="s">
        <v>64</v>
      </c>
      <c r="E64" s="15">
        <v>1468</v>
      </c>
      <c r="F64" s="54">
        <v>18</v>
      </c>
      <c r="G64" s="16">
        <f>DATA_RAW_Counts[[#This Row],[SPACES_SVP]]-DATA_RAW_Counts[[#This Row],[SPACES_OCC]]</f>
        <v>1450</v>
      </c>
      <c r="H64">
        <f>DATA_RAW_Counts[[#This Row],[SPACES_OCC]]/DATA_RAW_Counts[[#This Row],[SPACES_SVP]]</f>
        <v>1.226158038147139E-2</v>
      </c>
      <c r="I64">
        <f>DATA_RAW_Counts[[#This Row],[SPACES_EMPTY]]/DATA_RAW_Counts[[#This Row],[SPACES_SVP]]</f>
        <v>0.9877384196185286</v>
      </c>
    </row>
    <row r="65" spans="2:9">
      <c r="B65" s="26" t="s">
        <v>90</v>
      </c>
      <c r="C65" s="13">
        <v>31</v>
      </c>
      <c r="D65" s="14" t="s">
        <v>28</v>
      </c>
      <c r="E65" s="15">
        <v>1102</v>
      </c>
      <c r="F65" s="54">
        <v>92</v>
      </c>
      <c r="G65" s="16">
        <f>DATA_RAW_Counts[[#This Row],[SPACES_SVP]]-DATA_RAW_Counts[[#This Row],[SPACES_OCC]]</f>
        <v>1010</v>
      </c>
      <c r="H65">
        <f>DATA_RAW_Counts[[#This Row],[SPACES_OCC]]/DATA_RAW_Counts[[#This Row],[SPACES_SVP]]</f>
        <v>8.3484573502722328E-2</v>
      </c>
      <c r="I65">
        <f>DATA_RAW_Counts[[#This Row],[SPACES_EMPTY]]/DATA_RAW_Counts[[#This Row],[SPACES_SVP]]</f>
        <v>0.91651542649727769</v>
      </c>
    </row>
    <row r="66" spans="2:9">
      <c r="B66" s="26" t="s">
        <v>90</v>
      </c>
      <c r="C66" s="13">
        <v>32</v>
      </c>
      <c r="D66" s="14" t="s">
        <v>29</v>
      </c>
      <c r="E66" s="15">
        <v>826</v>
      </c>
      <c r="F66" s="54">
        <v>72</v>
      </c>
      <c r="G66" s="16">
        <f>DATA_RAW_Counts[[#This Row],[SPACES_SVP]]-DATA_RAW_Counts[[#This Row],[SPACES_OCC]]</f>
        <v>754</v>
      </c>
      <c r="H66">
        <f>DATA_RAW_Counts[[#This Row],[SPACES_OCC]]/DATA_RAW_Counts[[#This Row],[SPACES_SVP]]</f>
        <v>8.7167070217917669E-2</v>
      </c>
      <c r="I66">
        <f>DATA_RAW_Counts[[#This Row],[SPACES_EMPTY]]/DATA_RAW_Counts[[#This Row],[SPACES_SVP]]</f>
        <v>0.9128329297820823</v>
      </c>
    </row>
    <row r="67" spans="2:9">
      <c r="B67" s="27" t="s">
        <v>91</v>
      </c>
      <c r="C67" s="13">
        <v>1</v>
      </c>
      <c r="D67" s="14" t="s">
        <v>2</v>
      </c>
      <c r="E67" s="15">
        <v>2438</v>
      </c>
      <c r="F67" s="53">
        <v>198</v>
      </c>
      <c r="G67" s="16">
        <f>DATA_RAW_Counts[[#This Row],[SPACES_SVP]]-DATA_RAW_Counts[[#This Row],[SPACES_OCC]]</f>
        <v>2240</v>
      </c>
      <c r="H67">
        <f>DATA_RAW_Counts[[#This Row],[SPACES_OCC]]/DATA_RAW_Counts[[#This Row],[SPACES_SVP]]</f>
        <v>8.1214109926168995E-2</v>
      </c>
      <c r="I67">
        <f>DATA_RAW_Counts[[#This Row],[SPACES_EMPTY]]/DATA_RAW_Counts[[#This Row],[SPACES_SVP]]</f>
        <v>0.91878589007383105</v>
      </c>
    </row>
    <row r="68" spans="2:9">
      <c r="B68" s="27" t="s">
        <v>91</v>
      </c>
      <c r="C68" s="13">
        <v>2</v>
      </c>
      <c r="D68" s="14" t="s">
        <v>4</v>
      </c>
      <c r="E68" s="15">
        <v>1155</v>
      </c>
      <c r="F68" s="53">
        <v>23</v>
      </c>
      <c r="G68" s="16">
        <f>DATA_RAW_Counts[[#This Row],[SPACES_SVP]]-DATA_RAW_Counts[[#This Row],[SPACES_OCC]]</f>
        <v>1132</v>
      </c>
      <c r="H68">
        <f>DATA_RAW_Counts[[#This Row],[SPACES_OCC]]/DATA_RAW_Counts[[#This Row],[SPACES_SVP]]</f>
        <v>1.9913419913419914E-2</v>
      </c>
      <c r="I68">
        <f>DATA_RAW_Counts[[#This Row],[SPACES_EMPTY]]/DATA_RAW_Counts[[#This Row],[SPACES_SVP]]</f>
        <v>0.98008658008658012</v>
      </c>
    </row>
    <row r="69" spans="2:9">
      <c r="B69" s="27" t="s">
        <v>91</v>
      </c>
      <c r="C69" s="13">
        <v>3</v>
      </c>
      <c r="D69" s="14" t="s">
        <v>6</v>
      </c>
      <c r="E69" s="15">
        <v>125</v>
      </c>
      <c r="F69" s="53">
        <v>9</v>
      </c>
      <c r="G69" s="16">
        <f>DATA_RAW_Counts[[#This Row],[SPACES_SVP]]-DATA_RAW_Counts[[#This Row],[SPACES_OCC]]</f>
        <v>116</v>
      </c>
      <c r="H69">
        <f>DATA_RAW_Counts[[#This Row],[SPACES_OCC]]/DATA_RAW_Counts[[#This Row],[SPACES_SVP]]</f>
        <v>7.1999999999999995E-2</v>
      </c>
      <c r="I69">
        <f>DATA_RAW_Counts[[#This Row],[SPACES_EMPTY]]/DATA_RAW_Counts[[#This Row],[SPACES_SVP]]</f>
        <v>0.92800000000000005</v>
      </c>
    </row>
    <row r="70" spans="2:9">
      <c r="B70" s="27" t="s">
        <v>91</v>
      </c>
      <c r="C70" s="13">
        <v>4</v>
      </c>
      <c r="D70" s="14" t="s">
        <v>60</v>
      </c>
      <c r="E70" s="15">
        <v>294</v>
      </c>
      <c r="F70" s="53">
        <v>13</v>
      </c>
      <c r="G70" s="16">
        <f>DATA_RAW_Counts[[#This Row],[SPACES_SVP]]-DATA_RAW_Counts[[#This Row],[SPACES_OCC]]</f>
        <v>281</v>
      </c>
      <c r="H70">
        <f>DATA_RAW_Counts[[#This Row],[SPACES_OCC]]/DATA_RAW_Counts[[#This Row],[SPACES_SVP]]</f>
        <v>4.4217687074829932E-2</v>
      </c>
      <c r="I70">
        <f>DATA_RAW_Counts[[#This Row],[SPACES_EMPTY]]/DATA_RAW_Counts[[#This Row],[SPACES_SVP]]</f>
        <v>0.95578231292517002</v>
      </c>
    </row>
    <row r="71" spans="2:9">
      <c r="B71" s="27" t="s">
        <v>91</v>
      </c>
      <c r="C71" s="13">
        <v>5</v>
      </c>
      <c r="D71" s="14" t="s">
        <v>61</v>
      </c>
      <c r="E71" s="15">
        <v>1487</v>
      </c>
      <c r="F71" s="53">
        <v>198</v>
      </c>
      <c r="G71" s="16">
        <f>DATA_RAW_Counts[[#This Row],[SPACES_SVP]]-DATA_RAW_Counts[[#This Row],[SPACES_OCC]]</f>
        <v>1289</v>
      </c>
      <c r="H71">
        <f>DATA_RAW_Counts[[#This Row],[SPACES_OCC]]/DATA_RAW_Counts[[#This Row],[SPACES_SVP]]</f>
        <v>0.13315400134498992</v>
      </c>
      <c r="I71">
        <f>DATA_RAW_Counts[[#This Row],[SPACES_EMPTY]]/DATA_RAW_Counts[[#This Row],[SPACES_SVP]]</f>
        <v>0.86684599865501011</v>
      </c>
    </row>
    <row r="72" spans="2:9">
      <c r="B72" s="27" t="s">
        <v>91</v>
      </c>
      <c r="C72" s="13">
        <v>6</v>
      </c>
      <c r="D72" s="14" t="s">
        <v>8</v>
      </c>
      <c r="E72" s="15">
        <v>877</v>
      </c>
      <c r="F72" s="53">
        <v>46</v>
      </c>
      <c r="G72" s="16">
        <f>DATA_RAW_Counts[[#This Row],[SPACES_SVP]]-DATA_RAW_Counts[[#This Row],[SPACES_OCC]]</f>
        <v>831</v>
      </c>
      <c r="H72">
        <f>DATA_RAW_Counts[[#This Row],[SPACES_OCC]]/DATA_RAW_Counts[[#This Row],[SPACES_SVP]]</f>
        <v>5.2451539338654506E-2</v>
      </c>
      <c r="I72">
        <f>DATA_RAW_Counts[[#This Row],[SPACES_EMPTY]]/DATA_RAW_Counts[[#This Row],[SPACES_SVP]]</f>
        <v>0.94754846066134546</v>
      </c>
    </row>
    <row r="73" spans="2:9">
      <c r="B73" s="27" t="s">
        <v>91</v>
      </c>
      <c r="C73" s="13">
        <v>7</v>
      </c>
      <c r="D73" s="14" t="s">
        <v>9</v>
      </c>
      <c r="E73" s="15">
        <v>1227</v>
      </c>
      <c r="F73" s="53">
        <v>26</v>
      </c>
      <c r="G73" s="16">
        <f>DATA_RAW_Counts[[#This Row],[SPACES_SVP]]-DATA_RAW_Counts[[#This Row],[SPACES_OCC]]</f>
        <v>1201</v>
      </c>
      <c r="H73">
        <f>DATA_RAW_Counts[[#This Row],[SPACES_OCC]]/DATA_RAW_Counts[[#This Row],[SPACES_SVP]]</f>
        <v>2.1189894050529748E-2</v>
      </c>
      <c r="I73">
        <f>DATA_RAW_Counts[[#This Row],[SPACES_EMPTY]]/DATA_RAW_Counts[[#This Row],[SPACES_SVP]]</f>
        <v>0.97881010594947027</v>
      </c>
    </row>
    <row r="74" spans="2:9">
      <c r="B74" s="27" t="s">
        <v>91</v>
      </c>
      <c r="C74" s="13">
        <v>8</v>
      </c>
      <c r="D74" s="14" t="s">
        <v>10</v>
      </c>
      <c r="E74" s="15">
        <v>938</v>
      </c>
      <c r="F74" s="53">
        <v>46</v>
      </c>
      <c r="G74" s="16">
        <f>DATA_RAW_Counts[[#This Row],[SPACES_SVP]]-DATA_RAW_Counts[[#This Row],[SPACES_OCC]]</f>
        <v>892</v>
      </c>
      <c r="H74">
        <f>DATA_RAW_Counts[[#This Row],[SPACES_OCC]]/DATA_RAW_Counts[[#This Row],[SPACES_SVP]]</f>
        <v>4.9040511727078892E-2</v>
      </c>
      <c r="I74">
        <f>DATA_RAW_Counts[[#This Row],[SPACES_EMPTY]]/DATA_RAW_Counts[[#This Row],[SPACES_SVP]]</f>
        <v>0.95095948827292109</v>
      </c>
    </row>
    <row r="75" spans="2:9">
      <c r="B75" s="27" t="s">
        <v>91</v>
      </c>
      <c r="C75" s="13">
        <v>9</v>
      </c>
      <c r="D75" s="17" t="s">
        <v>11</v>
      </c>
      <c r="E75" s="15">
        <v>415</v>
      </c>
      <c r="F75" s="53">
        <v>3</v>
      </c>
      <c r="G75" s="16">
        <f>DATA_RAW_Counts[[#This Row],[SPACES_SVP]]-DATA_RAW_Counts[[#This Row],[SPACES_OCC]]</f>
        <v>412</v>
      </c>
      <c r="H75">
        <f>DATA_RAW_Counts[[#This Row],[SPACES_OCC]]/DATA_RAW_Counts[[#This Row],[SPACES_SVP]]</f>
        <v>7.2289156626506026E-3</v>
      </c>
      <c r="I75">
        <f>DATA_RAW_Counts[[#This Row],[SPACES_EMPTY]]/DATA_RAW_Counts[[#This Row],[SPACES_SVP]]</f>
        <v>0.9927710843373494</v>
      </c>
    </row>
    <row r="76" spans="2:9">
      <c r="B76" s="27" t="s">
        <v>91</v>
      </c>
      <c r="C76" s="13">
        <v>10</v>
      </c>
      <c r="D76" s="14" t="s">
        <v>85</v>
      </c>
      <c r="E76" s="15">
        <v>1714</v>
      </c>
      <c r="F76" s="53">
        <v>107</v>
      </c>
      <c r="G76" s="16">
        <f>DATA_RAW_Counts[[#This Row],[SPACES_SVP]]-DATA_RAW_Counts[[#This Row],[SPACES_OCC]]</f>
        <v>1607</v>
      </c>
      <c r="H76">
        <f>DATA_RAW_Counts[[#This Row],[SPACES_OCC]]/DATA_RAW_Counts[[#This Row],[SPACES_SVP]]</f>
        <v>6.2427071178529754E-2</v>
      </c>
      <c r="I76">
        <f>DATA_RAW_Counts[[#This Row],[SPACES_EMPTY]]/DATA_RAW_Counts[[#This Row],[SPACES_SVP]]</f>
        <v>0.93757292882147025</v>
      </c>
    </row>
    <row r="77" spans="2:9">
      <c r="B77" s="27" t="s">
        <v>91</v>
      </c>
      <c r="C77" s="13">
        <v>11</v>
      </c>
      <c r="D77" s="14" t="s">
        <v>13</v>
      </c>
      <c r="E77" s="15">
        <v>922</v>
      </c>
      <c r="F77" s="53">
        <v>61</v>
      </c>
      <c r="G77" s="16">
        <f>DATA_RAW_Counts[[#This Row],[SPACES_SVP]]-DATA_RAW_Counts[[#This Row],[SPACES_OCC]]</f>
        <v>861</v>
      </c>
      <c r="H77">
        <f>DATA_RAW_Counts[[#This Row],[SPACES_OCC]]/DATA_RAW_Counts[[#This Row],[SPACES_SVP]]</f>
        <v>6.6160520607375276E-2</v>
      </c>
      <c r="I77">
        <f>DATA_RAW_Counts[[#This Row],[SPACES_EMPTY]]/DATA_RAW_Counts[[#This Row],[SPACES_SVP]]</f>
        <v>0.93383947939262468</v>
      </c>
    </row>
    <row r="78" spans="2:9">
      <c r="B78" s="27" t="s">
        <v>91</v>
      </c>
      <c r="C78" s="13">
        <v>12</v>
      </c>
      <c r="D78" s="14" t="s">
        <v>14</v>
      </c>
      <c r="E78" s="15">
        <v>2377</v>
      </c>
      <c r="F78" s="53">
        <v>161</v>
      </c>
      <c r="G78" s="16">
        <f>DATA_RAW_Counts[[#This Row],[SPACES_SVP]]-DATA_RAW_Counts[[#This Row],[SPACES_OCC]]</f>
        <v>2216</v>
      </c>
      <c r="H78">
        <f>DATA_RAW_Counts[[#This Row],[SPACES_OCC]]/DATA_RAW_Counts[[#This Row],[SPACES_SVP]]</f>
        <v>6.7732435843500208E-2</v>
      </c>
      <c r="I78">
        <f>DATA_RAW_Counts[[#This Row],[SPACES_EMPTY]]/DATA_RAW_Counts[[#This Row],[SPACES_SVP]]</f>
        <v>0.93226756415649981</v>
      </c>
    </row>
    <row r="79" spans="2:9">
      <c r="B79" s="27" t="s">
        <v>91</v>
      </c>
      <c r="C79" s="13">
        <v>13</v>
      </c>
      <c r="D79" s="14" t="s">
        <v>15</v>
      </c>
      <c r="E79" s="15">
        <v>961</v>
      </c>
      <c r="F79" s="53">
        <v>31</v>
      </c>
      <c r="G79" s="16">
        <f>DATA_RAW_Counts[[#This Row],[SPACES_SVP]]-DATA_RAW_Counts[[#This Row],[SPACES_OCC]]</f>
        <v>930</v>
      </c>
      <c r="H79">
        <f>DATA_RAW_Counts[[#This Row],[SPACES_OCC]]/DATA_RAW_Counts[[#This Row],[SPACES_SVP]]</f>
        <v>3.2258064516129031E-2</v>
      </c>
      <c r="I79">
        <f>DATA_RAW_Counts[[#This Row],[SPACES_EMPTY]]/DATA_RAW_Counts[[#This Row],[SPACES_SVP]]</f>
        <v>0.967741935483871</v>
      </c>
    </row>
    <row r="80" spans="2:9">
      <c r="B80" s="27" t="s">
        <v>91</v>
      </c>
      <c r="C80" s="13">
        <v>14</v>
      </c>
      <c r="D80" s="14" t="s">
        <v>16</v>
      </c>
      <c r="E80" s="18">
        <v>2171</v>
      </c>
      <c r="F80" s="53">
        <v>145</v>
      </c>
      <c r="G80" s="16">
        <f>DATA_RAW_Counts[[#This Row],[SPACES_SVP]]-DATA_RAW_Counts[[#This Row],[SPACES_OCC]]</f>
        <v>2026</v>
      </c>
      <c r="H80">
        <f>DATA_RAW_Counts[[#This Row],[SPACES_OCC]]/DATA_RAW_Counts[[#This Row],[SPACES_SVP]]</f>
        <v>6.6789497927222483E-2</v>
      </c>
      <c r="I80">
        <f>DATA_RAW_Counts[[#This Row],[SPACES_EMPTY]]/DATA_RAW_Counts[[#This Row],[SPACES_SVP]]</f>
        <v>0.93321050207277756</v>
      </c>
    </row>
    <row r="81" spans="2:9">
      <c r="B81" s="27" t="s">
        <v>91</v>
      </c>
      <c r="C81" s="13">
        <v>15</v>
      </c>
      <c r="D81" s="14" t="s">
        <v>17</v>
      </c>
      <c r="E81" s="15">
        <v>1129</v>
      </c>
      <c r="F81" s="53">
        <v>16</v>
      </c>
      <c r="G81" s="16">
        <f>DATA_RAW_Counts[[#This Row],[SPACES_SVP]]-DATA_RAW_Counts[[#This Row],[SPACES_OCC]]</f>
        <v>1113</v>
      </c>
      <c r="H81">
        <f>DATA_RAW_Counts[[#This Row],[SPACES_OCC]]/DATA_RAW_Counts[[#This Row],[SPACES_SVP]]</f>
        <v>1.4171833480956599E-2</v>
      </c>
      <c r="I81">
        <f>DATA_RAW_Counts[[#This Row],[SPACES_EMPTY]]/DATA_RAW_Counts[[#This Row],[SPACES_SVP]]</f>
        <v>0.98582816651904337</v>
      </c>
    </row>
    <row r="82" spans="2:9">
      <c r="B82" s="27" t="s">
        <v>91</v>
      </c>
      <c r="C82" s="13">
        <v>16</v>
      </c>
      <c r="D82" s="14" t="s">
        <v>62</v>
      </c>
      <c r="E82" s="15">
        <v>779</v>
      </c>
      <c r="F82" s="53">
        <v>45</v>
      </c>
      <c r="G82" s="16">
        <f>DATA_RAW_Counts[[#This Row],[SPACES_SVP]]-DATA_RAW_Counts[[#This Row],[SPACES_OCC]]</f>
        <v>734</v>
      </c>
      <c r="H82">
        <f>DATA_RAW_Counts[[#This Row],[SPACES_OCC]]/DATA_RAW_Counts[[#This Row],[SPACES_SVP]]</f>
        <v>5.7766367137355584E-2</v>
      </c>
      <c r="I82">
        <f>DATA_RAW_Counts[[#This Row],[SPACES_EMPTY]]/DATA_RAW_Counts[[#This Row],[SPACES_SVP]]</f>
        <v>0.94223363286264439</v>
      </c>
    </row>
    <row r="83" spans="2:9">
      <c r="B83" s="27" t="s">
        <v>91</v>
      </c>
      <c r="C83" s="13">
        <v>17</v>
      </c>
      <c r="D83" s="14" t="s">
        <v>63</v>
      </c>
      <c r="E83" s="15">
        <v>219</v>
      </c>
      <c r="F83" s="53">
        <v>81</v>
      </c>
      <c r="G83" s="16">
        <f>DATA_RAW_Counts[[#This Row],[SPACES_SVP]]-DATA_RAW_Counts[[#This Row],[SPACES_OCC]]</f>
        <v>138</v>
      </c>
      <c r="H83">
        <f>DATA_RAW_Counts[[#This Row],[SPACES_OCC]]/DATA_RAW_Counts[[#This Row],[SPACES_SVP]]</f>
        <v>0.36986301369863012</v>
      </c>
      <c r="I83">
        <f>DATA_RAW_Counts[[#This Row],[SPACES_EMPTY]]/DATA_RAW_Counts[[#This Row],[SPACES_SVP]]</f>
        <v>0.63013698630136983</v>
      </c>
    </row>
    <row r="84" spans="2:9">
      <c r="B84" s="27" t="s">
        <v>91</v>
      </c>
      <c r="C84" s="13">
        <v>18</v>
      </c>
      <c r="D84" s="14" t="s">
        <v>19</v>
      </c>
      <c r="E84" s="15">
        <v>904</v>
      </c>
      <c r="F84" s="53">
        <v>49</v>
      </c>
      <c r="G84" s="16">
        <f>DATA_RAW_Counts[[#This Row],[SPACES_SVP]]-DATA_RAW_Counts[[#This Row],[SPACES_OCC]]</f>
        <v>855</v>
      </c>
      <c r="H84">
        <f>DATA_RAW_Counts[[#This Row],[SPACES_OCC]]/DATA_RAW_Counts[[#This Row],[SPACES_SVP]]</f>
        <v>5.4203539823008851E-2</v>
      </c>
      <c r="I84">
        <f>DATA_RAW_Counts[[#This Row],[SPACES_EMPTY]]/DATA_RAW_Counts[[#This Row],[SPACES_SVP]]</f>
        <v>0.94579646017699115</v>
      </c>
    </row>
    <row r="85" spans="2:9">
      <c r="B85" s="27" t="s">
        <v>91</v>
      </c>
      <c r="C85" s="13">
        <v>19</v>
      </c>
      <c r="D85" s="17" t="s">
        <v>20</v>
      </c>
      <c r="E85" s="15">
        <v>1603</v>
      </c>
      <c r="F85" s="53">
        <v>43</v>
      </c>
      <c r="G85" s="16">
        <f>DATA_RAW_Counts[[#This Row],[SPACES_SVP]]-DATA_RAW_Counts[[#This Row],[SPACES_OCC]]</f>
        <v>1560</v>
      </c>
      <c r="H85">
        <f>DATA_RAW_Counts[[#This Row],[SPACES_OCC]]/DATA_RAW_Counts[[#This Row],[SPACES_SVP]]</f>
        <v>2.6824703680598878E-2</v>
      </c>
      <c r="I85">
        <f>DATA_RAW_Counts[[#This Row],[SPACES_EMPTY]]/DATA_RAW_Counts[[#This Row],[SPACES_SVP]]</f>
        <v>0.97317529631940114</v>
      </c>
    </row>
    <row r="86" spans="2:9">
      <c r="B86" s="27" t="s">
        <v>91</v>
      </c>
      <c r="C86" s="13">
        <v>20</v>
      </c>
      <c r="D86" s="14" t="s">
        <v>21</v>
      </c>
      <c r="E86" s="15">
        <v>2361</v>
      </c>
      <c r="F86" s="53">
        <v>110</v>
      </c>
      <c r="G86" s="16">
        <f>DATA_RAW_Counts[[#This Row],[SPACES_SVP]]-DATA_RAW_Counts[[#This Row],[SPACES_OCC]]</f>
        <v>2251</v>
      </c>
      <c r="H86">
        <f>DATA_RAW_Counts[[#This Row],[SPACES_OCC]]/DATA_RAW_Counts[[#This Row],[SPACES_SVP]]</f>
        <v>4.6590427784836935E-2</v>
      </c>
      <c r="I86">
        <f>DATA_RAW_Counts[[#This Row],[SPACES_EMPTY]]/DATA_RAW_Counts[[#This Row],[SPACES_SVP]]</f>
        <v>0.95340957221516309</v>
      </c>
    </row>
    <row r="87" spans="2:9">
      <c r="B87" s="27" t="s">
        <v>91</v>
      </c>
      <c r="C87" s="13">
        <v>21</v>
      </c>
      <c r="D87" s="17" t="s">
        <v>23</v>
      </c>
      <c r="E87" s="15">
        <v>1286</v>
      </c>
      <c r="F87" s="53">
        <v>16</v>
      </c>
      <c r="G87" s="16">
        <f>DATA_RAW_Counts[[#This Row],[SPACES_SVP]]-DATA_RAW_Counts[[#This Row],[SPACES_OCC]]</f>
        <v>1270</v>
      </c>
      <c r="H87">
        <f>DATA_RAW_Counts[[#This Row],[SPACES_OCC]]/DATA_RAW_Counts[[#This Row],[SPACES_SVP]]</f>
        <v>1.2441679626749611E-2</v>
      </c>
      <c r="I87">
        <f>DATA_RAW_Counts[[#This Row],[SPACES_EMPTY]]/DATA_RAW_Counts[[#This Row],[SPACES_SVP]]</f>
        <v>0.98755832037325042</v>
      </c>
    </row>
    <row r="88" spans="2:9">
      <c r="B88" s="27" t="s">
        <v>91</v>
      </c>
      <c r="C88" s="13">
        <v>22</v>
      </c>
      <c r="D88" s="14" t="s">
        <v>24</v>
      </c>
      <c r="E88" s="15">
        <v>766</v>
      </c>
      <c r="F88" s="53">
        <v>162</v>
      </c>
      <c r="G88" s="16">
        <f>DATA_RAW_Counts[[#This Row],[SPACES_SVP]]-DATA_RAW_Counts[[#This Row],[SPACES_OCC]]</f>
        <v>604</v>
      </c>
      <c r="H88">
        <f>DATA_RAW_Counts[[#This Row],[SPACES_OCC]]/DATA_RAW_Counts[[#This Row],[SPACES_SVP]]</f>
        <v>0.21148825065274152</v>
      </c>
      <c r="I88">
        <f>DATA_RAW_Counts[[#This Row],[SPACES_EMPTY]]/DATA_RAW_Counts[[#This Row],[SPACES_SVP]]</f>
        <v>0.78851174934725854</v>
      </c>
    </row>
    <row r="89" spans="2:9">
      <c r="B89" s="27" t="s">
        <v>91</v>
      </c>
      <c r="C89" s="13">
        <v>23</v>
      </c>
      <c r="D89" s="14" t="s">
        <v>25</v>
      </c>
      <c r="E89" s="15">
        <v>1263</v>
      </c>
      <c r="F89" s="53">
        <v>93</v>
      </c>
      <c r="G89" s="16">
        <f>DATA_RAW_Counts[[#This Row],[SPACES_SVP]]-DATA_RAW_Counts[[#This Row],[SPACES_OCC]]</f>
        <v>1170</v>
      </c>
      <c r="H89">
        <f>DATA_RAW_Counts[[#This Row],[SPACES_OCC]]/DATA_RAW_Counts[[#This Row],[SPACES_SVP]]</f>
        <v>7.3634204275534437E-2</v>
      </c>
      <c r="I89">
        <f>DATA_RAW_Counts[[#This Row],[SPACES_EMPTY]]/DATA_RAW_Counts[[#This Row],[SPACES_SVP]]</f>
        <v>0.92636579572446553</v>
      </c>
    </row>
    <row r="90" spans="2:9">
      <c r="B90" s="27" t="s">
        <v>91</v>
      </c>
      <c r="C90" s="13">
        <v>24</v>
      </c>
      <c r="D90" s="14" t="s">
        <v>26</v>
      </c>
      <c r="E90" s="15">
        <v>996</v>
      </c>
      <c r="F90" s="53">
        <v>59</v>
      </c>
      <c r="G90" s="16">
        <f>DATA_RAW_Counts[[#This Row],[SPACES_SVP]]-DATA_RAW_Counts[[#This Row],[SPACES_OCC]]</f>
        <v>937</v>
      </c>
      <c r="H90">
        <f>DATA_RAW_Counts[[#This Row],[SPACES_OCC]]/DATA_RAW_Counts[[#This Row],[SPACES_SVP]]</f>
        <v>5.923694779116466E-2</v>
      </c>
      <c r="I90">
        <f>DATA_RAW_Counts[[#This Row],[SPACES_EMPTY]]/DATA_RAW_Counts[[#This Row],[SPACES_SVP]]</f>
        <v>0.94076305220883538</v>
      </c>
    </row>
    <row r="91" spans="2:9">
      <c r="B91" s="27" t="s">
        <v>91</v>
      </c>
      <c r="C91" s="13">
        <v>25</v>
      </c>
      <c r="D91" s="14" t="s">
        <v>27</v>
      </c>
      <c r="E91" s="15">
        <v>1831</v>
      </c>
      <c r="F91" s="53">
        <v>178</v>
      </c>
      <c r="G91" s="16">
        <f>DATA_RAW_Counts[[#This Row],[SPACES_SVP]]-DATA_RAW_Counts[[#This Row],[SPACES_OCC]]</f>
        <v>1653</v>
      </c>
      <c r="H91">
        <f>DATA_RAW_Counts[[#This Row],[SPACES_OCC]]/DATA_RAW_Counts[[#This Row],[SPACES_SVP]]</f>
        <v>9.7214636810486074E-2</v>
      </c>
      <c r="I91">
        <f>DATA_RAW_Counts[[#This Row],[SPACES_EMPTY]]/DATA_RAW_Counts[[#This Row],[SPACES_SVP]]</f>
        <v>0.90278536318951397</v>
      </c>
    </row>
    <row r="92" spans="2:9">
      <c r="B92" s="27" t="s">
        <v>91</v>
      </c>
      <c r="C92" s="13">
        <v>26</v>
      </c>
      <c r="D92" s="17" t="s">
        <v>64</v>
      </c>
      <c r="E92" s="15">
        <v>1468</v>
      </c>
      <c r="F92" s="53">
        <v>3</v>
      </c>
      <c r="G92" s="16">
        <f>DATA_RAW_Counts[[#This Row],[SPACES_SVP]]-DATA_RAW_Counts[[#This Row],[SPACES_OCC]]</f>
        <v>1465</v>
      </c>
      <c r="H92">
        <f>DATA_RAW_Counts[[#This Row],[SPACES_OCC]]/DATA_RAW_Counts[[#This Row],[SPACES_SVP]]</f>
        <v>2.0435967302452314E-3</v>
      </c>
      <c r="I92">
        <f>DATA_RAW_Counts[[#This Row],[SPACES_EMPTY]]/DATA_RAW_Counts[[#This Row],[SPACES_SVP]]</f>
        <v>0.99795640326975477</v>
      </c>
    </row>
    <row r="93" spans="2:9">
      <c r="B93" s="27" t="s">
        <v>91</v>
      </c>
      <c r="C93" s="13">
        <v>27</v>
      </c>
      <c r="D93" s="14" t="s">
        <v>28</v>
      </c>
      <c r="E93" s="15">
        <v>1102</v>
      </c>
      <c r="F93" s="53">
        <v>20</v>
      </c>
      <c r="G93" s="16">
        <f>DATA_RAW_Counts[[#This Row],[SPACES_SVP]]-DATA_RAW_Counts[[#This Row],[SPACES_OCC]]</f>
        <v>1082</v>
      </c>
      <c r="H93">
        <f>DATA_RAW_Counts[[#This Row],[SPACES_OCC]]/DATA_RAW_Counts[[#This Row],[SPACES_SVP]]</f>
        <v>1.8148820326678767E-2</v>
      </c>
      <c r="I93">
        <f>DATA_RAW_Counts[[#This Row],[SPACES_EMPTY]]/DATA_RAW_Counts[[#This Row],[SPACES_SVP]]</f>
        <v>0.98185117967332125</v>
      </c>
    </row>
    <row r="94" spans="2:9">
      <c r="B94" s="27" t="s">
        <v>91</v>
      </c>
      <c r="C94" s="13">
        <v>28</v>
      </c>
      <c r="D94" s="14" t="s">
        <v>29</v>
      </c>
      <c r="E94" s="15">
        <v>826</v>
      </c>
      <c r="F94" s="53">
        <v>71</v>
      </c>
      <c r="G94" s="16">
        <f>DATA_RAW_Counts[[#This Row],[SPACES_SVP]]-DATA_RAW_Counts[[#This Row],[SPACES_OCC]]</f>
        <v>755</v>
      </c>
      <c r="H94">
        <f>DATA_RAW_Counts[[#This Row],[SPACES_OCC]]/DATA_RAW_Counts[[#This Row],[SPACES_SVP]]</f>
        <v>8.5956416464891036E-2</v>
      </c>
      <c r="I94">
        <f>DATA_RAW_Counts[[#This Row],[SPACES_EMPTY]]/DATA_RAW_Counts[[#This Row],[SPACES_SVP]]</f>
        <v>0.91404358353510895</v>
      </c>
    </row>
    <row r="95" spans="2:9">
      <c r="B95" s="28" t="s">
        <v>92</v>
      </c>
      <c r="C95" s="13">
        <v>1</v>
      </c>
      <c r="D95" s="14" t="s">
        <v>2</v>
      </c>
      <c r="E95" s="15">
        <v>2438</v>
      </c>
      <c r="F95" s="53">
        <v>196</v>
      </c>
      <c r="G95" s="16">
        <f>DATA_RAW_Counts[[#This Row],[SPACES_SVP]]-DATA_RAW_Counts[[#This Row],[SPACES_OCC]]</f>
        <v>2242</v>
      </c>
      <c r="H95">
        <f>DATA_RAW_Counts[[#This Row],[SPACES_OCC]]/DATA_RAW_Counts[[#This Row],[SPACES_SVP]]</f>
        <v>8.0393765381460217E-2</v>
      </c>
      <c r="I95">
        <f>DATA_RAW_Counts[[#This Row],[SPACES_EMPTY]]/DATA_RAW_Counts[[#This Row],[SPACES_SVP]]</f>
        <v>0.91960623461853974</v>
      </c>
    </row>
    <row r="96" spans="2:9">
      <c r="B96" s="28" t="s">
        <v>92</v>
      </c>
      <c r="C96" s="13">
        <v>2</v>
      </c>
      <c r="D96" s="14" t="s">
        <v>4</v>
      </c>
      <c r="E96" s="15">
        <v>1155</v>
      </c>
      <c r="F96" s="53">
        <v>21</v>
      </c>
      <c r="G96" s="16">
        <f>DATA_RAW_Counts[[#This Row],[SPACES_SVP]]-DATA_RAW_Counts[[#This Row],[SPACES_OCC]]</f>
        <v>1134</v>
      </c>
      <c r="H96">
        <f>DATA_RAW_Counts[[#This Row],[SPACES_OCC]]/DATA_RAW_Counts[[#This Row],[SPACES_SVP]]</f>
        <v>1.8181818181818181E-2</v>
      </c>
      <c r="I96">
        <f>DATA_RAW_Counts[[#This Row],[SPACES_EMPTY]]/DATA_RAW_Counts[[#This Row],[SPACES_SVP]]</f>
        <v>0.98181818181818181</v>
      </c>
    </row>
    <row r="97" spans="2:9">
      <c r="B97" s="28" t="s">
        <v>92</v>
      </c>
      <c r="C97" s="13">
        <v>3</v>
      </c>
      <c r="D97" s="14" t="s">
        <v>6</v>
      </c>
      <c r="E97" s="15">
        <v>125</v>
      </c>
      <c r="F97" s="53">
        <v>9</v>
      </c>
      <c r="G97" s="16">
        <f>DATA_RAW_Counts[[#This Row],[SPACES_SVP]]-DATA_RAW_Counts[[#This Row],[SPACES_OCC]]</f>
        <v>116</v>
      </c>
      <c r="H97">
        <f>DATA_RAW_Counts[[#This Row],[SPACES_OCC]]/DATA_RAW_Counts[[#This Row],[SPACES_SVP]]</f>
        <v>7.1999999999999995E-2</v>
      </c>
      <c r="I97">
        <f>DATA_RAW_Counts[[#This Row],[SPACES_EMPTY]]/DATA_RAW_Counts[[#This Row],[SPACES_SVP]]</f>
        <v>0.92800000000000005</v>
      </c>
    </row>
    <row r="98" spans="2:9">
      <c r="B98" s="28" t="s">
        <v>92</v>
      </c>
      <c r="C98" s="13">
        <v>4</v>
      </c>
      <c r="D98" s="14" t="s">
        <v>60</v>
      </c>
      <c r="E98" s="15">
        <v>294</v>
      </c>
      <c r="F98" s="53">
        <v>12</v>
      </c>
      <c r="G98" s="16">
        <f>DATA_RAW_Counts[[#This Row],[SPACES_SVP]]-DATA_RAW_Counts[[#This Row],[SPACES_OCC]]</f>
        <v>282</v>
      </c>
      <c r="H98">
        <f>DATA_RAW_Counts[[#This Row],[SPACES_OCC]]/DATA_RAW_Counts[[#This Row],[SPACES_SVP]]</f>
        <v>4.0816326530612242E-2</v>
      </c>
      <c r="I98">
        <f>DATA_RAW_Counts[[#This Row],[SPACES_EMPTY]]/DATA_RAW_Counts[[#This Row],[SPACES_SVP]]</f>
        <v>0.95918367346938771</v>
      </c>
    </row>
    <row r="99" spans="2:9">
      <c r="B99" s="28" t="s">
        <v>92</v>
      </c>
      <c r="C99" s="13">
        <v>5</v>
      </c>
      <c r="D99" s="14" t="s">
        <v>61</v>
      </c>
      <c r="E99" s="15">
        <v>1487</v>
      </c>
      <c r="F99" s="53">
        <v>202</v>
      </c>
      <c r="G99" s="16">
        <f>DATA_RAW_Counts[[#This Row],[SPACES_SVP]]-DATA_RAW_Counts[[#This Row],[SPACES_OCC]]</f>
        <v>1285</v>
      </c>
      <c r="H99">
        <f>DATA_RAW_Counts[[#This Row],[SPACES_OCC]]/DATA_RAW_Counts[[#This Row],[SPACES_SVP]]</f>
        <v>0.13584398117014124</v>
      </c>
      <c r="I99">
        <f>DATA_RAW_Counts[[#This Row],[SPACES_EMPTY]]/DATA_RAW_Counts[[#This Row],[SPACES_SVP]]</f>
        <v>0.86415601882985882</v>
      </c>
    </row>
    <row r="100" spans="2:9">
      <c r="B100" s="28" t="s">
        <v>92</v>
      </c>
      <c r="C100" s="13">
        <v>6</v>
      </c>
      <c r="D100" s="14" t="s">
        <v>8</v>
      </c>
      <c r="E100" s="15">
        <v>877</v>
      </c>
      <c r="F100" s="53">
        <v>46</v>
      </c>
      <c r="G100" s="16">
        <f>DATA_RAW_Counts[[#This Row],[SPACES_SVP]]-DATA_RAW_Counts[[#This Row],[SPACES_OCC]]</f>
        <v>831</v>
      </c>
      <c r="H100">
        <f>DATA_RAW_Counts[[#This Row],[SPACES_OCC]]/DATA_RAW_Counts[[#This Row],[SPACES_SVP]]</f>
        <v>5.2451539338654506E-2</v>
      </c>
      <c r="I100">
        <f>DATA_RAW_Counts[[#This Row],[SPACES_EMPTY]]/DATA_RAW_Counts[[#This Row],[SPACES_SVP]]</f>
        <v>0.94754846066134546</v>
      </c>
    </row>
    <row r="101" spans="2:9">
      <c r="B101" s="28" t="s">
        <v>92</v>
      </c>
      <c r="C101" s="13">
        <v>7</v>
      </c>
      <c r="D101" s="14" t="s">
        <v>9</v>
      </c>
      <c r="E101" s="15">
        <v>1227</v>
      </c>
      <c r="F101" s="53">
        <v>44</v>
      </c>
      <c r="G101" s="16">
        <f>DATA_RAW_Counts[[#This Row],[SPACES_SVP]]-DATA_RAW_Counts[[#This Row],[SPACES_OCC]]</f>
        <v>1183</v>
      </c>
      <c r="H101">
        <f>DATA_RAW_Counts[[#This Row],[SPACES_OCC]]/DATA_RAW_Counts[[#This Row],[SPACES_SVP]]</f>
        <v>3.5859820700896494E-2</v>
      </c>
      <c r="I101">
        <f>DATA_RAW_Counts[[#This Row],[SPACES_EMPTY]]/DATA_RAW_Counts[[#This Row],[SPACES_SVP]]</f>
        <v>0.96414017929910345</v>
      </c>
    </row>
    <row r="102" spans="2:9">
      <c r="B102" s="28" t="s">
        <v>92</v>
      </c>
      <c r="C102" s="13">
        <v>8</v>
      </c>
      <c r="D102" s="14" t="s">
        <v>10</v>
      </c>
      <c r="E102" s="15">
        <v>938</v>
      </c>
      <c r="F102" s="53">
        <v>45</v>
      </c>
      <c r="G102" s="16">
        <f>DATA_RAW_Counts[[#This Row],[SPACES_SVP]]-DATA_RAW_Counts[[#This Row],[SPACES_OCC]]</f>
        <v>893</v>
      </c>
      <c r="H102">
        <f>DATA_RAW_Counts[[#This Row],[SPACES_OCC]]/DATA_RAW_Counts[[#This Row],[SPACES_SVP]]</f>
        <v>4.7974413646055439E-2</v>
      </c>
      <c r="I102">
        <f>DATA_RAW_Counts[[#This Row],[SPACES_EMPTY]]/DATA_RAW_Counts[[#This Row],[SPACES_SVP]]</f>
        <v>0.95202558635394452</v>
      </c>
    </row>
    <row r="103" spans="2:9">
      <c r="B103" s="28" t="s">
        <v>92</v>
      </c>
      <c r="C103" s="13">
        <v>9</v>
      </c>
      <c r="D103" s="17" t="s">
        <v>11</v>
      </c>
      <c r="E103" s="15">
        <v>415</v>
      </c>
      <c r="F103" s="53">
        <v>6</v>
      </c>
      <c r="G103" s="16">
        <f>DATA_RAW_Counts[[#This Row],[SPACES_SVP]]-DATA_RAW_Counts[[#This Row],[SPACES_OCC]]</f>
        <v>409</v>
      </c>
      <c r="H103">
        <f>DATA_RAW_Counts[[#This Row],[SPACES_OCC]]/DATA_RAW_Counts[[#This Row],[SPACES_SVP]]</f>
        <v>1.4457831325301205E-2</v>
      </c>
      <c r="I103">
        <f>DATA_RAW_Counts[[#This Row],[SPACES_EMPTY]]/DATA_RAW_Counts[[#This Row],[SPACES_SVP]]</f>
        <v>0.98554216867469879</v>
      </c>
    </row>
    <row r="104" spans="2:9">
      <c r="B104" s="28" t="s">
        <v>92</v>
      </c>
      <c r="C104" s="13">
        <v>10</v>
      </c>
      <c r="D104" s="14" t="s">
        <v>85</v>
      </c>
      <c r="E104" s="15">
        <v>1714</v>
      </c>
      <c r="F104" s="53">
        <v>71</v>
      </c>
      <c r="G104" s="16">
        <f>DATA_RAW_Counts[[#This Row],[SPACES_SVP]]-DATA_RAW_Counts[[#This Row],[SPACES_OCC]]</f>
        <v>1643</v>
      </c>
      <c r="H104">
        <f>DATA_RAW_Counts[[#This Row],[SPACES_OCC]]/DATA_RAW_Counts[[#This Row],[SPACES_SVP]]</f>
        <v>4.1423570595099185E-2</v>
      </c>
      <c r="I104">
        <f>DATA_RAW_Counts[[#This Row],[SPACES_EMPTY]]/DATA_RAW_Counts[[#This Row],[SPACES_SVP]]</f>
        <v>0.95857642940490084</v>
      </c>
    </row>
    <row r="105" spans="2:9">
      <c r="B105" s="28" t="s">
        <v>92</v>
      </c>
      <c r="C105" s="13">
        <v>11</v>
      </c>
      <c r="D105" s="14" t="s">
        <v>13</v>
      </c>
      <c r="E105" s="15">
        <v>922</v>
      </c>
      <c r="F105" s="53">
        <v>58</v>
      </c>
      <c r="G105" s="16">
        <f>DATA_RAW_Counts[[#This Row],[SPACES_SVP]]-DATA_RAW_Counts[[#This Row],[SPACES_OCC]]</f>
        <v>864</v>
      </c>
      <c r="H105">
        <f>DATA_RAW_Counts[[#This Row],[SPACES_OCC]]/DATA_RAW_Counts[[#This Row],[SPACES_SVP]]</f>
        <v>6.2906724511930592E-2</v>
      </c>
      <c r="I105">
        <f>DATA_RAW_Counts[[#This Row],[SPACES_EMPTY]]/DATA_RAW_Counts[[#This Row],[SPACES_SVP]]</f>
        <v>0.93709327548806942</v>
      </c>
    </row>
    <row r="106" spans="2:9">
      <c r="B106" s="28" t="s">
        <v>92</v>
      </c>
      <c r="C106" s="13">
        <v>12</v>
      </c>
      <c r="D106" s="14" t="s">
        <v>14</v>
      </c>
      <c r="E106" s="15">
        <v>2377</v>
      </c>
      <c r="F106" s="53">
        <v>195</v>
      </c>
      <c r="G106" s="16">
        <f>DATA_RAW_Counts[[#This Row],[SPACES_SVP]]-DATA_RAW_Counts[[#This Row],[SPACES_OCC]]</f>
        <v>2182</v>
      </c>
      <c r="H106">
        <f>DATA_RAW_Counts[[#This Row],[SPACES_OCC]]/DATA_RAW_Counts[[#This Row],[SPACES_SVP]]</f>
        <v>8.2036180058897776E-2</v>
      </c>
      <c r="I106">
        <f>DATA_RAW_Counts[[#This Row],[SPACES_EMPTY]]/DATA_RAW_Counts[[#This Row],[SPACES_SVP]]</f>
        <v>0.91796381994110221</v>
      </c>
    </row>
    <row r="107" spans="2:9">
      <c r="B107" s="28" t="s">
        <v>92</v>
      </c>
      <c r="C107" s="13">
        <v>13</v>
      </c>
      <c r="D107" s="14" t="s">
        <v>15</v>
      </c>
      <c r="E107" s="15">
        <v>961</v>
      </c>
      <c r="F107" s="53">
        <v>31</v>
      </c>
      <c r="G107" s="16">
        <f>DATA_RAW_Counts[[#This Row],[SPACES_SVP]]-DATA_RAW_Counts[[#This Row],[SPACES_OCC]]</f>
        <v>930</v>
      </c>
      <c r="H107">
        <f>DATA_RAW_Counts[[#This Row],[SPACES_OCC]]/DATA_RAW_Counts[[#This Row],[SPACES_SVP]]</f>
        <v>3.2258064516129031E-2</v>
      </c>
      <c r="I107">
        <f>DATA_RAW_Counts[[#This Row],[SPACES_EMPTY]]/DATA_RAW_Counts[[#This Row],[SPACES_SVP]]</f>
        <v>0.967741935483871</v>
      </c>
    </row>
    <row r="108" spans="2:9">
      <c r="B108" s="28" t="s">
        <v>92</v>
      </c>
      <c r="C108" s="13">
        <v>14</v>
      </c>
      <c r="D108" s="14" t="s">
        <v>16</v>
      </c>
      <c r="E108" s="18">
        <v>2171</v>
      </c>
      <c r="F108" s="53">
        <v>119</v>
      </c>
      <c r="G108" s="16">
        <f>DATA_RAW_Counts[[#This Row],[SPACES_SVP]]-DATA_RAW_Counts[[#This Row],[SPACES_OCC]]</f>
        <v>2052</v>
      </c>
      <c r="H108">
        <f>DATA_RAW_Counts[[#This Row],[SPACES_OCC]]/DATA_RAW_Counts[[#This Row],[SPACES_SVP]]</f>
        <v>5.4813450023030862E-2</v>
      </c>
      <c r="I108">
        <f>DATA_RAW_Counts[[#This Row],[SPACES_EMPTY]]/DATA_RAW_Counts[[#This Row],[SPACES_SVP]]</f>
        <v>0.94518654997696916</v>
      </c>
    </row>
    <row r="109" spans="2:9">
      <c r="B109" s="28" t="s">
        <v>92</v>
      </c>
      <c r="C109" s="13">
        <v>15</v>
      </c>
      <c r="D109" s="14" t="s">
        <v>17</v>
      </c>
      <c r="E109" s="15">
        <v>1129</v>
      </c>
      <c r="F109" s="53">
        <v>16</v>
      </c>
      <c r="G109" s="16">
        <f>DATA_RAW_Counts[[#This Row],[SPACES_SVP]]-DATA_RAW_Counts[[#This Row],[SPACES_OCC]]</f>
        <v>1113</v>
      </c>
      <c r="H109">
        <f>DATA_RAW_Counts[[#This Row],[SPACES_OCC]]/DATA_RAW_Counts[[#This Row],[SPACES_SVP]]</f>
        <v>1.4171833480956599E-2</v>
      </c>
      <c r="I109">
        <f>DATA_RAW_Counts[[#This Row],[SPACES_EMPTY]]/DATA_RAW_Counts[[#This Row],[SPACES_SVP]]</f>
        <v>0.98582816651904337</v>
      </c>
    </row>
    <row r="110" spans="2:9">
      <c r="B110" s="28" t="s">
        <v>92</v>
      </c>
      <c r="C110" s="13">
        <v>16</v>
      </c>
      <c r="D110" s="14" t="s">
        <v>62</v>
      </c>
      <c r="E110" s="15">
        <v>779</v>
      </c>
      <c r="F110" s="53">
        <v>54</v>
      </c>
      <c r="G110" s="16">
        <f>DATA_RAW_Counts[[#This Row],[SPACES_SVP]]-DATA_RAW_Counts[[#This Row],[SPACES_OCC]]</f>
        <v>725</v>
      </c>
      <c r="H110">
        <f>DATA_RAW_Counts[[#This Row],[SPACES_OCC]]/DATA_RAW_Counts[[#This Row],[SPACES_SVP]]</f>
        <v>6.9319640564826701E-2</v>
      </c>
      <c r="I110">
        <f>DATA_RAW_Counts[[#This Row],[SPACES_EMPTY]]/DATA_RAW_Counts[[#This Row],[SPACES_SVP]]</f>
        <v>0.93068035943517335</v>
      </c>
    </row>
    <row r="111" spans="2:9">
      <c r="B111" s="28" t="s">
        <v>92</v>
      </c>
      <c r="C111" s="13">
        <v>17</v>
      </c>
      <c r="D111" s="14" t="s">
        <v>63</v>
      </c>
      <c r="E111" s="15">
        <v>219</v>
      </c>
      <c r="F111" s="53">
        <v>91</v>
      </c>
      <c r="G111" s="16">
        <f>DATA_RAW_Counts[[#This Row],[SPACES_SVP]]-DATA_RAW_Counts[[#This Row],[SPACES_OCC]]</f>
        <v>128</v>
      </c>
      <c r="H111">
        <f>DATA_RAW_Counts[[#This Row],[SPACES_OCC]]/DATA_RAW_Counts[[#This Row],[SPACES_SVP]]</f>
        <v>0.41552511415525112</v>
      </c>
      <c r="I111">
        <f>DATA_RAW_Counts[[#This Row],[SPACES_EMPTY]]/DATA_RAW_Counts[[#This Row],[SPACES_SVP]]</f>
        <v>0.58447488584474883</v>
      </c>
    </row>
    <row r="112" spans="2:9">
      <c r="B112" s="28" t="s">
        <v>92</v>
      </c>
      <c r="C112" s="13">
        <v>18</v>
      </c>
      <c r="D112" s="14" t="s">
        <v>19</v>
      </c>
      <c r="E112" s="15">
        <v>904</v>
      </c>
      <c r="F112" s="53">
        <v>50</v>
      </c>
      <c r="G112" s="16">
        <f>DATA_RAW_Counts[[#This Row],[SPACES_SVP]]-DATA_RAW_Counts[[#This Row],[SPACES_OCC]]</f>
        <v>854</v>
      </c>
      <c r="H112">
        <f>DATA_RAW_Counts[[#This Row],[SPACES_OCC]]/DATA_RAW_Counts[[#This Row],[SPACES_SVP]]</f>
        <v>5.5309734513274339E-2</v>
      </c>
      <c r="I112">
        <f>DATA_RAW_Counts[[#This Row],[SPACES_EMPTY]]/DATA_RAW_Counts[[#This Row],[SPACES_SVP]]</f>
        <v>0.94469026548672563</v>
      </c>
    </row>
    <row r="113" spans="2:9">
      <c r="B113" s="28" t="s">
        <v>92</v>
      </c>
      <c r="C113" s="13">
        <v>19</v>
      </c>
      <c r="D113" s="17" t="s">
        <v>20</v>
      </c>
      <c r="E113" s="15">
        <v>1603</v>
      </c>
      <c r="F113" s="53">
        <v>58</v>
      </c>
      <c r="G113" s="16">
        <f>DATA_RAW_Counts[[#This Row],[SPACES_SVP]]-DATA_RAW_Counts[[#This Row],[SPACES_OCC]]</f>
        <v>1545</v>
      </c>
      <c r="H113">
        <f>DATA_RAW_Counts[[#This Row],[SPACES_OCC]]/DATA_RAW_Counts[[#This Row],[SPACES_SVP]]</f>
        <v>3.6182158452900813E-2</v>
      </c>
      <c r="I113">
        <f>DATA_RAW_Counts[[#This Row],[SPACES_EMPTY]]/DATA_RAW_Counts[[#This Row],[SPACES_SVP]]</f>
        <v>0.96381784154709915</v>
      </c>
    </row>
    <row r="114" spans="2:9">
      <c r="B114" s="28" t="s">
        <v>92</v>
      </c>
      <c r="C114" s="13">
        <v>20</v>
      </c>
      <c r="D114" s="14" t="s">
        <v>21</v>
      </c>
      <c r="E114" s="15">
        <v>2361</v>
      </c>
      <c r="F114" s="53">
        <v>103</v>
      </c>
      <c r="G114" s="16">
        <f>DATA_RAW_Counts[[#This Row],[SPACES_SVP]]-DATA_RAW_Counts[[#This Row],[SPACES_OCC]]</f>
        <v>2258</v>
      </c>
      <c r="H114">
        <f>DATA_RAW_Counts[[#This Row],[SPACES_OCC]]/DATA_RAW_Counts[[#This Row],[SPACES_SVP]]</f>
        <v>4.3625582380347312E-2</v>
      </c>
      <c r="I114">
        <f>DATA_RAW_Counts[[#This Row],[SPACES_EMPTY]]/DATA_RAW_Counts[[#This Row],[SPACES_SVP]]</f>
        <v>0.95637441761965269</v>
      </c>
    </row>
    <row r="115" spans="2:9">
      <c r="B115" s="28" t="s">
        <v>92</v>
      </c>
      <c r="C115" s="13">
        <v>21</v>
      </c>
      <c r="D115" s="17" t="s">
        <v>23</v>
      </c>
      <c r="E115" s="15">
        <v>1286</v>
      </c>
      <c r="F115" s="53">
        <v>13</v>
      </c>
      <c r="G115" s="16">
        <f>DATA_RAW_Counts[[#This Row],[SPACES_SVP]]-DATA_RAW_Counts[[#This Row],[SPACES_OCC]]</f>
        <v>1273</v>
      </c>
      <c r="H115">
        <f>DATA_RAW_Counts[[#This Row],[SPACES_OCC]]/DATA_RAW_Counts[[#This Row],[SPACES_SVP]]</f>
        <v>1.010886469673406E-2</v>
      </c>
      <c r="I115">
        <f>DATA_RAW_Counts[[#This Row],[SPACES_EMPTY]]/DATA_RAW_Counts[[#This Row],[SPACES_SVP]]</f>
        <v>0.98989113530326589</v>
      </c>
    </row>
    <row r="116" spans="2:9">
      <c r="B116" s="28" t="s">
        <v>92</v>
      </c>
      <c r="C116" s="13">
        <v>22</v>
      </c>
      <c r="D116" s="14" t="s">
        <v>24</v>
      </c>
      <c r="E116" s="15">
        <v>766</v>
      </c>
      <c r="F116" s="53">
        <v>179</v>
      </c>
      <c r="G116" s="16">
        <f>DATA_RAW_Counts[[#This Row],[SPACES_SVP]]-DATA_RAW_Counts[[#This Row],[SPACES_OCC]]</f>
        <v>587</v>
      </c>
      <c r="H116">
        <f>DATA_RAW_Counts[[#This Row],[SPACES_OCC]]/DATA_RAW_Counts[[#This Row],[SPACES_SVP]]</f>
        <v>0.23368146214099217</v>
      </c>
      <c r="I116">
        <f>DATA_RAW_Counts[[#This Row],[SPACES_EMPTY]]/DATA_RAW_Counts[[#This Row],[SPACES_SVP]]</f>
        <v>0.76631853785900783</v>
      </c>
    </row>
    <row r="117" spans="2:9">
      <c r="B117" s="28" t="s">
        <v>92</v>
      </c>
      <c r="C117" s="13">
        <v>23</v>
      </c>
      <c r="D117" s="14" t="s">
        <v>25</v>
      </c>
      <c r="E117" s="15">
        <v>1263</v>
      </c>
      <c r="F117" s="53">
        <v>82</v>
      </c>
      <c r="G117" s="16">
        <f>DATA_RAW_Counts[[#This Row],[SPACES_SVP]]-DATA_RAW_Counts[[#This Row],[SPACES_OCC]]</f>
        <v>1181</v>
      </c>
      <c r="H117">
        <f>DATA_RAW_Counts[[#This Row],[SPACES_OCC]]/DATA_RAW_Counts[[#This Row],[SPACES_SVP]]</f>
        <v>6.4924782264449726E-2</v>
      </c>
      <c r="I117">
        <f>DATA_RAW_Counts[[#This Row],[SPACES_EMPTY]]/DATA_RAW_Counts[[#This Row],[SPACES_SVP]]</f>
        <v>0.93507521773555025</v>
      </c>
    </row>
    <row r="118" spans="2:9">
      <c r="B118" s="28" t="s">
        <v>92</v>
      </c>
      <c r="C118" s="13">
        <v>24</v>
      </c>
      <c r="D118" s="14" t="s">
        <v>26</v>
      </c>
      <c r="E118" s="15">
        <v>996</v>
      </c>
      <c r="F118" s="53">
        <v>59</v>
      </c>
      <c r="G118" s="16">
        <f>DATA_RAW_Counts[[#This Row],[SPACES_SVP]]-DATA_RAW_Counts[[#This Row],[SPACES_OCC]]</f>
        <v>937</v>
      </c>
      <c r="H118">
        <f>DATA_RAW_Counts[[#This Row],[SPACES_OCC]]/DATA_RAW_Counts[[#This Row],[SPACES_SVP]]</f>
        <v>5.923694779116466E-2</v>
      </c>
      <c r="I118">
        <f>DATA_RAW_Counts[[#This Row],[SPACES_EMPTY]]/DATA_RAW_Counts[[#This Row],[SPACES_SVP]]</f>
        <v>0.94076305220883538</v>
      </c>
    </row>
    <row r="119" spans="2:9">
      <c r="B119" s="28" t="s">
        <v>92</v>
      </c>
      <c r="C119" s="13">
        <v>25</v>
      </c>
      <c r="D119" s="14" t="s">
        <v>27</v>
      </c>
      <c r="E119" s="15">
        <v>1831</v>
      </c>
      <c r="F119" s="53">
        <v>145</v>
      </c>
      <c r="G119" s="16">
        <f>DATA_RAW_Counts[[#This Row],[SPACES_SVP]]-DATA_RAW_Counts[[#This Row],[SPACES_OCC]]</f>
        <v>1686</v>
      </c>
      <c r="H119">
        <f>DATA_RAW_Counts[[#This Row],[SPACES_OCC]]/DATA_RAW_Counts[[#This Row],[SPACES_SVP]]</f>
        <v>7.9191698525395954E-2</v>
      </c>
      <c r="I119">
        <f>DATA_RAW_Counts[[#This Row],[SPACES_EMPTY]]/DATA_RAW_Counts[[#This Row],[SPACES_SVP]]</f>
        <v>0.92080830147460402</v>
      </c>
    </row>
    <row r="120" spans="2:9">
      <c r="B120" s="28" t="s">
        <v>92</v>
      </c>
      <c r="C120" s="13">
        <v>26</v>
      </c>
      <c r="D120" s="17" t="s">
        <v>64</v>
      </c>
      <c r="E120" s="15">
        <v>1468</v>
      </c>
      <c r="F120" s="53">
        <v>5</v>
      </c>
      <c r="G120" s="16">
        <f>DATA_RAW_Counts[[#This Row],[SPACES_SVP]]-DATA_RAW_Counts[[#This Row],[SPACES_OCC]]</f>
        <v>1463</v>
      </c>
      <c r="H120">
        <f>DATA_RAW_Counts[[#This Row],[SPACES_OCC]]/DATA_RAW_Counts[[#This Row],[SPACES_SVP]]</f>
        <v>3.4059945504087193E-3</v>
      </c>
      <c r="I120">
        <f>DATA_RAW_Counts[[#This Row],[SPACES_EMPTY]]/DATA_RAW_Counts[[#This Row],[SPACES_SVP]]</f>
        <v>0.99659400544959131</v>
      </c>
    </row>
    <row r="121" spans="2:9">
      <c r="B121" s="28" t="s">
        <v>92</v>
      </c>
      <c r="C121" s="13">
        <v>27</v>
      </c>
      <c r="D121" s="14" t="s">
        <v>28</v>
      </c>
      <c r="E121" s="15">
        <v>1102</v>
      </c>
      <c r="F121" s="53">
        <v>14</v>
      </c>
      <c r="G121" s="16">
        <f>DATA_RAW_Counts[[#This Row],[SPACES_SVP]]-DATA_RAW_Counts[[#This Row],[SPACES_OCC]]</f>
        <v>1088</v>
      </c>
      <c r="H121">
        <f>DATA_RAW_Counts[[#This Row],[SPACES_OCC]]/DATA_RAW_Counts[[#This Row],[SPACES_SVP]]</f>
        <v>1.2704174228675136E-2</v>
      </c>
      <c r="I121">
        <f>DATA_RAW_Counts[[#This Row],[SPACES_EMPTY]]/DATA_RAW_Counts[[#This Row],[SPACES_SVP]]</f>
        <v>0.98729582577132491</v>
      </c>
    </row>
    <row r="122" spans="2:9">
      <c r="B122" s="28" t="s">
        <v>92</v>
      </c>
      <c r="C122" s="13">
        <v>28</v>
      </c>
      <c r="D122" s="14" t="s">
        <v>29</v>
      </c>
      <c r="E122" s="15">
        <v>826</v>
      </c>
      <c r="F122" s="53">
        <v>71</v>
      </c>
      <c r="G122" s="16">
        <f>DATA_RAW_Counts[[#This Row],[SPACES_SVP]]-DATA_RAW_Counts[[#This Row],[SPACES_OCC]]</f>
        <v>755</v>
      </c>
      <c r="H122">
        <f>DATA_RAW_Counts[[#This Row],[SPACES_OCC]]/DATA_RAW_Counts[[#This Row],[SPACES_SVP]]</f>
        <v>8.5956416464891036E-2</v>
      </c>
      <c r="I122">
        <f>DATA_RAW_Counts[[#This Row],[SPACES_EMPTY]]/DATA_RAW_Counts[[#This Row],[SPACES_SVP]]</f>
        <v>0.91404358353510895</v>
      </c>
    </row>
    <row r="123" spans="2:9">
      <c r="B123" s="26" t="s">
        <v>93</v>
      </c>
      <c r="C123" s="13">
        <v>1</v>
      </c>
      <c r="D123" s="14" t="s">
        <v>2</v>
      </c>
      <c r="E123" s="15">
        <v>2438</v>
      </c>
      <c r="F123" s="53">
        <v>224</v>
      </c>
      <c r="G123" s="16">
        <f>DATA_RAW_Counts[[#This Row],[SPACES_SVP]]-DATA_RAW_Counts[[#This Row],[SPACES_OCC]]</f>
        <v>2214</v>
      </c>
      <c r="H123">
        <f>DATA_RAW_Counts[[#This Row],[SPACES_OCC]]/DATA_RAW_Counts[[#This Row],[SPACES_SVP]]</f>
        <v>9.1878589007383105E-2</v>
      </c>
      <c r="I123">
        <f>DATA_RAW_Counts[[#This Row],[SPACES_EMPTY]]/DATA_RAW_Counts[[#This Row],[SPACES_SVP]]</f>
        <v>0.9081214109926169</v>
      </c>
    </row>
    <row r="124" spans="2:9">
      <c r="B124" s="26" t="s">
        <v>93</v>
      </c>
      <c r="C124" s="13">
        <v>2</v>
      </c>
      <c r="D124" s="14" t="s">
        <v>4</v>
      </c>
      <c r="E124" s="15">
        <v>1155</v>
      </c>
      <c r="F124" s="53">
        <v>36</v>
      </c>
      <c r="G124" s="16">
        <f>DATA_RAW_Counts[[#This Row],[SPACES_SVP]]-DATA_RAW_Counts[[#This Row],[SPACES_OCC]]</f>
        <v>1119</v>
      </c>
      <c r="H124">
        <f>DATA_RAW_Counts[[#This Row],[SPACES_OCC]]/DATA_RAW_Counts[[#This Row],[SPACES_SVP]]</f>
        <v>3.1168831168831169E-2</v>
      </c>
      <c r="I124">
        <f>DATA_RAW_Counts[[#This Row],[SPACES_EMPTY]]/DATA_RAW_Counts[[#This Row],[SPACES_SVP]]</f>
        <v>0.96883116883116882</v>
      </c>
    </row>
    <row r="125" spans="2:9">
      <c r="B125" s="26" t="s">
        <v>93</v>
      </c>
      <c r="C125" s="13">
        <v>3</v>
      </c>
      <c r="D125" s="14" t="s">
        <v>6</v>
      </c>
      <c r="E125" s="15">
        <v>125</v>
      </c>
      <c r="F125" s="53">
        <v>6</v>
      </c>
      <c r="G125" s="16">
        <f>DATA_RAW_Counts[[#This Row],[SPACES_SVP]]-DATA_RAW_Counts[[#This Row],[SPACES_OCC]]</f>
        <v>119</v>
      </c>
      <c r="H125">
        <f>DATA_RAW_Counts[[#This Row],[SPACES_OCC]]/DATA_RAW_Counts[[#This Row],[SPACES_SVP]]</f>
        <v>4.8000000000000001E-2</v>
      </c>
      <c r="I125">
        <f>DATA_RAW_Counts[[#This Row],[SPACES_EMPTY]]/DATA_RAW_Counts[[#This Row],[SPACES_SVP]]</f>
        <v>0.95199999999999996</v>
      </c>
    </row>
    <row r="126" spans="2:9">
      <c r="B126" s="26" t="s">
        <v>93</v>
      </c>
      <c r="C126" s="13">
        <v>4</v>
      </c>
      <c r="D126" s="14" t="s">
        <v>60</v>
      </c>
      <c r="E126" s="15">
        <v>294</v>
      </c>
      <c r="F126" s="53">
        <v>16</v>
      </c>
      <c r="G126" s="16">
        <f>DATA_RAW_Counts[[#This Row],[SPACES_SVP]]-DATA_RAW_Counts[[#This Row],[SPACES_OCC]]</f>
        <v>278</v>
      </c>
      <c r="H126">
        <f>DATA_RAW_Counts[[#This Row],[SPACES_OCC]]/DATA_RAW_Counts[[#This Row],[SPACES_SVP]]</f>
        <v>5.4421768707482991E-2</v>
      </c>
      <c r="I126">
        <f>DATA_RAW_Counts[[#This Row],[SPACES_EMPTY]]/DATA_RAW_Counts[[#This Row],[SPACES_SVP]]</f>
        <v>0.94557823129251706</v>
      </c>
    </row>
    <row r="127" spans="2:9">
      <c r="B127" s="26" t="s">
        <v>93</v>
      </c>
      <c r="C127" s="13">
        <v>5</v>
      </c>
      <c r="D127" s="14" t="s">
        <v>61</v>
      </c>
      <c r="E127" s="15">
        <v>1487</v>
      </c>
      <c r="F127" s="53">
        <v>205</v>
      </c>
      <c r="G127" s="16">
        <f>DATA_RAW_Counts[[#This Row],[SPACES_SVP]]-DATA_RAW_Counts[[#This Row],[SPACES_OCC]]</f>
        <v>1282</v>
      </c>
      <c r="H127">
        <f>DATA_RAW_Counts[[#This Row],[SPACES_OCC]]/DATA_RAW_Counts[[#This Row],[SPACES_SVP]]</f>
        <v>0.1378614660390047</v>
      </c>
      <c r="I127">
        <f>DATA_RAW_Counts[[#This Row],[SPACES_EMPTY]]/DATA_RAW_Counts[[#This Row],[SPACES_SVP]]</f>
        <v>0.86213853396099527</v>
      </c>
    </row>
    <row r="128" spans="2:9">
      <c r="B128" s="26" t="s">
        <v>93</v>
      </c>
      <c r="C128" s="13">
        <v>6</v>
      </c>
      <c r="D128" s="14" t="s">
        <v>8</v>
      </c>
      <c r="E128" s="15">
        <v>877</v>
      </c>
      <c r="F128" s="53">
        <v>60</v>
      </c>
      <c r="G128" s="16">
        <f>DATA_RAW_Counts[[#This Row],[SPACES_SVP]]-DATA_RAW_Counts[[#This Row],[SPACES_OCC]]</f>
        <v>817</v>
      </c>
      <c r="H128">
        <f>DATA_RAW_Counts[[#This Row],[SPACES_OCC]]/DATA_RAW_Counts[[#This Row],[SPACES_SVP]]</f>
        <v>6.8415051311288486E-2</v>
      </c>
      <c r="I128">
        <f>DATA_RAW_Counts[[#This Row],[SPACES_EMPTY]]/DATA_RAW_Counts[[#This Row],[SPACES_SVP]]</f>
        <v>0.93158494868871156</v>
      </c>
    </row>
    <row r="129" spans="2:9">
      <c r="B129" s="26" t="s">
        <v>93</v>
      </c>
      <c r="C129" s="13">
        <v>7</v>
      </c>
      <c r="D129" s="14" t="s">
        <v>9</v>
      </c>
      <c r="E129" s="15">
        <v>1227</v>
      </c>
      <c r="F129" s="53">
        <v>40</v>
      </c>
      <c r="G129" s="16">
        <f>DATA_RAW_Counts[[#This Row],[SPACES_SVP]]-DATA_RAW_Counts[[#This Row],[SPACES_OCC]]</f>
        <v>1187</v>
      </c>
      <c r="H129">
        <f>DATA_RAW_Counts[[#This Row],[SPACES_OCC]]/DATA_RAW_Counts[[#This Row],[SPACES_SVP]]</f>
        <v>3.2599837000814993E-2</v>
      </c>
      <c r="I129">
        <f>DATA_RAW_Counts[[#This Row],[SPACES_EMPTY]]/DATA_RAW_Counts[[#This Row],[SPACES_SVP]]</f>
        <v>0.96740016299918496</v>
      </c>
    </row>
    <row r="130" spans="2:9">
      <c r="B130" s="26" t="s">
        <v>93</v>
      </c>
      <c r="C130" s="13">
        <v>8</v>
      </c>
      <c r="D130" s="14" t="s">
        <v>10</v>
      </c>
      <c r="E130" s="15">
        <v>938</v>
      </c>
      <c r="F130" s="53">
        <v>52</v>
      </c>
      <c r="G130" s="16">
        <f>DATA_RAW_Counts[[#This Row],[SPACES_SVP]]-DATA_RAW_Counts[[#This Row],[SPACES_OCC]]</f>
        <v>886</v>
      </c>
      <c r="H130">
        <f>DATA_RAW_Counts[[#This Row],[SPACES_OCC]]/DATA_RAW_Counts[[#This Row],[SPACES_SVP]]</f>
        <v>5.5437100213219619E-2</v>
      </c>
      <c r="I130">
        <f>DATA_RAW_Counts[[#This Row],[SPACES_EMPTY]]/DATA_RAW_Counts[[#This Row],[SPACES_SVP]]</f>
        <v>0.94456289978678043</v>
      </c>
    </row>
    <row r="131" spans="2:9">
      <c r="B131" s="26" t="s">
        <v>93</v>
      </c>
      <c r="C131" s="13">
        <v>9</v>
      </c>
      <c r="D131" s="17" t="s">
        <v>11</v>
      </c>
      <c r="E131" s="15">
        <v>415</v>
      </c>
      <c r="F131" s="53">
        <v>10</v>
      </c>
      <c r="G131" s="16">
        <f>DATA_RAW_Counts[[#This Row],[SPACES_SVP]]-DATA_RAW_Counts[[#This Row],[SPACES_OCC]]</f>
        <v>405</v>
      </c>
      <c r="H131">
        <f>DATA_RAW_Counts[[#This Row],[SPACES_OCC]]/DATA_RAW_Counts[[#This Row],[SPACES_SVP]]</f>
        <v>2.4096385542168676E-2</v>
      </c>
      <c r="I131">
        <f>DATA_RAW_Counts[[#This Row],[SPACES_EMPTY]]/DATA_RAW_Counts[[#This Row],[SPACES_SVP]]</f>
        <v>0.97590361445783136</v>
      </c>
    </row>
    <row r="132" spans="2:9">
      <c r="B132" s="26" t="s">
        <v>93</v>
      </c>
      <c r="C132" s="13">
        <v>10</v>
      </c>
      <c r="D132" s="14" t="s">
        <v>85</v>
      </c>
      <c r="E132" s="15">
        <v>1714</v>
      </c>
      <c r="F132" s="53">
        <v>93</v>
      </c>
      <c r="G132" s="16">
        <f>DATA_RAW_Counts[[#This Row],[SPACES_SVP]]-DATA_RAW_Counts[[#This Row],[SPACES_OCC]]</f>
        <v>1621</v>
      </c>
      <c r="H132">
        <f>DATA_RAW_Counts[[#This Row],[SPACES_OCC]]/DATA_RAW_Counts[[#This Row],[SPACES_SVP]]</f>
        <v>5.4259043173862313E-2</v>
      </c>
      <c r="I132">
        <f>DATA_RAW_Counts[[#This Row],[SPACES_EMPTY]]/DATA_RAW_Counts[[#This Row],[SPACES_SVP]]</f>
        <v>0.94574095682613768</v>
      </c>
    </row>
    <row r="133" spans="2:9">
      <c r="B133" s="26" t="s">
        <v>93</v>
      </c>
      <c r="C133" s="13">
        <v>11</v>
      </c>
      <c r="D133" s="14" t="s">
        <v>13</v>
      </c>
      <c r="E133" s="15">
        <v>922</v>
      </c>
      <c r="F133" s="53">
        <v>47</v>
      </c>
      <c r="G133" s="16">
        <f>DATA_RAW_Counts[[#This Row],[SPACES_SVP]]-DATA_RAW_Counts[[#This Row],[SPACES_OCC]]</f>
        <v>875</v>
      </c>
      <c r="H133">
        <f>DATA_RAW_Counts[[#This Row],[SPACES_OCC]]/DATA_RAW_Counts[[#This Row],[SPACES_SVP]]</f>
        <v>5.0976138828633402E-2</v>
      </c>
      <c r="I133">
        <f>DATA_RAW_Counts[[#This Row],[SPACES_EMPTY]]/DATA_RAW_Counts[[#This Row],[SPACES_SVP]]</f>
        <v>0.94902386117136661</v>
      </c>
    </row>
    <row r="134" spans="2:9">
      <c r="B134" s="26" t="s">
        <v>93</v>
      </c>
      <c r="C134" s="13">
        <v>12</v>
      </c>
      <c r="D134" s="14" t="s">
        <v>14</v>
      </c>
      <c r="E134" s="15">
        <v>2377</v>
      </c>
      <c r="F134" s="53">
        <v>197</v>
      </c>
      <c r="G134" s="16">
        <f>DATA_RAW_Counts[[#This Row],[SPACES_SVP]]-DATA_RAW_Counts[[#This Row],[SPACES_OCC]]</f>
        <v>2180</v>
      </c>
      <c r="H134">
        <f>DATA_RAW_Counts[[#This Row],[SPACES_OCC]]/DATA_RAW_Counts[[#This Row],[SPACES_SVP]]</f>
        <v>8.2877576777450571E-2</v>
      </c>
      <c r="I134">
        <f>DATA_RAW_Counts[[#This Row],[SPACES_EMPTY]]/DATA_RAW_Counts[[#This Row],[SPACES_SVP]]</f>
        <v>0.91712242322254944</v>
      </c>
    </row>
    <row r="135" spans="2:9">
      <c r="B135" s="26" t="s">
        <v>93</v>
      </c>
      <c r="C135" s="13">
        <v>13</v>
      </c>
      <c r="D135" s="14" t="s">
        <v>15</v>
      </c>
      <c r="E135" s="15">
        <v>961</v>
      </c>
      <c r="F135" s="53">
        <v>57</v>
      </c>
      <c r="G135" s="16">
        <f>DATA_RAW_Counts[[#This Row],[SPACES_SVP]]-DATA_RAW_Counts[[#This Row],[SPACES_OCC]]</f>
        <v>904</v>
      </c>
      <c r="H135">
        <f>DATA_RAW_Counts[[#This Row],[SPACES_OCC]]/DATA_RAW_Counts[[#This Row],[SPACES_SVP]]</f>
        <v>5.9313215400624349E-2</v>
      </c>
      <c r="I135">
        <f>DATA_RAW_Counts[[#This Row],[SPACES_EMPTY]]/DATA_RAW_Counts[[#This Row],[SPACES_SVP]]</f>
        <v>0.9406867845993756</v>
      </c>
    </row>
    <row r="136" spans="2:9">
      <c r="B136" s="26" t="s">
        <v>93</v>
      </c>
      <c r="C136" s="13">
        <v>14</v>
      </c>
      <c r="D136" s="14" t="s">
        <v>16</v>
      </c>
      <c r="E136" s="18">
        <v>2171</v>
      </c>
      <c r="F136" s="53">
        <v>142</v>
      </c>
      <c r="G136" s="16">
        <f>DATA_RAW_Counts[[#This Row],[SPACES_SVP]]-DATA_RAW_Counts[[#This Row],[SPACES_OCC]]</f>
        <v>2029</v>
      </c>
      <c r="H136">
        <f>DATA_RAW_Counts[[#This Row],[SPACES_OCC]]/DATA_RAW_Counts[[#This Row],[SPACES_SVP]]</f>
        <v>6.5407646245969606E-2</v>
      </c>
      <c r="I136">
        <f>DATA_RAW_Counts[[#This Row],[SPACES_EMPTY]]/DATA_RAW_Counts[[#This Row],[SPACES_SVP]]</f>
        <v>0.93459235375403038</v>
      </c>
    </row>
    <row r="137" spans="2:9">
      <c r="B137" s="26" t="s">
        <v>93</v>
      </c>
      <c r="C137" s="13">
        <v>15</v>
      </c>
      <c r="D137" s="14" t="s">
        <v>17</v>
      </c>
      <c r="E137" s="15">
        <v>1129</v>
      </c>
      <c r="F137" s="53">
        <v>23</v>
      </c>
      <c r="G137" s="16">
        <f>DATA_RAW_Counts[[#This Row],[SPACES_SVP]]-DATA_RAW_Counts[[#This Row],[SPACES_OCC]]</f>
        <v>1106</v>
      </c>
      <c r="H137">
        <f>DATA_RAW_Counts[[#This Row],[SPACES_OCC]]/DATA_RAW_Counts[[#This Row],[SPACES_SVP]]</f>
        <v>2.0372010628875111E-2</v>
      </c>
      <c r="I137">
        <f>DATA_RAW_Counts[[#This Row],[SPACES_EMPTY]]/DATA_RAW_Counts[[#This Row],[SPACES_SVP]]</f>
        <v>0.97962798937112494</v>
      </c>
    </row>
    <row r="138" spans="2:9">
      <c r="B138" s="26" t="s">
        <v>93</v>
      </c>
      <c r="C138" s="13">
        <v>16</v>
      </c>
      <c r="D138" s="14" t="s">
        <v>62</v>
      </c>
      <c r="E138" s="15">
        <v>779</v>
      </c>
      <c r="F138" s="53">
        <v>49</v>
      </c>
      <c r="G138" s="16">
        <f>DATA_RAW_Counts[[#This Row],[SPACES_SVP]]-DATA_RAW_Counts[[#This Row],[SPACES_OCC]]</f>
        <v>730</v>
      </c>
      <c r="H138">
        <f>DATA_RAW_Counts[[#This Row],[SPACES_OCC]]/DATA_RAW_Counts[[#This Row],[SPACES_SVP]]</f>
        <v>6.290115532734275E-2</v>
      </c>
      <c r="I138">
        <f>DATA_RAW_Counts[[#This Row],[SPACES_EMPTY]]/DATA_RAW_Counts[[#This Row],[SPACES_SVP]]</f>
        <v>0.93709884467265725</v>
      </c>
    </row>
    <row r="139" spans="2:9">
      <c r="B139" s="26" t="s">
        <v>93</v>
      </c>
      <c r="C139" s="13">
        <v>17</v>
      </c>
      <c r="D139" s="14" t="s">
        <v>63</v>
      </c>
      <c r="E139" s="15">
        <v>219</v>
      </c>
      <c r="F139" s="53">
        <v>106</v>
      </c>
      <c r="G139" s="16">
        <f>DATA_RAW_Counts[[#This Row],[SPACES_SVP]]-DATA_RAW_Counts[[#This Row],[SPACES_OCC]]</f>
        <v>113</v>
      </c>
      <c r="H139">
        <f>DATA_RAW_Counts[[#This Row],[SPACES_OCC]]/DATA_RAW_Counts[[#This Row],[SPACES_SVP]]</f>
        <v>0.48401826484018262</v>
      </c>
      <c r="I139">
        <f>DATA_RAW_Counts[[#This Row],[SPACES_EMPTY]]/DATA_RAW_Counts[[#This Row],[SPACES_SVP]]</f>
        <v>0.51598173515981738</v>
      </c>
    </row>
    <row r="140" spans="2:9">
      <c r="B140" s="26" t="s">
        <v>93</v>
      </c>
      <c r="C140" s="13">
        <v>18</v>
      </c>
      <c r="D140" s="14" t="s">
        <v>19</v>
      </c>
      <c r="E140" s="15">
        <v>904</v>
      </c>
      <c r="F140" s="53">
        <v>50</v>
      </c>
      <c r="G140" s="16">
        <f>DATA_RAW_Counts[[#This Row],[SPACES_SVP]]-DATA_RAW_Counts[[#This Row],[SPACES_OCC]]</f>
        <v>854</v>
      </c>
      <c r="H140">
        <f>DATA_RAW_Counts[[#This Row],[SPACES_OCC]]/DATA_RAW_Counts[[#This Row],[SPACES_SVP]]</f>
        <v>5.5309734513274339E-2</v>
      </c>
      <c r="I140">
        <f>DATA_RAW_Counts[[#This Row],[SPACES_EMPTY]]/DATA_RAW_Counts[[#This Row],[SPACES_SVP]]</f>
        <v>0.94469026548672563</v>
      </c>
    </row>
    <row r="141" spans="2:9">
      <c r="B141" s="26" t="s">
        <v>93</v>
      </c>
      <c r="C141" s="13">
        <v>19</v>
      </c>
      <c r="D141" s="17" t="s">
        <v>20</v>
      </c>
      <c r="E141" s="15">
        <v>1603</v>
      </c>
      <c r="F141" s="53">
        <v>56</v>
      </c>
      <c r="G141" s="16">
        <f>DATA_RAW_Counts[[#This Row],[SPACES_SVP]]-DATA_RAW_Counts[[#This Row],[SPACES_OCC]]</f>
        <v>1547</v>
      </c>
      <c r="H141">
        <f>DATA_RAW_Counts[[#This Row],[SPACES_OCC]]/DATA_RAW_Counts[[#This Row],[SPACES_SVP]]</f>
        <v>3.4934497816593885E-2</v>
      </c>
      <c r="I141">
        <f>DATA_RAW_Counts[[#This Row],[SPACES_EMPTY]]/DATA_RAW_Counts[[#This Row],[SPACES_SVP]]</f>
        <v>0.96506550218340614</v>
      </c>
    </row>
    <row r="142" spans="2:9">
      <c r="B142" s="26" t="s">
        <v>93</v>
      </c>
      <c r="C142" s="13">
        <v>20</v>
      </c>
      <c r="D142" s="14" t="s">
        <v>21</v>
      </c>
      <c r="E142" s="15">
        <v>2361</v>
      </c>
      <c r="F142" s="53">
        <v>120</v>
      </c>
      <c r="G142" s="16">
        <f>DATA_RAW_Counts[[#This Row],[SPACES_SVP]]-DATA_RAW_Counts[[#This Row],[SPACES_OCC]]</f>
        <v>2241</v>
      </c>
      <c r="H142">
        <f>DATA_RAW_Counts[[#This Row],[SPACES_OCC]]/DATA_RAW_Counts[[#This Row],[SPACES_SVP]]</f>
        <v>5.0825921219822108E-2</v>
      </c>
      <c r="I142">
        <f>DATA_RAW_Counts[[#This Row],[SPACES_EMPTY]]/DATA_RAW_Counts[[#This Row],[SPACES_SVP]]</f>
        <v>0.9491740787801779</v>
      </c>
    </row>
    <row r="143" spans="2:9">
      <c r="B143" s="26" t="s">
        <v>93</v>
      </c>
      <c r="C143" s="13">
        <v>21</v>
      </c>
      <c r="D143" s="17" t="s">
        <v>23</v>
      </c>
      <c r="E143" s="15">
        <v>1286</v>
      </c>
      <c r="F143" s="53">
        <v>72</v>
      </c>
      <c r="G143" s="16">
        <f>DATA_RAW_Counts[[#This Row],[SPACES_SVP]]-DATA_RAW_Counts[[#This Row],[SPACES_OCC]]</f>
        <v>1214</v>
      </c>
      <c r="H143">
        <f>DATA_RAW_Counts[[#This Row],[SPACES_OCC]]/DATA_RAW_Counts[[#This Row],[SPACES_SVP]]</f>
        <v>5.5987558320373249E-2</v>
      </c>
      <c r="I143">
        <f>DATA_RAW_Counts[[#This Row],[SPACES_EMPTY]]/DATA_RAW_Counts[[#This Row],[SPACES_SVP]]</f>
        <v>0.94401244167962672</v>
      </c>
    </row>
    <row r="144" spans="2:9">
      <c r="B144" s="26" t="s">
        <v>93</v>
      </c>
      <c r="C144" s="13">
        <v>22</v>
      </c>
      <c r="D144" s="14" t="s">
        <v>24</v>
      </c>
      <c r="E144" s="15">
        <v>766</v>
      </c>
      <c r="F144" s="53">
        <v>181</v>
      </c>
      <c r="G144" s="16">
        <f>DATA_RAW_Counts[[#This Row],[SPACES_SVP]]-DATA_RAW_Counts[[#This Row],[SPACES_OCC]]</f>
        <v>585</v>
      </c>
      <c r="H144">
        <f>DATA_RAW_Counts[[#This Row],[SPACES_OCC]]/DATA_RAW_Counts[[#This Row],[SPACES_SVP]]</f>
        <v>0.23629242819843341</v>
      </c>
      <c r="I144">
        <f>DATA_RAW_Counts[[#This Row],[SPACES_EMPTY]]/DATA_RAW_Counts[[#This Row],[SPACES_SVP]]</f>
        <v>0.76370757180156656</v>
      </c>
    </row>
    <row r="145" spans="2:9">
      <c r="B145" s="26" t="s">
        <v>93</v>
      </c>
      <c r="C145" s="13">
        <v>23</v>
      </c>
      <c r="D145" s="14" t="s">
        <v>25</v>
      </c>
      <c r="E145" s="15">
        <v>1263</v>
      </c>
      <c r="F145" s="53">
        <v>106</v>
      </c>
      <c r="G145" s="16">
        <f>DATA_RAW_Counts[[#This Row],[SPACES_SVP]]-DATA_RAW_Counts[[#This Row],[SPACES_OCC]]</f>
        <v>1157</v>
      </c>
      <c r="H145">
        <f>DATA_RAW_Counts[[#This Row],[SPACES_OCC]]/DATA_RAW_Counts[[#This Row],[SPACES_SVP]]</f>
        <v>8.3927157561361834E-2</v>
      </c>
      <c r="I145">
        <f>DATA_RAW_Counts[[#This Row],[SPACES_EMPTY]]/DATA_RAW_Counts[[#This Row],[SPACES_SVP]]</f>
        <v>0.91607284243863818</v>
      </c>
    </row>
    <row r="146" spans="2:9">
      <c r="B146" s="26" t="s">
        <v>93</v>
      </c>
      <c r="C146" s="13">
        <v>24</v>
      </c>
      <c r="D146" s="14" t="s">
        <v>26</v>
      </c>
      <c r="E146" s="15">
        <v>996</v>
      </c>
      <c r="F146" s="53">
        <v>105</v>
      </c>
      <c r="G146" s="16">
        <f>DATA_RAW_Counts[[#This Row],[SPACES_SVP]]-DATA_RAW_Counts[[#This Row],[SPACES_OCC]]</f>
        <v>891</v>
      </c>
      <c r="H146">
        <f>DATA_RAW_Counts[[#This Row],[SPACES_OCC]]/DATA_RAW_Counts[[#This Row],[SPACES_SVP]]</f>
        <v>0.10542168674698796</v>
      </c>
      <c r="I146">
        <f>DATA_RAW_Counts[[#This Row],[SPACES_EMPTY]]/DATA_RAW_Counts[[#This Row],[SPACES_SVP]]</f>
        <v>0.89457831325301207</v>
      </c>
    </row>
    <row r="147" spans="2:9">
      <c r="B147" s="26" t="s">
        <v>93</v>
      </c>
      <c r="C147" s="13">
        <v>25</v>
      </c>
      <c r="D147" s="14" t="s">
        <v>27</v>
      </c>
      <c r="E147" s="15">
        <v>1831</v>
      </c>
      <c r="F147" s="53">
        <v>179</v>
      </c>
      <c r="G147" s="16">
        <f>DATA_RAW_Counts[[#This Row],[SPACES_SVP]]-DATA_RAW_Counts[[#This Row],[SPACES_OCC]]</f>
        <v>1652</v>
      </c>
      <c r="H147">
        <f>DATA_RAW_Counts[[#This Row],[SPACES_OCC]]/DATA_RAW_Counts[[#This Row],[SPACES_SVP]]</f>
        <v>9.7760786455488802E-2</v>
      </c>
      <c r="I147">
        <f>DATA_RAW_Counts[[#This Row],[SPACES_EMPTY]]/DATA_RAW_Counts[[#This Row],[SPACES_SVP]]</f>
        <v>0.9022392135445112</v>
      </c>
    </row>
    <row r="148" spans="2:9">
      <c r="B148" s="26" t="s">
        <v>93</v>
      </c>
      <c r="C148" s="13">
        <v>26</v>
      </c>
      <c r="D148" s="17" t="s">
        <v>64</v>
      </c>
      <c r="E148" s="15">
        <v>1468</v>
      </c>
      <c r="F148" s="53">
        <v>3</v>
      </c>
      <c r="G148" s="16">
        <f>DATA_RAW_Counts[[#This Row],[SPACES_SVP]]-DATA_RAW_Counts[[#This Row],[SPACES_OCC]]</f>
        <v>1465</v>
      </c>
      <c r="H148">
        <f>DATA_RAW_Counts[[#This Row],[SPACES_OCC]]/DATA_RAW_Counts[[#This Row],[SPACES_SVP]]</f>
        <v>2.0435967302452314E-3</v>
      </c>
      <c r="I148">
        <f>DATA_RAW_Counts[[#This Row],[SPACES_EMPTY]]/DATA_RAW_Counts[[#This Row],[SPACES_SVP]]</f>
        <v>0.99795640326975477</v>
      </c>
    </row>
    <row r="149" spans="2:9">
      <c r="B149" s="26" t="s">
        <v>93</v>
      </c>
      <c r="C149" s="13">
        <v>27</v>
      </c>
      <c r="D149" s="14" t="s">
        <v>28</v>
      </c>
      <c r="E149" s="15">
        <v>1102</v>
      </c>
      <c r="F149" s="53">
        <v>20</v>
      </c>
      <c r="G149" s="16">
        <f>DATA_RAW_Counts[[#This Row],[SPACES_SVP]]-DATA_RAW_Counts[[#This Row],[SPACES_OCC]]</f>
        <v>1082</v>
      </c>
      <c r="H149">
        <f>DATA_RAW_Counts[[#This Row],[SPACES_OCC]]/DATA_RAW_Counts[[#This Row],[SPACES_SVP]]</f>
        <v>1.8148820326678767E-2</v>
      </c>
      <c r="I149">
        <f>DATA_RAW_Counts[[#This Row],[SPACES_EMPTY]]/DATA_RAW_Counts[[#This Row],[SPACES_SVP]]</f>
        <v>0.98185117967332125</v>
      </c>
    </row>
    <row r="150" spans="2:9">
      <c r="B150" s="26" t="s">
        <v>93</v>
      </c>
      <c r="C150" s="13">
        <v>28</v>
      </c>
      <c r="D150" s="14" t="s">
        <v>29</v>
      </c>
      <c r="E150" s="15">
        <v>826</v>
      </c>
      <c r="F150" s="53">
        <v>73</v>
      </c>
      <c r="G150" s="16">
        <f>DATA_RAW_Counts[[#This Row],[SPACES_SVP]]-DATA_RAW_Counts[[#This Row],[SPACES_OCC]]</f>
        <v>753</v>
      </c>
      <c r="H150">
        <f>DATA_RAW_Counts[[#This Row],[SPACES_OCC]]/DATA_RAW_Counts[[#This Row],[SPACES_SVP]]</f>
        <v>8.8377723970944316E-2</v>
      </c>
      <c r="I150">
        <f>DATA_RAW_Counts[[#This Row],[SPACES_EMPTY]]/DATA_RAW_Counts[[#This Row],[SPACES_SVP]]</f>
        <v>0.91162227602905566</v>
      </c>
    </row>
    <row r="151" spans="2:9">
      <c r="B151" s="27" t="s">
        <v>94</v>
      </c>
      <c r="C151" s="13">
        <v>1</v>
      </c>
      <c r="D151" s="14" t="s">
        <v>2</v>
      </c>
      <c r="E151" s="15">
        <v>2438</v>
      </c>
      <c r="F151" s="53">
        <v>254</v>
      </c>
      <c r="G151" s="16">
        <f>DATA_RAW_Counts[[#This Row],[SPACES_SVP]]-DATA_RAW_Counts[[#This Row],[SPACES_OCC]]</f>
        <v>2184</v>
      </c>
      <c r="H151">
        <f>DATA_RAW_Counts[[#This Row],[SPACES_OCC]]/DATA_RAW_Counts[[#This Row],[SPACES_SVP]]</f>
        <v>0.10418375717801477</v>
      </c>
      <c r="I151">
        <f>DATA_RAW_Counts[[#This Row],[SPACES_EMPTY]]/DATA_RAW_Counts[[#This Row],[SPACES_SVP]]</f>
        <v>0.89581624282198524</v>
      </c>
    </row>
    <row r="152" spans="2:9">
      <c r="B152" s="27" t="s">
        <v>94</v>
      </c>
      <c r="C152" s="13">
        <v>2</v>
      </c>
      <c r="D152" s="14" t="s">
        <v>4</v>
      </c>
      <c r="E152" s="15">
        <v>1155</v>
      </c>
      <c r="F152" s="53">
        <v>39</v>
      </c>
      <c r="G152" s="16">
        <f>DATA_RAW_Counts[[#This Row],[SPACES_SVP]]-DATA_RAW_Counts[[#This Row],[SPACES_OCC]]</f>
        <v>1116</v>
      </c>
      <c r="H152">
        <f>DATA_RAW_Counts[[#This Row],[SPACES_OCC]]/DATA_RAW_Counts[[#This Row],[SPACES_SVP]]</f>
        <v>3.3766233766233764E-2</v>
      </c>
      <c r="I152">
        <f>DATA_RAW_Counts[[#This Row],[SPACES_EMPTY]]/DATA_RAW_Counts[[#This Row],[SPACES_SVP]]</f>
        <v>0.96623376623376622</v>
      </c>
    </row>
    <row r="153" spans="2:9">
      <c r="B153" s="27" t="s">
        <v>94</v>
      </c>
      <c r="C153" s="13">
        <v>3</v>
      </c>
      <c r="D153" s="14" t="s">
        <v>6</v>
      </c>
      <c r="E153" s="15">
        <v>125</v>
      </c>
      <c r="F153" s="53">
        <v>5</v>
      </c>
      <c r="G153" s="16">
        <f>DATA_RAW_Counts[[#This Row],[SPACES_SVP]]-DATA_RAW_Counts[[#This Row],[SPACES_OCC]]</f>
        <v>120</v>
      </c>
      <c r="H153">
        <f>DATA_RAW_Counts[[#This Row],[SPACES_OCC]]/DATA_RAW_Counts[[#This Row],[SPACES_SVP]]</f>
        <v>0.04</v>
      </c>
      <c r="I153">
        <f>DATA_RAW_Counts[[#This Row],[SPACES_EMPTY]]/DATA_RAW_Counts[[#This Row],[SPACES_SVP]]</f>
        <v>0.96</v>
      </c>
    </row>
    <row r="154" spans="2:9">
      <c r="B154" s="27" t="s">
        <v>94</v>
      </c>
      <c r="C154" s="13">
        <v>4</v>
      </c>
      <c r="D154" s="14" t="s">
        <v>60</v>
      </c>
      <c r="E154" s="15">
        <v>294</v>
      </c>
      <c r="F154" s="53">
        <v>17</v>
      </c>
      <c r="G154" s="16">
        <f>DATA_RAW_Counts[[#This Row],[SPACES_SVP]]-DATA_RAW_Counts[[#This Row],[SPACES_OCC]]</f>
        <v>277</v>
      </c>
      <c r="H154">
        <f>DATA_RAW_Counts[[#This Row],[SPACES_OCC]]/DATA_RAW_Counts[[#This Row],[SPACES_SVP]]</f>
        <v>5.7823129251700682E-2</v>
      </c>
      <c r="I154">
        <f>DATA_RAW_Counts[[#This Row],[SPACES_EMPTY]]/DATA_RAW_Counts[[#This Row],[SPACES_SVP]]</f>
        <v>0.94217687074829937</v>
      </c>
    </row>
    <row r="155" spans="2:9">
      <c r="B155" s="27" t="s">
        <v>94</v>
      </c>
      <c r="C155" s="13">
        <v>5</v>
      </c>
      <c r="D155" s="14" t="s">
        <v>61</v>
      </c>
      <c r="E155" s="15">
        <v>1487</v>
      </c>
      <c r="F155" s="53">
        <v>266</v>
      </c>
      <c r="G155" s="16">
        <f>DATA_RAW_Counts[[#This Row],[SPACES_SVP]]-DATA_RAW_Counts[[#This Row],[SPACES_OCC]]</f>
        <v>1221</v>
      </c>
      <c r="H155">
        <f>DATA_RAW_Counts[[#This Row],[SPACES_OCC]]/DATA_RAW_Counts[[#This Row],[SPACES_SVP]]</f>
        <v>0.1788836583725622</v>
      </c>
      <c r="I155">
        <f>DATA_RAW_Counts[[#This Row],[SPACES_EMPTY]]/DATA_RAW_Counts[[#This Row],[SPACES_SVP]]</f>
        <v>0.82111634162743774</v>
      </c>
    </row>
    <row r="156" spans="2:9">
      <c r="B156" s="27" t="s">
        <v>94</v>
      </c>
      <c r="C156" s="13">
        <v>6</v>
      </c>
      <c r="D156" s="14" t="s">
        <v>8</v>
      </c>
      <c r="E156" s="15">
        <v>877</v>
      </c>
      <c r="F156" s="53">
        <v>83</v>
      </c>
      <c r="G156" s="16">
        <f>DATA_RAW_Counts[[#This Row],[SPACES_SVP]]-DATA_RAW_Counts[[#This Row],[SPACES_OCC]]</f>
        <v>794</v>
      </c>
      <c r="H156">
        <f>DATA_RAW_Counts[[#This Row],[SPACES_OCC]]/DATA_RAW_Counts[[#This Row],[SPACES_SVP]]</f>
        <v>9.4640820980615742E-2</v>
      </c>
      <c r="I156">
        <f>DATA_RAW_Counts[[#This Row],[SPACES_EMPTY]]/DATA_RAW_Counts[[#This Row],[SPACES_SVP]]</f>
        <v>0.90535917901938423</v>
      </c>
    </row>
    <row r="157" spans="2:9">
      <c r="B157" s="27" t="s">
        <v>94</v>
      </c>
      <c r="C157" s="13">
        <v>7</v>
      </c>
      <c r="D157" s="14" t="s">
        <v>9</v>
      </c>
      <c r="E157" s="15">
        <v>1227</v>
      </c>
      <c r="F157" s="53">
        <v>52</v>
      </c>
      <c r="G157" s="16">
        <f>DATA_RAW_Counts[[#This Row],[SPACES_SVP]]-DATA_RAW_Counts[[#This Row],[SPACES_OCC]]</f>
        <v>1175</v>
      </c>
      <c r="H157">
        <f>DATA_RAW_Counts[[#This Row],[SPACES_OCC]]/DATA_RAW_Counts[[#This Row],[SPACES_SVP]]</f>
        <v>4.2379788101059496E-2</v>
      </c>
      <c r="I157">
        <f>DATA_RAW_Counts[[#This Row],[SPACES_EMPTY]]/DATA_RAW_Counts[[#This Row],[SPACES_SVP]]</f>
        <v>0.95762021189894053</v>
      </c>
    </row>
    <row r="158" spans="2:9">
      <c r="B158" s="27" t="s">
        <v>94</v>
      </c>
      <c r="C158" s="13">
        <v>8</v>
      </c>
      <c r="D158" s="14" t="s">
        <v>10</v>
      </c>
      <c r="E158" s="15">
        <v>938</v>
      </c>
      <c r="F158" s="53">
        <v>54</v>
      </c>
      <c r="G158" s="16">
        <f>DATA_RAW_Counts[[#This Row],[SPACES_SVP]]-DATA_RAW_Counts[[#This Row],[SPACES_OCC]]</f>
        <v>884</v>
      </c>
      <c r="H158">
        <f>DATA_RAW_Counts[[#This Row],[SPACES_OCC]]/DATA_RAW_Counts[[#This Row],[SPACES_SVP]]</f>
        <v>5.7569296375266525E-2</v>
      </c>
      <c r="I158">
        <f>DATA_RAW_Counts[[#This Row],[SPACES_EMPTY]]/DATA_RAW_Counts[[#This Row],[SPACES_SVP]]</f>
        <v>0.94243070362473347</v>
      </c>
    </row>
    <row r="159" spans="2:9">
      <c r="B159" s="27" t="s">
        <v>94</v>
      </c>
      <c r="C159" s="13">
        <v>9</v>
      </c>
      <c r="D159" s="17" t="s">
        <v>11</v>
      </c>
      <c r="E159" s="15">
        <v>415</v>
      </c>
      <c r="F159" s="53">
        <v>9</v>
      </c>
      <c r="G159" s="16">
        <f>DATA_RAW_Counts[[#This Row],[SPACES_SVP]]-DATA_RAW_Counts[[#This Row],[SPACES_OCC]]</f>
        <v>406</v>
      </c>
      <c r="H159">
        <f>DATA_RAW_Counts[[#This Row],[SPACES_OCC]]/DATA_RAW_Counts[[#This Row],[SPACES_SVP]]</f>
        <v>2.1686746987951807E-2</v>
      </c>
      <c r="I159">
        <f>DATA_RAW_Counts[[#This Row],[SPACES_EMPTY]]/DATA_RAW_Counts[[#This Row],[SPACES_SVP]]</f>
        <v>0.97831325301204819</v>
      </c>
    </row>
    <row r="160" spans="2:9">
      <c r="B160" s="27" t="s">
        <v>94</v>
      </c>
      <c r="C160" s="13">
        <v>10</v>
      </c>
      <c r="D160" s="14" t="s">
        <v>85</v>
      </c>
      <c r="E160" s="15">
        <v>1714</v>
      </c>
      <c r="F160" s="53">
        <v>134</v>
      </c>
      <c r="G160" s="16">
        <f>DATA_RAW_Counts[[#This Row],[SPACES_SVP]]-DATA_RAW_Counts[[#This Row],[SPACES_OCC]]</f>
        <v>1580</v>
      </c>
      <c r="H160">
        <f>DATA_RAW_Counts[[#This Row],[SPACES_OCC]]/DATA_RAW_Counts[[#This Row],[SPACES_SVP]]</f>
        <v>7.817969661610269E-2</v>
      </c>
      <c r="I160">
        <f>DATA_RAW_Counts[[#This Row],[SPACES_EMPTY]]/DATA_RAW_Counts[[#This Row],[SPACES_SVP]]</f>
        <v>0.92182030338389731</v>
      </c>
    </row>
    <row r="161" spans="2:9">
      <c r="B161" s="27" t="s">
        <v>94</v>
      </c>
      <c r="C161" s="13">
        <v>11</v>
      </c>
      <c r="D161" s="14" t="s">
        <v>13</v>
      </c>
      <c r="E161" s="15">
        <v>922</v>
      </c>
      <c r="F161" s="53">
        <v>55</v>
      </c>
      <c r="G161" s="16">
        <f>DATA_RAW_Counts[[#This Row],[SPACES_SVP]]-DATA_RAW_Counts[[#This Row],[SPACES_OCC]]</f>
        <v>867</v>
      </c>
      <c r="H161">
        <f>DATA_RAW_Counts[[#This Row],[SPACES_OCC]]/DATA_RAW_Counts[[#This Row],[SPACES_SVP]]</f>
        <v>5.9652928416485902E-2</v>
      </c>
      <c r="I161">
        <f>DATA_RAW_Counts[[#This Row],[SPACES_EMPTY]]/DATA_RAW_Counts[[#This Row],[SPACES_SVP]]</f>
        <v>0.94034707158351405</v>
      </c>
    </row>
    <row r="162" spans="2:9">
      <c r="B162" s="27" t="s">
        <v>94</v>
      </c>
      <c r="C162" s="13">
        <v>12</v>
      </c>
      <c r="D162" s="14" t="s">
        <v>14</v>
      </c>
      <c r="E162" s="15">
        <v>2377</v>
      </c>
      <c r="F162" s="53">
        <v>231</v>
      </c>
      <c r="G162" s="16">
        <f>DATA_RAW_Counts[[#This Row],[SPACES_SVP]]-DATA_RAW_Counts[[#This Row],[SPACES_OCC]]</f>
        <v>2146</v>
      </c>
      <c r="H162">
        <f>DATA_RAW_Counts[[#This Row],[SPACES_OCC]]/DATA_RAW_Counts[[#This Row],[SPACES_SVP]]</f>
        <v>9.7181320992848125E-2</v>
      </c>
      <c r="I162">
        <f>DATA_RAW_Counts[[#This Row],[SPACES_EMPTY]]/DATA_RAW_Counts[[#This Row],[SPACES_SVP]]</f>
        <v>0.90281867900715185</v>
      </c>
    </row>
    <row r="163" spans="2:9">
      <c r="B163" s="27" t="s">
        <v>94</v>
      </c>
      <c r="C163" s="13">
        <v>13</v>
      </c>
      <c r="D163" s="14" t="s">
        <v>15</v>
      </c>
      <c r="E163" s="15">
        <v>961</v>
      </c>
      <c r="F163" s="53">
        <v>62</v>
      </c>
      <c r="G163" s="16">
        <f>DATA_RAW_Counts[[#This Row],[SPACES_SVP]]-DATA_RAW_Counts[[#This Row],[SPACES_OCC]]</f>
        <v>899</v>
      </c>
      <c r="H163">
        <f>DATA_RAW_Counts[[#This Row],[SPACES_OCC]]/DATA_RAW_Counts[[#This Row],[SPACES_SVP]]</f>
        <v>6.4516129032258063E-2</v>
      </c>
      <c r="I163">
        <f>DATA_RAW_Counts[[#This Row],[SPACES_EMPTY]]/DATA_RAW_Counts[[#This Row],[SPACES_SVP]]</f>
        <v>0.93548387096774188</v>
      </c>
    </row>
    <row r="164" spans="2:9">
      <c r="B164" s="27" t="s">
        <v>94</v>
      </c>
      <c r="C164" s="13">
        <v>14</v>
      </c>
      <c r="D164" s="14" t="s">
        <v>16</v>
      </c>
      <c r="E164" s="18">
        <v>2171</v>
      </c>
      <c r="F164" s="53">
        <v>108</v>
      </c>
      <c r="G164" s="16">
        <f>DATA_RAW_Counts[[#This Row],[SPACES_SVP]]-DATA_RAW_Counts[[#This Row],[SPACES_OCC]]</f>
        <v>2063</v>
      </c>
      <c r="H164">
        <f>DATA_RAW_Counts[[#This Row],[SPACES_OCC]]/DATA_RAW_Counts[[#This Row],[SPACES_SVP]]</f>
        <v>4.9746660525103639E-2</v>
      </c>
      <c r="I164">
        <f>DATA_RAW_Counts[[#This Row],[SPACES_EMPTY]]/DATA_RAW_Counts[[#This Row],[SPACES_SVP]]</f>
        <v>0.95025333947489632</v>
      </c>
    </row>
    <row r="165" spans="2:9">
      <c r="B165" s="27" t="s">
        <v>94</v>
      </c>
      <c r="C165" s="13">
        <v>15</v>
      </c>
      <c r="D165" s="14" t="s">
        <v>17</v>
      </c>
      <c r="E165" s="15">
        <v>1129</v>
      </c>
      <c r="F165" s="53">
        <v>29</v>
      </c>
      <c r="G165" s="16">
        <f>DATA_RAW_Counts[[#This Row],[SPACES_SVP]]-DATA_RAW_Counts[[#This Row],[SPACES_OCC]]</f>
        <v>1100</v>
      </c>
      <c r="H165">
        <f>DATA_RAW_Counts[[#This Row],[SPACES_OCC]]/DATA_RAW_Counts[[#This Row],[SPACES_SVP]]</f>
        <v>2.5686448184233834E-2</v>
      </c>
      <c r="I165">
        <f>DATA_RAW_Counts[[#This Row],[SPACES_EMPTY]]/DATA_RAW_Counts[[#This Row],[SPACES_SVP]]</f>
        <v>0.97431355181576618</v>
      </c>
    </row>
    <row r="166" spans="2:9">
      <c r="B166" s="27" t="s">
        <v>94</v>
      </c>
      <c r="C166" s="13">
        <v>16</v>
      </c>
      <c r="D166" s="14" t="s">
        <v>62</v>
      </c>
      <c r="E166" s="15">
        <v>779</v>
      </c>
      <c r="F166" s="53">
        <v>95</v>
      </c>
      <c r="G166" s="16">
        <f>DATA_RAW_Counts[[#This Row],[SPACES_SVP]]-DATA_RAW_Counts[[#This Row],[SPACES_OCC]]</f>
        <v>684</v>
      </c>
      <c r="H166">
        <f>DATA_RAW_Counts[[#This Row],[SPACES_OCC]]/DATA_RAW_Counts[[#This Row],[SPACES_SVP]]</f>
        <v>0.12195121951219512</v>
      </c>
      <c r="I166">
        <f>DATA_RAW_Counts[[#This Row],[SPACES_EMPTY]]/DATA_RAW_Counts[[#This Row],[SPACES_SVP]]</f>
        <v>0.87804878048780488</v>
      </c>
    </row>
    <row r="167" spans="2:9">
      <c r="B167" s="27" t="s">
        <v>94</v>
      </c>
      <c r="C167" s="13">
        <v>17</v>
      </c>
      <c r="D167" s="14" t="s">
        <v>63</v>
      </c>
      <c r="E167" s="15">
        <v>219</v>
      </c>
      <c r="F167" s="53">
        <v>56</v>
      </c>
      <c r="G167" s="16">
        <f>DATA_RAW_Counts[[#This Row],[SPACES_SVP]]-DATA_RAW_Counts[[#This Row],[SPACES_OCC]]</f>
        <v>163</v>
      </c>
      <c r="H167">
        <f>DATA_RAW_Counts[[#This Row],[SPACES_OCC]]/DATA_RAW_Counts[[#This Row],[SPACES_SVP]]</f>
        <v>0.25570776255707761</v>
      </c>
      <c r="I167">
        <f>DATA_RAW_Counts[[#This Row],[SPACES_EMPTY]]/DATA_RAW_Counts[[#This Row],[SPACES_SVP]]</f>
        <v>0.74429223744292239</v>
      </c>
    </row>
    <row r="168" spans="2:9">
      <c r="B168" s="27" t="s">
        <v>94</v>
      </c>
      <c r="C168" s="13">
        <v>18</v>
      </c>
      <c r="D168" s="14" t="s">
        <v>19</v>
      </c>
      <c r="E168" s="15">
        <v>904</v>
      </c>
      <c r="F168" s="53">
        <v>58</v>
      </c>
      <c r="G168" s="16">
        <f>DATA_RAW_Counts[[#This Row],[SPACES_SVP]]-DATA_RAW_Counts[[#This Row],[SPACES_OCC]]</f>
        <v>846</v>
      </c>
      <c r="H168">
        <f>DATA_RAW_Counts[[#This Row],[SPACES_OCC]]/DATA_RAW_Counts[[#This Row],[SPACES_SVP]]</f>
        <v>6.4159292035398233E-2</v>
      </c>
      <c r="I168">
        <f>DATA_RAW_Counts[[#This Row],[SPACES_EMPTY]]/DATA_RAW_Counts[[#This Row],[SPACES_SVP]]</f>
        <v>0.93584070796460173</v>
      </c>
    </row>
    <row r="169" spans="2:9">
      <c r="B169" s="27" t="s">
        <v>94</v>
      </c>
      <c r="C169" s="13">
        <v>19</v>
      </c>
      <c r="D169" s="17" t="s">
        <v>20</v>
      </c>
      <c r="E169" s="15">
        <v>1603</v>
      </c>
      <c r="F169" s="53">
        <v>69</v>
      </c>
      <c r="G169" s="16">
        <f>DATA_RAW_Counts[[#This Row],[SPACES_SVP]]-DATA_RAW_Counts[[#This Row],[SPACES_OCC]]</f>
        <v>1534</v>
      </c>
      <c r="H169">
        <f>DATA_RAW_Counts[[#This Row],[SPACES_OCC]]/DATA_RAW_Counts[[#This Row],[SPACES_SVP]]</f>
        <v>4.3044291952588895E-2</v>
      </c>
      <c r="I169">
        <f>DATA_RAW_Counts[[#This Row],[SPACES_EMPTY]]/DATA_RAW_Counts[[#This Row],[SPACES_SVP]]</f>
        <v>0.95695570804741115</v>
      </c>
    </row>
    <row r="170" spans="2:9">
      <c r="B170" s="27" t="s">
        <v>94</v>
      </c>
      <c r="C170" s="13">
        <v>20</v>
      </c>
      <c r="D170" s="14" t="s">
        <v>21</v>
      </c>
      <c r="E170" s="15">
        <v>2361</v>
      </c>
      <c r="F170" s="53">
        <v>133</v>
      </c>
      <c r="G170" s="16">
        <f>DATA_RAW_Counts[[#This Row],[SPACES_SVP]]-DATA_RAW_Counts[[#This Row],[SPACES_OCC]]</f>
        <v>2228</v>
      </c>
      <c r="H170">
        <f>DATA_RAW_Counts[[#This Row],[SPACES_OCC]]/DATA_RAW_Counts[[#This Row],[SPACES_SVP]]</f>
        <v>5.6332062685302838E-2</v>
      </c>
      <c r="I170">
        <f>DATA_RAW_Counts[[#This Row],[SPACES_EMPTY]]/DATA_RAW_Counts[[#This Row],[SPACES_SVP]]</f>
        <v>0.94366793731469711</v>
      </c>
    </row>
    <row r="171" spans="2:9">
      <c r="B171" s="27" t="s">
        <v>94</v>
      </c>
      <c r="C171" s="13">
        <v>21</v>
      </c>
      <c r="D171" s="17" t="s">
        <v>23</v>
      </c>
      <c r="E171" s="15">
        <v>1286</v>
      </c>
      <c r="F171" s="53">
        <v>24</v>
      </c>
      <c r="G171" s="16">
        <f>DATA_RAW_Counts[[#This Row],[SPACES_SVP]]-DATA_RAW_Counts[[#This Row],[SPACES_OCC]]</f>
        <v>1262</v>
      </c>
      <c r="H171">
        <f>DATA_RAW_Counts[[#This Row],[SPACES_OCC]]/DATA_RAW_Counts[[#This Row],[SPACES_SVP]]</f>
        <v>1.8662519440124418E-2</v>
      </c>
      <c r="I171">
        <f>DATA_RAW_Counts[[#This Row],[SPACES_EMPTY]]/DATA_RAW_Counts[[#This Row],[SPACES_SVP]]</f>
        <v>0.98133748055987557</v>
      </c>
    </row>
    <row r="172" spans="2:9">
      <c r="B172" s="27" t="s">
        <v>94</v>
      </c>
      <c r="C172" s="13">
        <v>22</v>
      </c>
      <c r="D172" s="14" t="s">
        <v>24</v>
      </c>
      <c r="E172" s="15">
        <v>766</v>
      </c>
      <c r="F172" s="53">
        <v>186</v>
      </c>
      <c r="G172" s="16">
        <f>DATA_RAW_Counts[[#This Row],[SPACES_SVP]]-DATA_RAW_Counts[[#This Row],[SPACES_OCC]]</f>
        <v>580</v>
      </c>
      <c r="H172">
        <f>DATA_RAW_Counts[[#This Row],[SPACES_OCC]]/DATA_RAW_Counts[[#This Row],[SPACES_SVP]]</f>
        <v>0.24281984334203655</v>
      </c>
      <c r="I172">
        <f>DATA_RAW_Counts[[#This Row],[SPACES_EMPTY]]/DATA_RAW_Counts[[#This Row],[SPACES_SVP]]</f>
        <v>0.75718015665796345</v>
      </c>
    </row>
    <row r="173" spans="2:9">
      <c r="B173" s="27" t="s">
        <v>94</v>
      </c>
      <c r="C173" s="13">
        <v>23</v>
      </c>
      <c r="D173" s="14" t="s">
        <v>25</v>
      </c>
      <c r="E173" s="15">
        <v>1263</v>
      </c>
      <c r="F173" s="53">
        <v>108</v>
      </c>
      <c r="G173" s="16">
        <f>DATA_RAW_Counts[[#This Row],[SPACES_SVP]]-DATA_RAW_Counts[[#This Row],[SPACES_OCC]]</f>
        <v>1155</v>
      </c>
      <c r="H173">
        <f>DATA_RAW_Counts[[#This Row],[SPACES_OCC]]/DATA_RAW_Counts[[#This Row],[SPACES_SVP]]</f>
        <v>8.5510688836104506E-2</v>
      </c>
      <c r="I173">
        <f>DATA_RAW_Counts[[#This Row],[SPACES_EMPTY]]/DATA_RAW_Counts[[#This Row],[SPACES_SVP]]</f>
        <v>0.91448931116389554</v>
      </c>
    </row>
    <row r="174" spans="2:9">
      <c r="B174" s="27" t="s">
        <v>94</v>
      </c>
      <c r="C174" s="13">
        <v>24</v>
      </c>
      <c r="D174" s="14" t="s">
        <v>26</v>
      </c>
      <c r="E174" s="15">
        <v>996</v>
      </c>
      <c r="F174" s="53">
        <v>126</v>
      </c>
      <c r="G174" s="16">
        <f>DATA_RAW_Counts[[#This Row],[SPACES_SVP]]-DATA_RAW_Counts[[#This Row],[SPACES_OCC]]</f>
        <v>870</v>
      </c>
      <c r="H174">
        <f>DATA_RAW_Counts[[#This Row],[SPACES_OCC]]/DATA_RAW_Counts[[#This Row],[SPACES_SVP]]</f>
        <v>0.12650602409638553</v>
      </c>
      <c r="I174">
        <f>DATA_RAW_Counts[[#This Row],[SPACES_EMPTY]]/DATA_RAW_Counts[[#This Row],[SPACES_SVP]]</f>
        <v>0.87349397590361444</v>
      </c>
    </row>
    <row r="175" spans="2:9">
      <c r="B175" s="27" t="s">
        <v>94</v>
      </c>
      <c r="C175" s="13">
        <v>25</v>
      </c>
      <c r="D175" s="14" t="s">
        <v>27</v>
      </c>
      <c r="E175" s="15">
        <v>1831</v>
      </c>
      <c r="F175" s="53">
        <v>198</v>
      </c>
      <c r="G175" s="16">
        <f>DATA_RAW_Counts[[#This Row],[SPACES_SVP]]-DATA_RAW_Counts[[#This Row],[SPACES_OCC]]</f>
        <v>1633</v>
      </c>
      <c r="H175">
        <f>DATA_RAW_Counts[[#This Row],[SPACES_OCC]]/DATA_RAW_Counts[[#This Row],[SPACES_SVP]]</f>
        <v>0.10813762971054069</v>
      </c>
      <c r="I175">
        <f>DATA_RAW_Counts[[#This Row],[SPACES_EMPTY]]/DATA_RAW_Counts[[#This Row],[SPACES_SVP]]</f>
        <v>0.89186237028945936</v>
      </c>
    </row>
    <row r="176" spans="2:9">
      <c r="B176" s="27" t="s">
        <v>94</v>
      </c>
      <c r="C176" s="13">
        <v>26</v>
      </c>
      <c r="D176" s="17" t="s">
        <v>64</v>
      </c>
      <c r="E176" s="15">
        <v>1468</v>
      </c>
      <c r="F176" s="53">
        <v>2</v>
      </c>
      <c r="G176" s="16">
        <f>DATA_RAW_Counts[[#This Row],[SPACES_SVP]]-DATA_RAW_Counts[[#This Row],[SPACES_OCC]]</f>
        <v>1466</v>
      </c>
      <c r="H176">
        <f>DATA_RAW_Counts[[#This Row],[SPACES_OCC]]/DATA_RAW_Counts[[#This Row],[SPACES_SVP]]</f>
        <v>1.3623978201634877E-3</v>
      </c>
      <c r="I176">
        <f>DATA_RAW_Counts[[#This Row],[SPACES_EMPTY]]/DATA_RAW_Counts[[#This Row],[SPACES_SVP]]</f>
        <v>0.99863760217983655</v>
      </c>
    </row>
    <row r="177" spans="2:9">
      <c r="B177" s="27" t="s">
        <v>94</v>
      </c>
      <c r="C177" s="13">
        <v>27</v>
      </c>
      <c r="D177" s="14" t="s">
        <v>28</v>
      </c>
      <c r="E177" s="15">
        <v>1102</v>
      </c>
      <c r="F177" s="53">
        <v>26</v>
      </c>
      <c r="G177" s="16">
        <f>DATA_RAW_Counts[[#This Row],[SPACES_SVP]]-DATA_RAW_Counts[[#This Row],[SPACES_OCC]]</f>
        <v>1076</v>
      </c>
      <c r="H177">
        <f>DATA_RAW_Counts[[#This Row],[SPACES_OCC]]/DATA_RAW_Counts[[#This Row],[SPACES_SVP]]</f>
        <v>2.3593466424682397E-2</v>
      </c>
      <c r="I177">
        <f>DATA_RAW_Counts[[#This Row],[SPACES_EMPTY]]/DATA_RAW_Counts[[#This Row],[SPACES_SVP]]</f>
        <v>0.97640653357531759</v>
      </c>
    </row>
    <row r="178" spans="2:9">
      <c r="B178" s="27" t="s">
        <v>94</v>
      </c>
      <c r="C178" s="13">
        <v>28</v>
      </c>
      <c r="D178" s="14" t="s">
        <v>29</v>
      </c>
      <c r="E178" s="15">
        <v>826</v>
      </c>
      <c r="F178" s="53">
        <v>68</v>
      </c>
      <c r="G178" s="16">
        <f>DATA_RAW_Counts[[#This Row],[SPACES_SVP]]-DATA_RAW_Counts[[#This Row],[SPACES_OCC]]</f>
        <v>758</v>
      </c>
      <c r="H178">
        <f>DATA_RAW_Counts[[#This Row],[SPACES_OCC]]/DATA_RAW_Counts[[#This Row],[SPACES_SVP]]</f>
        <v>8.2324455205811137E-2</v>
      </c>
      <c r="I178">
        <f>DATA_RAW_Counts[[#This Row],[SPACES_EMPTY]]/DATA_RAW_Counts[[#This Row],[SPACES_SVP]]</f>
        <v>0.91767554479418889</v>
      </c>
    </row>
    <row r="179" spans="2:9">
      <c r="B179" s="27" t="s">
        <v>95</v>
      </c>
      <c r="C179" s="13">
        <v>1</v>
      </c>
      <c r="D179" s="14" t="s">
        <v>2</v>
      </c>
      <c r="E179" s="15">
        <v>2438</v>
      </c>
      <c r="F179" s="53">
        <v>272</v>
      </c>
      <c r="G179" s="16">
        <f>DATA_RAW_Counts[[#This Row],[SPACES_SVP]]-DATA_RAW_Counts[[#This Row],[SPACES_OCC]]</f>
        <v>2166</v>
      </c>
      <c r="H179">
        <f>DATA_RAW_Counts[[#This Row],[SPACES_OCC]]/DATA_RAW_Counts[[#This Row],[SPACES_SVP]]</f>
        <v>0.11156685808039377</v>
      </c>
      <c r="I179">
        <f>DATA_RAW_Counts[[#This Row],[SPACES_EMPTY]]/DATA_RAW_Counts[[#This Row],[SPACES_SVP]]</f>
        <v>0.88843314191960621</v>
      </c>
    </row>
    <row r="180" spans="2:9">
      <c r="B180" s="27" t="s">
        <v>95</v>
      </c>
      <c r="C180" s="13">
        <v>2</v>
      </c>
      <c r="D180" s="14" t="s">
        <v>4</v>
      </c>
      <c r="E180" s="15">
        <v>1155</v>
      </c>
      <c r="F180" s="53">
        <v>47</v>
      </c>
      <c r="G180" s="16">
        <f>DATA_RAW_Counts[[#This Row],[SPACES_SVP]]-DATA_RAW_Counts[[#This Row],[SPACES_OCC]]</f>
        <v>1108</v>
      </c>
      <c r="H180">
        <f>DATA_RAW_Counts[[#This Row],[SPACES_OCC]]/DATA_RAW_Counts[[#This Row],[SPACES_SVP]]</f>
        <v>4.069264069264069E-2</v>
      </c>
      <c r="I180">
        <f>DATA_RAW_Counts[[#This Row],[SPACES_EMPTY]]/DATA_RAW_Counts[[#This Row],[SPACES_SVP]]</f>
        <v>0.95930735930735933</v>
      </c>
    </row>
    <row r="181" spans="2:9">
      <c r="B181" s="27" t="s">
        <v>95</v>
      </c>
      <c r="C181" s="13">
        <v>3</v>
      </c>
      <c r="D181" s="14" t="s">
        <v>6</v>
      </c>
      <c r="E181" s="15">
        <v>125</v>
      </c>
      <c r="F181" s="53">
        <v>4</v>
      </c>
      <c r="G181" s="16">
        <f>DATA_RAW_Counts[[#This Row],[SPACES_SVP]]-DATA_RAW_Counts[[#This Row],[SPACES_OCC]]</f>
        <v>121</v>
      </c>
      <c r="H181">
        <f>DATA_RAW_Counts[[#This Row],[SPACES_OCC]]/DATA_RAW_Counts[[#This Row],[SPACES_SVP]]</f>
        <v>3.2000000000000001E-2</v>
      </c>
      <c r="I181">
        <f>DATA_RAW_Counts[[#This Row],[SPACES_EMPTY]]/DATA_RAW_Counts[[#This Row],[SPACES_SVP]]</f>
        <v>0.96799999999999997</v>
      </c>
    </row>
    <row r="182" spans="2:9">
      <c r="B182" s="27" t="s">
        <v>95</v>
      </c>
      <c r="C182" s="13">
        <v>4</v>
      </c>
      <c r="D182" s="14" t="s">
        <v>60</v>
      </c>
      <c r="E182" s="15">
        <v>294</v>
      </c>
      <c r="F182" s="53">
        <v>12</v>
      </c>
      <c r="G182" s="16">
        <f>DATA_RAW_Counts[[#This Row],[SPACES_SVP]]-DATA_RAW_Counts[[#This Row],[SPACES_OCC]]</f>
        <v>282</v>
      </c>
      <c r="H182">
        <f>DATA_RAW_Counts[[#This Row],[SPACES_OCC]]/DATA_RAW_Counts[[#This Row],[SPACES_SVP]]</f>
        <v>4.0816326530612242E-2</v>
      </c>
      <c r="I182">
        <f>DATA_RAW_Counts[[#This Row],[SPACES_EMPTY]]/DATA_RAW_Counts[[#This Row],[SPACES_SVP]]</f>
        <v>0.95918367346938771</v>
      </c>
    </row>
    <row r="183" spans="2:9">
      <c r="B183" s="27" t="s">
        <v>95</v>
      </c>
      <c r="C183" s="13">
        <v>5</v>
      </c>
      <c r="D183" s="14" t="s">
        <v>61</v>
      </c>
      <c r="E183" s="15">
        <v>1487</v>
      </c>
      <c r="F183" s="53">
        <v>301</v>
      </c>
      <c r="G183" s="16">
        <f>DATA_RAW_Counts[[#This Row],[SPACES_SVP]]-DATA_RAW_Counts[[#This Row],[SPACES_OCC]]</f>
        <v>1186</v>
      </c>
      <c r="H183">
        <f>DATA_RAW_Counts[[#This Row],[SPACES_OCC]]/DATA_RAW_Counts[[#This Row],[SPACES_SVP]]</f>
        <v>0.20242098184263618</v>
      </c>
      <c r="I183">
        <f>DATA_RAW_Counts[[#This Row],[SPACES_EMPTY]]/DATA_RAW_Counts[[#This Row],[SPACES_SVP]]</f>
        <v>0.79757901815736387</v>
      </c>
    </row>
    <row r="184" spans="2:9">
      <c r="B184" s="27" t="s">
        <v>95</v>
      </c>
      <c r="C184" s="13">
        <v>6</v>
      </c>
      <c r="D184" s="14" t="s">
        <v>8</v>
      </c>
      <c r="E184" s="15">
        <v>877</v>
      </c>
      <c r="F184" s="53">
        <v>111</v>
      </c>
      <c r="G184" s="16">
        <f>DATA_RAW_Counts[[#This Row],[SPACES_SVP]]-DATA_RAW_Counts[[#This Row],[SPACES_OCC]]</f>
        <v>766</v>
      </c>
      <c r="H184">
        <f>DATA_RAW_Counts[[#This Row],[SPACES_OCC]]/DATA_RAW_Counts[[#This Row],[SPACES_SVP]]</f>
        <v>0.12656784492588369</v>
      </c>
      <c r="I184">
        <f>DATA_RAW_Counts[[#This Row],[SPACES_EMPTY]]/DATA_RAW_Counts[[#This Row],[SPACES_SVP]]</f>
        <v>0.87343215507411631</v>
      </c>
    </row>
    <row r="185" spans="2:9">
      <c r="B185" s="27" t="s">
        <v>95</v>
      </c>
      <c r="C185" s="13">
        <v>7</v>
      </c>
      <c r="D185" s="14" t="s">
        <v>9</v>
      </c>
      <c r="E185" s="15">
        <v>1227</v>
      </c>
      <c r="F185" s="53">
        <v>55</v>
      </c>
      <c r="G185" s="16">
        <f>DATA_RAW_Counts[[#This Row],[SPACES_SVP]]-DATA_RAW_Counts[[#This Row],[SPACES_OCC]]</f>
        <v>1172</v>
      </c>
      <c r="H185">
        <f>DATA_RAW_Counts[[#This Row],[SPACES_OCC]]/DATA_RAW_Counts[[#This Row],[SPACES_SVP]]</f>
        <v>4.4824775876120618E-2</v>
      </c>
      <c r="I185">
        <f>DATA_RAW_Counts[[#This Row],[SPACES_EMPTY]]/DATA_RAW_Counts[[#This Row],[SPACES_SVP]]</f>
        <v>0.95517522412387934</v>
      </c>
    </row>
    <row r="186" spans="2:9">
      <c r="B186" s="27" t="s">
        <v>95</v>
      </c>
      <c r="C186" s="13">
        <v>8</v>
      </c>
      <c r="D186" s="14" t="s">
        <v>10</v>
      </c>
      <c r="E186" s="15">
        <v>938</v>
      </c>
      <c r="F186" s="53">
        <v>73</v>
      </c>
      <c r="G186" s="16">
        <f>DATA_RAW_Counts[[#This Row],[SPACES_SVP]]-DATA_RAW_Counts[[#This Row],[SPACES_OCC]]</f>
        <v>865</v>
      </c>
      <c r="H186">
        <f>DATA_RAW_Counts[[#This Row],[SPACES_OCC]]/DATA_RAW_Counts[[#This Row],[SPACES_SVP]]</f>
        <v>7.7825159914712158E-2</v>
      </c>
      <c r="I186">
        <f>DATA_RAW_Counts[[#This Row],[SPACES_EMPTY]]/DATA_RAW_Counts[[#This Row],[SPACES_SVP]]</f>
        <v>0.92217484008528783</v>
      </c>
    </row>
    <row r="187" spans="2:9">
      <c r="B187" s="27" t="s">
        <v>95</v>
      </c>
      <c r="C187" s="13">
        <v>9</v>
      </c>
      <c r="D187" s="17" t="s">
        <v>11</v>
      </c>
      <c r="E187" s="15">
        <v>415</v>
      </c>
      <c r="F187" s="53">
        <v>11</v>
      </c>
      <c r="G187" s="16">
        <f>DATA_RAW_Counts[[#This Row],[SPACES_SVP]]-DATA_RAW_Counts[[#This Row],[SPACES_OCC]]</f>
        <v>404</v>
      </c>
      <c r="H187">
        <f>DATA_RAW_Counts[[#This Row],[SPACES_OCC]]/DATA_RAW_Counts[[#This Row],[SPACES_SVP]]</f>
        <v>2.6506024096385541E-2</v>
      </c>
      <c r="I187">
        <f>DATA_RAW_Counts[[#This Row],[SPACES_EMPTY]]/DATA_RAW_Counts[[#This Row],[SPACES_SVP]]</f>
        <v>0.97349397590361442</v>
      </c>
    </row>
    <row r="188" spans="2:9">
      <c r="B188" s="27" t="s">
        <v>95</v>
      </c>
      <c r="C188" s="13">
        <v>10</v>
      </c>
      <c r="D188" s="14" t="s">
        <v>85</v>
      </c>
      <c r="E188" s="15">
        <v>1714</v>
      </c>
      <c r="F188" s="53">
        <v>137</v>
      </c>
      <c r="G188" s="16">
        <f>DATA_RAW_Counts[[#This Row],[SPACES_SVP]]-DATA_RAW_Counts[[#This Row],[SPACES_OCC]]</f>
        <v>1577</v>
      </c>
      <c r="H188">
        <f>DATA_RAW_Counts[[#This Row],[SPACES_OCC]]/DATA_RAW_Counts[[#This Row],[SPACES_SVP]]</f>
        <v>7.9929988331388563E-2</v>
      </c>
      <c r="I188">
        <f>DATA_RAW_Counts[[#This Row],[SPACES_EMPTY]]/DATA_RAW_Counts[[#This Row],[SPACES_SVP]]</f>
        <v>0.92007001166861146</v>
      </c>
    </row>
    <row r="189" spans="2:9">
      <c r="B189" s="27" t="s">
        <v>95</v>
      </c>
      <c r="C189" s="13">
        <v>11</v>
      </c>
      <c r="D189" s="14" t="s">
        <v>13</v>
      </c>
      <c r="E189" s="15">
        <v>922</v>
      </c>
      <c r="F189" s="53">
        <v>64</v>
      </c>
      <c r="G189" s="16">
        <f>DATA_RAW_Counts[[#This Row],[SPACES_SVP]]-DATA_RAW_Counts[[#This Row],[SPACES_OCC]]</f>
        <v>858</v>
      </c>
      <c r="H189">
        <f>DATA_RAW_Counts[[#This Row],[SPACES_OCC]]/DATA_RAW_Counts[[#This Row],[SPACES_SVP]]</f>
        <v>6.9414316702819959E-2</v>
      </c>
      <c r="I189">
        <f>DATA_RAW_Counts[[#This Row],[SPACES_EMPTY]]/DATA_RAW_Counts[[#This Row],[SPACES_SVP]]</f>
        <v>0.93058568329718006</v>
      </c>
    </row>
    <row r="190" spans="2:9">
      <c r="B190" s="27" t="s">
        <v>95</v>
      </c>
      <c r="C190" s="13">
        <v>12</v>
      </c>
      <c r="D190" s="14" t="s">
        <v>14</v>
      </c>
      <c r="E190" s="15">
        <v>2377</v>
      </c>
      <c r="F190" s="53">
        <v>231</v>
      </c>
      <c r="G190" s="16">
        <f>DATA_RAW_Counts[[#This Row],[SPACES_SVP]]-DATA_RAW_Counts[[#This Row],[SPACES_OCC]]</f>
        <v>2146</v>
      </c>
      <c r="H190">
        <f>DATA_RAW_Counts[[#This Row],[SPACES_OCC]]/DATA_RAW_Counts[[#This Row],[SPACES_SVP]]</f>
        <v>9.7181320992848125E-2</v>
      </c>
      <c r="I190">
        <f>DATA_RAW_Counts[[#This Row],[SPACES_EMPTY]]/DATA_RAW_Counts[[#This Row],[SPACES_SVP]]</f>
        <v>0.90281867900715185</v>
      </c>
    </row>
    <row r="191" spans="2:9">
      <c r="B191" s="27" t="s">
        <v>95</v>
      </c>
      <c r="C191" s="13">
        <v>13</v>
      </c>
      <c r="D191" s="14" t="s">
        <v>15</v>
      </c>
      <c r="E191" s="15">
        <v>961</v>
      </c>
      <c r="F191" s="53">
        <v>58</v>
      </c>
      <c r="G191" s="16">
        <f>DATA_RAW_Counts[[#This Row],[SPACES_SVP]]-DATA_RAW_Counts[[#This Row],[SPACES_OCC]]</f>
        <v>903</v>
      </c>
      <c r="H191">
        <f>DATA_RAW_Counts[[#This Row],[SPACES_OCC]]/DATA_RAW_Counts[[#This Row],[SPACES_SVP]]</f>
        <v>6.0353798126951096E-2</v>
      </c>
      <c r="I191">
        <f>DATA_RAW_Counts[[#This Row],[SPACES_EMPTY]]/DATA_RAW_Counts[[#This Row],[SPACES_SVP]]</f>
        <v>0.93964620187304893</v>
      </c>
    </row>
    <row r="192" spans="2:9">
      <c r="B192" s="27" t="s">
        <v>95</v>
      </c>
      <c r="C192" s="13">
        <v>14</v>
      </c>
      <c r="D192" s="14" t="s">
        <v>16</v>
      </c>
      <c r="E192" s="18">
        <v>2171</v>
      </c>
      <c r="F192" s="53">
        <v>191</v>
      </c>
      <c r="G192" s="16">
        <f>DATA_RAW_Counts[[#This Row],[SPACES_SVP]]-DATA_RAW_Counts[[#This Row],[SPACES_OCC]]</f>
        <v>1980</v>
      </c>
      <c r="H192">
        <f>DATA_RAW_Counts[[#This Row],[SPACES_OCC]]/DATA_RAW_Counts[[#This Row],[SPACES_SVP]]</f>
        <v>8.7977890373099957E-2</v>
      </c>
      <c r="I192">
        <f>DATA_RAW_Counts[[#This Row],[SPACES_EMPTY]]/DATA_RAW_Counts[[#This Row],[SPACES_SVP]]</f>
        <v>0.9120221096269</v>
      </c>
    </row>
    <row r="193" spans="2:9">
      <c r="B193" s="27" t="s">
        <v>95</v>
      </c>
      <c r="C193" s="13">
        <v>15</v>
      </c>
      <c r="D193" s="14" t="s">
        <v>17</v>
      </c>
      <c r="E193" s="15">
        <v>1129</v>
      </c>
      <c r="F193" s="53">
        <v>24</v>
      </c>
      <c r="G193" s="16">
        <f>DATA_RAW_Counts[[#This Row],[SPACES_SVP]]-DATA_RAW_Counts[[#This Row],[SPACES_OCC]]</f>
        <v>1105</v>
      </c>
      <c r="H193">
        <f>DATA_RAW_Counts[[#This Row],[SPACES_OCC]]/DATA_RAW_Counts[[#This Row],[SPACES_SVP]]</f>
        <v>2.1257750221434897E-2</v>
      </c>
      <c r="I193">
        <f>DATA_RAW_Counts[[#This Row],[SPACES_EMPTY]]/DATA_RAW_Counts[[#This Row],[SPACES_SVP]]</f>
        <v>0.97874224977856505</v>
      </c>
    </row>
    <row r="194" spans="2:9">
      <c r="B194" s="27" t="s">
        <v>95</v>
      </c>
      <c r="C194" s="13">
        <v>16</v>
      </c>
      <c r="D194" s="14" t="s">
        <v>62</v>
      </c>
      <c r="E194" s="15">
        <v>779</v>
      </c>
      <c r="F194" s="53">
        <v>63</v>
      </c>
      <c r="G194" s="16">
        <f>DATA_RAW_Counts[[#This Row],[SPACES_SVP]]-DATA_RAW_Counts[[#This Row],[SPACES_OCC]]</f>
        <v>716</v>
      </c>
      <c r="H194">
        <f>DATA_RAW_Counts[[#This Row],[SPACES_OCC]]/DATA_RAW_Counts[[#This Row],[SPACES_SVP]]</f>
        <v>8.0872913992297818E-2</v>
      </c>
      <c r="I194">
        <f>DATA_RAW_Counts[[#This Row],[SPACES_EMPTY]]/DATA_RAW_Counts[[#This Row],[SPACES_SVP]]</f>
        <v>0.91912708600770221</v>
      </c>
    </row>
    <row r="195" spans="2:9">
      <c r="B195" s="27" t="s">
        <v>95</v>
      </c>
      <c r="C195" s="13">
        <v>17</v>
      </c>
      <c r="D195" s="14" t="s">
        <v>63</v>
      </c>
      <c r="E195" s="15">
        <v>219</v>
      </c>
      <c r="F195" s="53">
        <v>99</v>
      </c>
      <c r="G195" s="16">
        <f>DATA_RAW_Counts[[#This Row],[SPACES_SVP]]-DATA_RAW_Counts[[#This Row],[SPACES_OCC]]</f>
        <v>120</v>
      </c>
      <c r="H195">
        <f>DATA_RAW_Counts[[#This Row],[SPACES_OCC]]/DATA_RAW_Counts[[#This Row],[SPACES_SVP]]</f>
        <v>0.45205479452054792</v>
      </c>
      <c r="I195">
        <f>DATA_RAW_Counts[[#This Row],[SPACES_EMPTY]]/DATA_RAW_Counts[[#This Row],[SPACES_SVP]]</f>
        <v>0.54794520547945202</v>
      </c>
    </row>
    <row r="196" spans="2:9">
      <c r="B196" s="27" t="s">
        <v>95</v>
      </c>
      <c r="C196" s="13">
        <v>18</v>
      </c>
      <c r="D196" s="14" t="s">
        <v>19</v>
      </c>
      <c r="E196" s="15">
        <v>904</v>
      </c>
      <c r="F196" s="53">
        <v>63</v>
      </c>
      <c r="G196" s="16">
        <f>DATA_RAW_Counts[[#This Row],[SPACES_SVP]]-DATA_RAW_Counts[[#This Row],[SPACES_OCC]]</f>
        <v>841</v>
      </c>
      <c r="H196">
        <f>DATA_RAW_Counts[[#This Row],[SPACES_OCC]]/DATA_RAW_Counts[[#This Row],[SPACES_SVP]]</f>
        <v>6.9690265486725661E-2</v>
      </c>
      <c r="I196">
        <f>DATA_RAW_Counts[[#This Row],[SPACES_EMPTY]]/DATA_RAW_Counts[[#This Row],[SPACES_SVP]]</f>
        <v>0.93030973451327437</v>
      </c>
    </row>
    <row r="197" spans="2:9">
      <c r="B197" s="27" t="s">
        <v>95</v>
      </c>
      <c r="C197" s="13">
        <v>19</v>
      </c>
      <c r="D197" s="17" t="s">
        <v>20</v>
      </c>
      <c r="E197" s="15">
        <v>1603</v>
      </c>
      <c r="F197" s="53">
        <v>72</v>
      </c>
      <c r="G197" s="16">
        <f>DATA_RAW_Counts[[#This Row],[SPACES_SVP]]-DATA_RAW_Counts[[#This Row],[SPACES_OCC]]</f>
        <v>1531</v>
      </c>
      <c r="H197">
        <f>DATA_RAW_Counts[[#This Row],[SPACES_OCC]]/DATA_RAW_Counts[[#This Row],[SPACES_SVP]]</f>
        <v>4.4915782907049284E-2</v>
      </c>
      <c r="I197">
        <f>DATA_RAW_Counts[[#This Row],[SPACES_EMPTY]]/DATA_RAW_Counts[[#This Row],[SPACES_SVP]]</f>
        <v>0.95508421709295077</v>
      </c>
    </row>
    <row r="198" spans="2:9">
      <c r="B198" s="27" t="s">
        <v>95</v>
      </c>
      <c r="C198" s="13">
        <v>20</v>
      </c>
      <c r="D198" s="14" t="s">
        <v>21</v>
      </c>
      <c r="E198" s="15">
        <v>2361</v>
      </c>
      <c r="F198" s="53">
        <v>153</v>
      </c>
      <c r="G198" s="16">
        <f>DATA_RAW_Counts[[#This Row],[SPACES_SVP]]-DATA_RAW_Counts[[#This Row],[SPACES_OCC]]</f>
        <v>2208</v>
      </c>
      <c r="H198">
        <f>DATA_RAW_Counts[[#This Row],[SPACES_OCC]]/DATA_RAW_Counts[[#This Row],[SPACES_SVP]]</f>
        <v>6.480304955527319E-2</v>
      </c>
      <c r="I198">
        <f>DATA_RAW_Counts[[#This Row],[SPACES_EMPTY]]/DATA_RAW_Counts[[#This Row],[SPACES_SVP]]</f>
        <v>0.93519695044472684</v>
      </c>
    </row>
    <row r="199" spans="2:9">
      <c r="B199" s="27" t="s">
        <v>95</v>
      </c>
      <c r="C199" s="13">
        <v>21</v>
      </c>
      <c r="D199" s="17" t="s">
        <v>23</v>
      </c>
      <c r="E199" s="15">
        <v>1286</v>
      </c>
      <c r="F199" s="53">
        <v>13</v>
      </c>
      <c r="G199" s="16">
        <f>DATA_RAW_Counts[[#This Row],[SPACES_SVP]]-DATA_RAW_Counts[[#This Row],[SPACES_OCC]]</f>
        <v>1273</v>
      </c>
      <c r="H199">
        <f>DATA_RAW_Counts[[#This Row],[SPACES_OCC]]/DATA_RAW_Counts[[#This Row],[SPACES_SVP]]</f>
        <v>1.010886469673406E-2</v>
      </c>
      <c r="I199">
        <f>DATA_RAW_Counts[[#This Row],[SPACES_EMPTY]]/DATA_RAW_Counts[[#This Row],[SPACES_SVP]]</f>
        <v>0.98989113530326589</v>
      </c>
    </row>
    <row r="200" spans="2:9">
      <c r="B200" s="27" t="s">
        <v>95</v>
      </c>
      <c r="C200" s="13">
        <v>22</v>
      </c>
      <c r="D200" s="14" t="s">
        <v>24</v>
      </c>
      <c r="E200" s="15">
        <v>766</v>
      </c>
      <c r="F200" s="53">
        <v>188</v>
      </c>
      <c r="G200" s="16">
        <f>DATA_RAW_Counts[[#This Row],[SPACES_SVP]]-DATA_RAW_Counts[[#This Row],[SPACES_OCC]]</f>
        <v>578</v>
      </c>
      <c r="H200">
        <f>DATA_RAW_Counts[[#This Row],[SPACES_OCC]]/DATA_RAW_Counts[[#This Row],[SPACES_SVP]]</f>
        <v>0.24543080939947781</v>
      </c>
      <c r="I200">
        <f>DATA_RAW_Counts[[#This Row],[SPACES_EMPTY]]/DATA_RAW_Counts[[#This Row],[SPACES_SVP]]</f>
        <v>0.75456919060052219</v>
      </c>
    </row>
    <row r="201" spans="2:9">
      <c r="B201" s="27" t="s">
        <v>95</v>
      </c>
      <c r="C201" s="13">
        <v>23</v>
      </c>
      <c r="D201" s="14" t="s">
        <v>25</v>
      </c>
      <c r="E201" s="15">
        <v>1263</v>
      </c>
      <c r="F201" s="53">
        <v>140</v>
      </c>
      <c r="G201" s="16">
        <f>DATA_RAW_Counts[[#This Row],[SPACES_SVP]]-DATA_RAW_Counts[[#This Row],[SPACES_OCC]]</f>
        <v>1123</v>
      </c>
      <c r="H201">
        <f>DATA_RAW_Counts[[#This Row],[SPACES_OCC]]/DATA_RAW_Counts[[#This Row],[SPACES_SVP]]</f>
        <v>0.11084718923198733</v>
      </c>
      <c r="I201">
        <f>DATA_RAW_Counts[[#This Row],[SPACES_EMPTY]]/DATA_RAW_Counts[[#This Row],[SPACES_SVP]]</f>
        <v>0.88915281076801267</v>
      </c>
    </row>
    <row r="202" spans="2:9">
      <c r="B202" s="27" t="s">
        <v>95</v>
      </c>
      <c r="C202" s="13">
        <v>24</v>
      </c>
      <c r="D202" s="14" t="s">
        <v>26</v>
      </c>
      <c r="E202" s="15">
        <v>996</v>
      </c>
      <c r="F202" s="53">
        <v>146</v>
      </c>
      <c r="G202" s="16">
        <f>DATA_RAW_Counts[[#This Row],[SPACES_SVP]]-DATA_RAW_Counts[[#This Row],[SPACES_OCC]]</f>
        <v>850</v>
      </c>
      <c r="H202">
        <f>DATA_RAW_Counts[[#This Row],[SPACES_OCC]]/DATA_RAW_Counts[[#This Row],[SPACES_SVP]]</f>
        <v>0.1465863453815261</v>
      </c>
      <c r="I202">
        <f>DATA_RAW_Counts[[#This Row],[SPACES_EMPTY]]/DATA_RAW_Counts[[#This Row],[SPACES_SVP]]</f>
        <v>0.85341365461847385</v>
      </c>
    </row>
    <row r="203" spans="2:9">
      <c r="B203" s="27" t="s">
        <v>95</v>
      </c>
      <c r="C203" s="13">
        <v>25</v>
      </c>
      <c r="D203" s="14" t="s">
        <v>27</v>
      </c>
      <c r="E203" s="15">
        <v>1831</v>
      </c>
      <c r="F203" s="53">
        <v>242</v>
      </c>
      <c r="G203" s="16">
        <f>DATA_RAW_Counts[[#This Row],[SPACES_SVP]]-DATA_RAW_Counts[[#This Row],[SPACES_OCC]]</f>
        <v>1589</v>
      </c>
      <c r="H203">
        <f>DATA_RAW_Counts[[#This Row],[SPACES_OCC]]/DATA_RAW_Counts[[#This Row],[SPACES_SVP]]</f>
        <v>0.13216821409066085</v>
      </c>
      <c r="I203">
        <f>DATA_RAW_Counts[[#This Row],[SPACES_EMPTY]]/DATA_RAW_Counts[[#This Row],[SPACES_SVP]]</f>
        <v>0.86783178590933918</v>
      </c>
    </row>
    <row r="204" spans="2:9">
      <c r="B204" s="27" t="s">
        <v>95</v>
      </c>
      <c r="C204" s="13">
        <v>26</v>
      </c>
      <c r="D204" s="17" t="s">
        <v>64</v>
      </c>
      <c r="E204" s="15">
        <v>1468</v>
      </c>
      <c r="F204" s="53">
        <v>8</v>
      </c>
      <c r="G204" s="16">
        <f>DATA_RAW_Counts[[#This Row],[SPACES_SVP]]-DATA_RAW_Counts[[#This Row],[SPACES_OCC]]</f>
        <v>1460</v>
      </c>
      <c r="H204">
        <f>DATA_RAW_Counts[[#This Row],[SPACES_OCC]]/DATA_RAW_Counts[[#This Row],[SPACES_SVP]]</f>
        <v>5.4495912806539508E-3</v>
      </c>
      <c r="I204">
        <f>DATA_RAW_Counts[[#This Row],[SPACES_EMPTY]]/DATA_RAW_Counts[[#This Row],[SPACES_SVP]]</f>
        <v>0.99455040871934608</v>
      </c>
    </row>
    <row r="205" spans="2:9">
      <c r="B205" s="27" t="s">
        <v>95</v>
      </c>
      <c r="C205" s="13">
        <v>27</v>
      </c>
      <c r="D205" s="14" t="s">
        <v>28</v>
      </c>
      <c r="E205" s="15">
        <v>1102</v>
      </c>
      <c r="F205" s="53">
        <v>32</v>
      </c>
      <c r="G205" s="16">
        <f>DATA_RAW_Counts[[#This Row],[SPACES_SVP]]-DATA_RAW_Counts[[#This Row],[SPACES_OCC]]</f>
        <v>1070</v>
      </c>
      <c r="H205">
        <f>DATA_RAW_Counts[[#This Row],[SPACES_OCC]]/DATA_RAW_Counts[[#This Row],[SPACES_SVP]]</f>
        <v>2.9038112522686024E-2</v>
      </c>
      <c r="I205">
        <f>DATA_RAW_Counts[[#This Row],[SPACES_EMPTY]]/DATA_RAW_Counts[[#This Row],[SPACES_SVP]]</f>
        <v>0.97096188747731393</v>
      </c>
    </row>
    <row r="206" spans="2:9">
      <c r="B206" s="27" t="s">
        <v>95</v>
      </c>
      <c r="C206" s="13">
        <v>28</v>
      </c>
      <c r="D206" s="14" t="s">
        <v>29</v>
      </c>
      <c r="E206" s="15">
        <v>826</v>
      </c>
      <c r="F206" s="53">
        <v>79</v>
      </c>
      <c r="G206" s="16">
        <f>DATA_RAW_Counts[[#This Row],[SPACES_SVP]]-DATA_RAW_Counts[[#This Row],[SPACES_OCC]]</f>
        <v>747</v>
      </c>
      <c r="H206">
        <f>DATA_RAW_Counts[[#This Row],[SPACES_OCC]]/DATA_RAW_Counts[[#This Row],[SPACES_SVP]]</f>
        <v>9.5641646489104115E-2</v>
      </c>
      <c r="I206">
        <f>DATA_RAW_Counts[[#This Row],[SPACES_EMPTY]]/DATA_RAW_Counts[[#This Row],[SPACES_SVP]]</f>
        <v>0.90435835351089588</v>
      </c>
    </row>
    <row r="207" spans="2:9">
      <c r="B207" s="27" t="s">
        <v>96</v>
      </c>
      <c r="C207" s="13">
        <v>1</v>
      </c>
      <c r="D207" s="14" t="s">
        <v>2</v>
      </c>
      <c r="E207" s="15">
        <v>2438</v>
      </c>
      <c r="F207" s="53">
        <v>275</v>
      </c>
      <c r="G207" s="16">
        <f>DATA_RAW_Counts[[#This Row],[SPACES_SVP]]-DATA_RAW_Counts[[#This Row],[SPACES_OCC]]</f>
        <v>2163</v>
      </c>
      <c r="H207">
        <f>DATA_RAW_Counts[[#This Row],[SPACES_OCC]]/DATA_RAW_Counts[[#This Row],[SPACES_SVP]]</f>
        <v>0.11279737489745693</v>
      </c>
      <c r="I207">
        <f>DATA_RAW_Counts[[#This Row],[SPACES_EMPTY]]/DATA_RAW_Counts[[#This Row],[SPACES_SVP]]</f>
        <v>0.88720262510254311</v>
      </c>
    </row>
    <row r="208" spans="2:9">
      <c r="B208" s="27" t="s">
        <v>96</v>
      </c>
      <c r="C208" s="13">
        <v>2</v>
      </c>
      <c r="D208" s="14" t="s">
        <v>4</v>
      </c>
      <c r="E208" s="15">
        <v>1155</v>
      </c>
      <c r="F208" s="53">
        <v>46</v>
      </c>
      <c r="G208" s="16">
        <f>DATA_RAW_Counts[[#This Row],[SPACES_SVP]]-DATA_RAW_Counts[[#This Row],[SPACES_OCC]]</f>
        <v>1109</v>
      </c>
      <c r="H208">
        <f>DATA_RAW_Counts[[#This Row],[SPACES_OCC]]/DATA_RAW_Counts[[#This Row],[SPACES_SVP]]</f>
        <v>3.9826839826839829E-2</v>
      </c>
      <c r="I208">
        <f>DATA_RAW_Counts[[#This Row],[SPACES_EMPTY]]/DATA_RAW_Counts[[#This Row],[SPACES_SVP]]</f>
        <v>0.96017316017316012</v>
      </c>
    </row>
    <row r="209" spans="2:9">
      <c r="B209" s="27" t="s">
        <v>96</v>
      </c>
      <c r="C209" s="13">
        <v>3</v>
      </c>
      <c r="D209" s="14" t="s">
        <v>6</v>
      </c>
      <c r="E209" s="15">
        <v>125</v>
      </c>
      <c r="F209" s="53">
        <v>3</v>
      </c>
      <c r="G209" s="16">
        <f>DATA_RAW_Counts[[#This Row],[SPACES_SVP]]-DATA_RAW_Counts[[#This Row],[SPACES_OCC]]</f>
        <v>122</v>
      </c>
      <c r="H209">
        <f>DATA_RAW_Counts[[#This Row],[SPACES_OCC]]/DATA_RAW_Counts[[#This Row],[SPACES_SVP]]</f>
        <v>2.4E-2</v>
      </c>
      <c r="I209">
        <f>DATA_RAW_Counts[[#This Row],[SPACES_EMPTY]]/DATA_RAW_Counts[[#This Row],[SPACES_SVP]]</f>
        <v>0.97599999999999998</v>
      </c>
    </row>
    <row r="210" spans="2:9">
      <c r="B210" s="27" t="s">
        <v>96</v>
      </c>
      <c r="C210" s="13">
        <v>4</v>
      </c>
      <c r="D210" s="14" t="s">
        <v>60</v>
      </c>
      <c r="E210" s="15">
        <v>294</v>
      </c>
      <c r="F210" s="53">
        <v>15</v>
      </c>
      <c r="G210" s="16">
        <f>DATA_RAW_Counts[[#This Row],[SPACES_SVP]]-DATA_RAW_Counts[[#This Row],[SPACES_OCC]]</f>
        <v>279</v>
      </c>
      <c r="H210">
        <f>DATA_RAW_Counts[[#This Row],[SPACES_OCC]]/DATA_RAW_Counts[[#This Row],[SPACES_SVP]]</f>
        <v>5.1020408163265307E-2</v>
      </c>
      <c r="I210">
        <f>DATA_RAW_Counts[[#This Row],[SPACES_EMPTY]]/DATA_RAW_Counts[[#This Row],[SPACES_SVP]]</f>
        <v>0.94897959183673475</v>
      </c>
    </row>
    <row r="211" spans="2:9">
      <c r="B211" s="27" t="s">
        <v>96</v>
      </c>
      <c r="C211" s="13">
        <v>5</v>
      </c>
      <c r="D211" s="14" t="s">
        <v>61</v>
      </c>
      <c r="E211" s="15">
        <v>1487</v>
      </c>
      <c r="F211" s="53">
        <v>310</v>
      </c>
      <c r="G211" s="16">
        <f>DATA_RAW_Counts[[#This Row],[SPACES_SVP]]-DATA_RAW_Counts[[#This Row],[SPACES_OCC]]</f>
        <v>1177</v>
      </c>
      <c r="H211">
        <f>DATA_RAW_Counts[[#This Row],[SPACES_OCC]]/DATA_RAW_Counts[[#This Row],[SPACES_SVP]]</f>
        <v>0.20847343644922664</v>
      </c>
      <c r="I211">
        <f>DATA_RAW_Counts[[#This Row],[SPACES_EMPTY]]/DATA_RAW_Counts[[#This Row],[SPACES_SVP]]</f>
        <v>0.79152656355077333</v>
      </c>
    </row>
    <row r="212" spans="2:9">
      <c r="B212" s="27" t="s">
        <v>96</v>
      </c>
      <c r="C212" s="13">
        <v>6</v>
      </c>
      <c r="D212" s="14" t="s">
        <v>8</v>
      </c>
      <c r="E212" s="15">
        <v>877</v>
      </c>
      <c r="F212" s="53">
        <v>105</v>
      </c>
      <c r="G212" s="16">
        <f>DATA_RAW_Counts[[#This Row],[SPACES_SVP]]-DATA_RAW_Counts[[#This Row],[SPACES_OCC]]</f>
        <v>772</v>
      </c>
      <c r="H212">
        <f>DATA_RAW_Counts[[#This Row],[SPACES_OCC]]/DATA_RAW_Counts[[#This Row],[SPACES_SVP]]</f>
        <v>0.11972633979475485</v>
      </c>
      <c r="I212">
        <f>DATA_RAW_Counts[[#This Row],[SPACES_EMPTY]]/DATA_RAW_Counts[[#This Row],[SPACES_SVP]]</f>
        <v>0.88027366020524511</v>
      </c>
    </row>
    <row r="213" spans="2:9">
      <c r="B213" s="27" t="s">
        <v>96</v>
      </c>
      <c r="C213" s="13">
        <v>7</v>
      </c>
      <c r="D213" s="14" t="s">
        <v>9</v>
      </c>
      <c r="E213" s="15">
        <v>1227</v>
      </c>
      <c r="F213" s="53">
        <v>72</v>
      </c>
      <c r="G213" s="16">
        <f>DATA_RAW_Counts[[#This Row],[SPACES_SVP]]-DATA_RAW_Counts[[#This Row],[SPACES_OCC]]</f>
        <v>1155</v>
      </c>
      <c r="H213">
        <f>DATA_RAW_Counts[[#This Row],[SPACES_OCC]]/DATA_RAW_Counts[[#This Row],[SPACES_SVP]]</f>
        <v>5.8679706601466992E-2</v>
      </c>
      <c r="I213">
        <f>DATA_RAW_Counts[[#This Row],[SPACES_EMPTY]]/DATA_RAW_Counts[[#This Row],[SPACES_SVP]]</f>
        <v>0.94132029339853296</v>
      </c>
    </row>
    <row r="214" spans="2:9">
      <c r="B214" s="27" t="s">
        <v>96</v>
      </c>
      <c r="C214" s="13">
        <v>8</v>
      </c>
      <c r="D214" s="14" t="s">
        <v>10</v>
      </c>
      <c r="E214" s="15">
        <v>938</v>
      </c>
      <c r="F214" s="53">
        <v>83</v>
      </c>
      <c r="G214" s="16">
        <f>DATA_RAW_Counts[[#This Row],[SPACES_SVP]]-DATA_RAW_Counts[[#This Row],[SPACES_OCC]]</f>
        <v>855</v>
      </c>
      <c r="H214">
        <f>DATA_RAW_Counts[[#This Row],[SPACES_OCC]]/DATA_RAW_Counts[[#This Row],[SPACES_SVP]]</f>
        <v>8.8486140724946691E-2</v>
      </c>
      <c r="I214">
        <f>DATA_RAW_Counts[[#This Row],[SPACES_EMPTY]]/DATA_RAW_Counts[[#This Row],[SPACES_SVP]]</f>
        <v>0.91151385927505335</v>
      </c>
    </row>
    <row r="215" spans="2:9">
      <c r="B215" s="27" t="s">
        <v>96</v>
      </c>
      <c r="C215" s="13">
        <v>9</v>
      </c>
      <c r="D215" s="17" t="s">
        <v>11</v>
      </c>
      <c r="E215" s="15">
        <v>415</v>
      </c>
      <c r="F215" s="53">
        <v>11</v>
      </c>
      <c r="G215" s="16">
        <f>DATA_RAW_Counts[[#This Row],[SPACES_SVP]]-DATA_RAW_Counts[[#This Row],[SPACES_OCC]]</f>
        <v>404</v>
      </c>
      <c r="H215">
        <f>DATA_RAW_Counts[[#This Row],[SPACES_OCC]]/DATA_RAW_Counts[[#This Row],[SPACES_SVP]]</f>
        <v>2.6506024096385541E-2</v>
      </c>
      <c r="I215">
        <f>DATA_RAW_Counts[[#This Row],[SPACES_EMPTY]]/DATA_RAW_Counts[[#This Row],[SPACES_SVP]]</f>
        <v>0.97349397590361442</v>
      </c>
    </row>
    <row r="216" spans="2:9">
      <c r="B216" s="27" t="s">
        <v>96</v>
      </c>
      <c r="C216" s="13">
        <v>10</v>
      </c>
      <c r="D216" s="14" t="s">
        <v>85</v>
      </c>
      <c r="E216" s="15">
        <v>1714</v>
      </c>
      <c r="F216" s="53">
        <v>163</v>
      </c>
      <c r="G216" s="16">
        <f>DATA_RAW_Counts[[#This Row],[SPACES_SVP]]-DATA_RAW_Counts[[#This Row],[SPACES_OCC]]</f>
        <v>1551</v>
      </c>
      <c r="H216">
        <f>DATA_RAW_Counts[[#This Row],[SPACES_OCC]]/DATA_RAW_Counts[[#This Row],[SPACES_SVP]]</f>
        <v>9.5099183197199538E-2</v>
      </c>
      <c r="I216">
        <f>DATA_RAW_Counts[[#This Row],[SPACES_EMPTY]]/DATA_RAW_Counts[[#This Row],[SPACES_SVP]]</f>
        <v>0.90490081680280043</v>
      </c>
    </row>
    <row r="217" spans="2:9">
      <c r="B217" s="27" t="s">
        <v>96</v>
      </c>
      <c r="C217" s="13">
        <v>11</v>
      </c>
      <c r="D217" s="14" t="s">
        <v>13</v>
      </c>
      <c r="E217" s="15">
        <v>922</v>
      </c>
      <c r="F217" s="53">
        <v>76</v>
      </c>
      <c r="G217" s="16">
        <f>DATA_RAW_Counts[[#This Row],[SPACES_SVP]]-DATA_RAW_Counts[[#This Row],[SPACES_OCC]]</f>
        <v>846</v>
      </c>
      <c r="H217">
        <f>DATA_RAW_Counts[[#This Row],[SPACES_OCC]]/DATA_RAW_Counts[[#This Row],[SPACES_SVP]]</f>
        <v>8.2429501084598705E-2</v>
      </c>
      <c r="I217">
        <f>DATA_RAW_Counts[[#This Row],[SPACES_EMPTY]]/DATA_RAW_Counts[[#This Row],[SPACES_SVP]]</f>
        <v>0.91757049891540132</v>
      </c>
    </row>
    <row r="218" spans="2:9">
      <c r="B218" s="27" t="s">
        <v>96</v>
      </c>
      <c r="C218" s="13">
        <v>12</v>
      </c>
      <c r="D218" s="14" t="s">
        <v>14</v>
      </c>
      <c r="E218" s="15">
        <v>2377</v>
      </c>
      <c r="F218" s="53">
        <v>290</v>
      </c>
      <c r="G218" s="16">
        <f>DATA_RAW_Counts[[#This Row],[SPACES_SVP]]-DATA_RAW_Counts[[#This Row],[SPACES_OCC]]</f>
        <v>2087</v>
      </c>
      <c r="H218">
        <f>DATA_RAW_Counts[[#This Row],[SPACES_OCC]]/DATA_RAW_Counts[[#This Row],[SPACES_SVP]]</f>
        <v>0.12200252419015566</v>
      </c>
      <c r="I218">
        <f>DATA_RAW_Counts[[#This Row],[SPACES_EMPTY]]/DATA_RAW_Counts[[#This Row],[SPACES_SVP]]</f>
        <v>0.87799747580984433</v>
      </c>
    </row>
    <row r="219" spans="2:9">
      <c r="B219" s="27" t="s">
        <v>96</v>
      </c>
      <c r="C219" s="13">
        <v>13</v>
      </c>
      <c r="D219" s="14" t="s">
        <v>15</v>
      </c>
      <c r="E219" s="15">
        <v>961</v>
      </c>
      <c r="F219" s="53">
        <v>69</v>
      </c>
      <c r="G219" s="16">
        <f>DATA_RAW_Counts[[#This Row],[SPACES_SVP]]-DATA_RAW_Counts[[#This Row],[SPACES_OCC]]</f>
        <v>892</v>
      </c>
      <c r="H219">
        <f>DATA_RAW_Counts[[#This Row],[SPACES_OCC]]/DATA_RAW_Counts[[#This Row],[SPACES_SVP]]</f>
        <v>7.1800208116545264E-2</v>
      </c>
      <c r="I219">
        <f>DATA_RAW_Counts[[#This Row],[SPACES_EMPTY]]/DATA_RAW_Counts[[#This Row],[SPACES_SVP]]</f>
        <v>0.92819979188345469</v>
      </c>
    </row>
    <row r="220" spans="2:9">
      <c r="B220" s="27" t="s">
        <v>96</v>
      </c>
      <c r="C220" s="13">
        <v>14</v>
      </c>
      <c r="D220" s="14" t="s">
        <v>16</v>
      </c>
      <c r="E220" s="18">
        <v>2171</v>
      </c>
      <c r="F220" s="53">
        <v>203</v>
      </c>
      <c r="G220" s="16">
        <f>DATA_RAW_Counts[[#This Row],[SPACES_SVP]]-DATA_RAW_Counts[[#This Row],[SPACES_OCC]]</f>
        <v>1968</v>
      </c>
      <c r="H220">
        <f>DATA_RAW_Counts[[#This Row],[SPACES_OCC]]/DATA_RAW_Counts[[#This Row],[SPACES_SVP]]</f>
        <v>9.3505297098111465E-2</v>
      </c>
      <c r="I220">
        <f>DATA_RAW_Counts[[#This Row],[SPACES_EMPTY]]/DATA_RAW_Counts[[#This Row],[SPACES_SVP]]</f>
        <v>0.90649470290188849</v>
      </c>
    </row>
    <row r="221" spans="2:9">
      <c r="B221" s="27" t="s">
        <v>96</v>
      </c>
      <c r="C221" s="13">
        <v>15</v>
      </c>
      <c r="D221" s="14" t="s">
        <v>17</v>
      </c>
      <c r="E221" s="15">
        <v>1129</v>
      </c>
      <c r="F221" s="53">
        <v>33</v>
      </c>
      <c r="G221" s="16">
        <f>DATA_RAW_Counts[[#This Row],[SPACES_SVP]]-DATA_RAW_Counts[[#This Row],[SPACES_OCC]]</f>
        <v>1096</v>
      </c>
      <c r="H221">
        <f>DATA_RAW_Counts[[#This Row],[SPACES_OCC]]/DATA_RAW_Counts[[#This Row],[SPACES_SVP]]</f>
        <v>2.9229406554472984E-2</v>
      </c>
      <c r="I221">
        <f>DATA_RAW_Counts[[#This Row],[SPACES_EMPTY]]/DATA_RAW_Counts[[#This Row],[SPACES_SVP]]</f>
        <v>0.97077059344552696</v>
      </c>
    </row>
    <row r="222" spans="2:9">
      <c r="B222" s="27" t="s">
        <v>96</v>
      </c>
      <c r="C222" s="13">
        <v>16</v>
      </c>
      <c r="D222" s="14" t="s">
        <v>62</v>
      </c>
      <c r="E222" s="15">
        <v>779</v>
      </c>
      <c r="F222" s="53">
        <v>56</v>
      </c>
      <c r="G222" s="16">
        <f>DATA_RAW_Counts[[#This Row],[SPACES_SVP]]-DATA_RAW_Counts[[#This Row],[SPACES_OCC]]</f>
        <v>723</v>
      </c>
      <c r="H222">
        <f>DATA_RAW_Counts[[#This Row],[SPACES_OCC]]/DATA_RAW_Counts[[#This Row],[SPACES_SVP]]</f>
        <v>7.1887034659820284E-2</v>
      </c>
      <c r="I222">
        <f>DATA_RAW_Counts[[#This Row],[SPACES_EMPTY]]/DATA_RAW_Counts[[#This Row],[SPACES_SVP]]</f>
        <v>0.92811296534017973</v>
      </c>
    </row>
    <row r="223" spans="2:9">
      <c r="B223" s="27" t="s">
        <v>96</v>
      </c>
      <c r="C223" s="13">
        <v>17</v>
      </c>
      <c r="D223" s="14" t="s">
        <v>63</v>
      </c>
      <c r="E223" s="15">
        <v>219</v>
      </c>
      <c r="F223" s="53">
        <v>95</v>
      </c>
      <c r="G223" s="16">
        <f>DATA_RAW_Counts[[#This Row],[SPACES_SVP]]-DATA_RAW_Counts[[#This Row],[SPACES_OCC]]</f>
        <v>124</v>
      </c>
      <c r="H223">
        <f>DATA_RAW_Counts[[#This Row],[SPACES_OCC]]/DATA_RAW_Counts[[#This Row],[SPACES_SVP]]</f>
        <v>0.43378995433789952</v>
      </c>
      <c r="I223">
        <f>DATA_RAW_Counts[[#This Row],[SPACES_EMPTY]]/DATA_RAW_Counts[[#This Row],[SPACES_SVP]]</f>
        <v>0.56621004566210043</v>
      </c>
    </row>
    <row r="224" spans="2:9">
      <c r="B224" s="27" t="s">
        <v>96</v>
      </c>
      <c r="C224" s="13">
        <v>18</v>
      </c>
      <c r="D224" s="14" t="s">
        <v>19</v>
      </c>
      <c r="E224" s="15">
        <v>904</v>
      </c>
      <c r="F224" s="53">
        <v>63</v>
      </c>
      <c r="G224" s="16">
        <f>DATA_RAW_Counts[[#This Row],[SPACES_SVP]]-DATA_RAW_Counts[[#This Row],[SPACES_OCC]]</f>
        <v>841</v>
      </c>
      <c r="H224">
        <f>DATA_RAW_Counts[[#This Row],[SPACES_OCC]]/DATA_RAW_Counts[[#This Row],[SPACES_SVP]]</f>
        <v>6.9690265486725661E-2</v>
      </c>
      <c r="I224">
        <f>DATA_RAW_Counts[[#This Row],[SPACES_EMPTY]]/DATA_RAW_Counts[[#This Row],[SPACES_SVP]]</f>
        <v>0.93030973451327437</v>
      </c>
    </row>
    <row r="225" spans="2:9">
      <c r="B225" s="27" t="s">
        <v>96</v>
      </c>
      <c r="C225" s="13">
        <v>19</v>
      </c>
      <c r="D225" s="17" t="s">
        <v>20</v>
      </c>
      <c r="E225" s="15">
        <v>1603</v>
      </c>
      <c r="F225" s="53">
        <v>62</v>
      </c>
      <c r="G225" s="16">
        <f>DATA_RAW_Counts[[#This Row],[SPACES_SVP]]-DATA_RAW_Counts[[#This Row],[SPACES_OCC]]</f>
        <v>1541</v>
      </c>
      <c r="H225">
        <f>DATA_RAW_Counts[[#This Row],[SPACES_OCC]]/DATA_RAW_Counts[[#This Row],[SPACES_SVP]]</f>
        <v>3.8677479725514663E-2</v>
      </c>
      <c r="I225">
        <f>DATA_RAW_Counts[[#This Row],[SPACES_EMPTY]]/DATA_RAW_Counts[[#This Row],[SPACES_SVP]]</f>
        <v>0.96132252027448539</v>
      </c>
    </row>
    <row r="226" spans="2:9">
      <c r="B226" s="27" t="s">
        <v>96</v>
      </c>
      <c r="C226" s="13">
        <v>20</v>
      </c>
      <c r="D226" s="14" t="s">
        <v>21</v>
      </c>
      <c r="E226" s="15">
        <v>2361</v>
      </c>
      <c r="F226" s="53">
        <v>168</v>
      </c>
      <c r="G226" s="16">
        <f>DATA_RAW_Counts[[#This Row],[SPACES_SVP]]-DATA_RAW_Counts[[#This Row],[SPACES_OCC]]</f>
        <v>2193</v>
      </c>
      <c r="H226">
        <f>DATA_RAW_Counts[[#This Row],[SPACES_OCC]]/DATA_RAW_Counts[[#This Row],[SPACES_SVP]]</f>
        <v>7.1156289707750953E-2</v>
      </c>
      <c r="I226">
        <f>DATA_RAW_Counts[[#This Row],[SPACES_EMPTY]]/DATA_RAW_Counts[[#This Row],[SPACES_SVP]]</f>
        <v>0.92884371029224899</v>
      </c>
    </row>
    <row r="227" spans="2:9">
      <c r="B227" s="27" t="s">
        <v>96</v>
      </c>
      <c r="C227" s="13">
        <v>21</v>
      </c>
      <c r="D227" s="17" t="s">
        <v>23</v>
      </c>
      <c r="E227" s="15">
        <v>1286</v>
      </c>
      <c r="F227" s="53">
        <v>13</v>
      </c>
      <c r="G227" s="16">
        <f>DATA_RAW_Counts[[#This Row],[SPACES_SVP]]-DATA_RAW_Counts[[#This Row],[SPACES_OCC]]</f>
        <v>1273</v>
      </c>
      <c r="H227">
        <f>DATA_RAW_Counts[[#This Row],[SPACES_OCC]]/DATA_RAW_Counts[[#This Row],[SPACES_SVP]]</f>
        <v>1.010886469673406E-2</v>
      </c>
      <c r="I227">
        <f>DATA_RAW_Counts[[#This Row],[SPACES_EMPTY]]/DATA_RAW_Counts[[#This Row],[SPACES_SVP]]</f>
        <v>0.98989113530326589</v>
      </c>
    </row>
    <row r="228" spans="2:9">
      <c r="B228" s="27" t="s">
        <v>96</v>
      </c>
      <c r="C228" s="13">
        <v>22</v>
      </c>
      <c r="D228" s="14" t="s">
        <v>24</v>
      </c>
      <c r="E228" s="15">
        <v>766</v>
      </c>
      <c r="F228" s="53">
        <v>194</v>
      </c>
      <c r="G228" s="16">
        <f>DATA_RAW_Counts[[#This Row],[SPACES_SVP]]-DATA_RAW_Counts[[#This Row],[SPACES_OCC]]</f>
        <v>572</v>
      </c>
      <c r="H228">
        <f>DATA_RAW_Counts[[#This Row],[SPACES_OCC]]/DATA_RAW_Counts[[#This Row],[SPACES_SVP]]</f>
        <v>0.25326370757180156</v>
      </c>
      <c r="I228">
        <f>DATA_RAW_Counts[[#This Row],[SPACES_EMPTY]]/DATA_RAW_Counts[[#This Row],[SPACES_SVP]]</f>
        <v>0.74673629242819839</v>
      </c>
    </row>
    <row r="229" spans="2:9">
      <c r="B229" s="27" t="s">
        <v>96</v>
      </c>
      <c r="C229" s="13">
        <v>23</v>
      </c>
      <c r="D229" s="14" t="s">
        <v>25</v>
      </c>
      <c r="E229" s="15">
        <v>1263</v>
      </c>
      <c r="F229" s="53">
        <v>143</v>
      </c>
      <c r="G229" s="16">
        <f>DATA_RAW_Counts[[#This Row],[SPACES_SVP]]-DATA_RAW_Counts[[#This Row],[SPACES_OCC]]</f>
        <v>1120</v>
      </c>
      <c r="H229">
        <f>DATA_RAW_Counts[[#This Row],[SPACES_OCC]]/DATA_RAW_Counts[[#This Row],[SPACES_SVP]]</f>
        <v>0.11322248614410134</v>
      </c>
      <c r="I229">
        <f>DATA_RAW_Counts[[#This Row],[SPACES_EMPTY]]/DATA_RAW_Counts[[#This Row],[SPACES_SVP]]</f>
        <v>0.88677751385589865</v>
      </c>
    </row>
    <row r="230" spans="2:9">
      <c r="B230" s="27" t="s">
        <v>96</v>
      </c>
      <c r="C230" s="13">
        <v>24</v>
      </c>
      <c r="D230" s="14" t="s">
        <v>26</v>
      </c>
      <c r="E230" s="15">
        <v>996</v>
      </c>
      <c r="F230" s="53">
        <v>121</v>
      </c>
      <c r="G230" s="16">
        <f>DATA_RAW_Counts[[#This Row],[SPACES_SVP]]-DATA_RAW_Counts[[#This Row],[SPACES_OCC]]</f>
        <v>875</v>
      </c>
      <c r="H230">
        <f>DATA_RAW_Counts[[#This Row],[SPACES_OCC]]/DATA_RAW_Counts[[#This Row],[SPACES_SVP]]</f>
        <v>0.1214859437751004</v>
      </c>
      <c r="I230">
        <f>DATA_RAW_Counts[[#This Row],[SPACES_EMPTY]]/DATA_RAW_Counts[[#This Row],[SPACES_SVP]]</f>
        <v>0.87851405622489964</v>
      </c>
    </row>
    <row r="231" spans="2:9">
      <c r="B231" s="27" t="s">
        <v>96</v>
      </c>
      <c r="C231" s="13">
        <v>25</v>
      </c>
      <c r="D231" s="14" t="s">
        <v>27</v>
      </c>
      <c r="E231" s="15">
        <v>1831</v>
      </c>
      <c r="F231" s="53">
        <v>276</v>
      </c>
      <c r="G231" s="16">
        <f>DATA_RAW_Counts[[#This Row],[SPACES_SVP]]-DATA_RAW_Counts[[#This Row],[SPACES_OCC]]</f>
        <v>1555</v>
      </c>
      <c r="H231">
        <f>DATA_RAW_Counts[[#This Row],[SPACES_OCC]]/DATA_RAW_Counts[[#This Row],[SPACES_SVP]]</f>
        <v>0.15073730202075369</v>
      </c>
      <c r="I231">
        <f>DATA_RAW_Counts[[#This Row],[SPACES_EMPTY]]/DATA_RAW_Counts[[#This Row],[SPACES_SVP]]</f>
        <v>0.84926269797924636</v>
      </c>
    </row>
    <row r="232" spans="2:9">
      <c r="B232" s="27" t="s">
        <v>96</v>
      </c>
      <c r="C232" s="13">
        <v>26</v>
      </c>
      <c r="D232" s="17" t="s">
        <v>64</v>
      </c>
      <c r="E232" s="15">
        <v>1468</v>
      </c>
      <c r="F232" s="53">
        <v>7</v>
      </c>
      <c r="G232" s="16">
        <f>DATA_RAW_Counts[[#This Row],[SPACES_SVP]]-DATA_RAW_Counts[[#This Row],[SPACES_OCC]]</f>
        <v>1461</v>
      </c>
      <c r="H232">
        <f>DATA_RAW_Counts[[#This Row],[SPACES_OCC]]/DATA_RAW_Counts[[#This Row],[SPACES_SVP]]</f>
        <v>4.7683923705722072E-3</v>
      </c>
      <c r="I232">
        <f>DATA_RAW_Counts[[#This Row],[SPACES_EMPTY]]/DATA_RAW_Counts[[#This Row],[SPACES_SVP]]</f>
        <v>0.99523160762942775</v>
      </c>
    </row>
    <row r="233" spans="2:9">
      <c r="B233" s="27" t="s">
        <v>96</v>
      </c>
      <c r="C233" s="13">
        <v>27</v>
      </c>
      <c r="D233" s="14" t="s">
        <v>28</v>
      </c>
      <c r="E233" s="15">
        <v>1102</v>
      </c>
      <c r="F233" s="53">
        <v>39</v>
      </c>
      <c r="G233" s="16">
        <f>DATA_RAW_Counts[[#This Row],[SPACES_SVP]]-DATA_RAW_Counts[[#This Row],[SPACES_OCC]]</f>
        <v>1063</v>
      </c>
      <c r="H233">
        <f>DATA_RAW_Counts[[#This Row],[SPACES_OCC]]/DATA_RAW_Counts[[#This Row],[SPACES_SVP]]</f>
        <v>3.5390199637023591E-2</v>
      </c>
      <c r="I233">
        <f>DATA_RAW_Counts[[#This Row],[SPACES_EMPTY]]/DATA_RAW_Counts[[#This Row],[SPACES_SVP]]</f>
        <v>0.96460980036297639</v>
      </c>
    </row>
    <row r="234" spans="2:9">
      <c r="B234" s="27" t="s">
        <v>96</v>
      </c>
      <c r="C234" s="13">
        <v>28</v>
      </c>
      <c r="D234" s="14" t="s">
        <v>29</v>
      </c>
      <c r="E234" s="15">
        <v>826</v>
      </c>
      <c r="F234" s="53">
        <v>78</v>
      </c>
      <c r="G234" s="16">
        <f>DATA_RAW_Counts[[#This Row],[SPACES_SVP]]-DATA_RAW_Counts[[#This Row],[SPACES_OCC]]</f>
        <v>748</v>
      </c>
      <c r="H234">
        <f>DATA_RAW_Counts[[#This Row],[SPACES_OCC]]/DATA_RAW_Counts[[#This Row],[SPACES_SVP]]</f>
        <v>9.4430992736077482E-2</v>
      </c>
      <c r="I234">
        <f>DATA_RAW_Counts[[#This Row],[SPACES_EMPTY]]/DATA_RAW_Counts[[#This Row],[SPACES_SVP]]</f>
        <v>0.90556900726392253</v>
      </c>
    </row>
    <row r="235" spans="2:9">
      <c r="B235" s="27" t="s">
        <v>97</v>
      </c>
      <c r="C235" s="13">
        <v>1</v>
      </c>
      <c r="D235" s="14" t="s">
        <v>2</v>
      </c>
      <c r="E235" s="15">
        <v>2438</v>
      </c>
      <c r="F235" s="53">
        <v>323</v>
      </c>
      <c r="G235" s="16">
        <f>DATA_RAW_Counts[[#This Row],[SPACES_SVP]]-DATA_RAW_Counts[[#This Row],[SPACES_OCC]]</f>
        <v>2115</v>
      </c>
      <c r="H235">
        <f>DATA_RAW_Counts[[#This Row],[SPACES_OCC]]/DATA_RAW_Counts[[#This Row],[SPACES_SVP]]</f>
        <v>0.13248564397046761</v>
      </c>
      <c r="I235">
        <f>DATA_RAW_Counts[[#This Row],[SPACES_EMPTY]]/DATA_RAW_Counts[[#This Row],[SPACES_SVP]]</f>
        <v>0.86751435602953242</v>
      </c>
    </row>
    <row r="236" spans="2:9">
      <c r="B236" s="27" t="s">
        <v>97</v>
      </c>
      <c r="C236" s="13">
        <v>2</v>
      </c>
      <c r="D236" s="14" t="s">
        <v>4</v>
      </c>
      <c r="E236" s="15">
        <v>1155</v>
      </c>
      <c r="F236" s="53">
        <v>76</v>
      </c>
      <c r="G236" s="16">
        <f>DATA_RAW_Counts[[#This Row],[SPACES_SVP]]-DATA_RAW_Counts[[#This Row],[SPACES_OCC]]</f>
        <v>1079</v>
      </c>
      <c r="H236">
        <f>DATA_RAW_Counts[[#This Row],[SPACES_OCC]]/DATA_RAW_Counts[[#This Row],[SPACES_SVP]]</f>
        <v>6.5800865800865804E-2</v>
      </c>
      <c r="I236">
        <f>DATA_RAW_Counts[[#This Row],[SPACES_EMPTY]]/DATA_RAW_Counts[[#This Row],[SPACES_SVP]]</f>
        <v>0.93419913419913425</v>
      </c>
    </row>
    <row r="237" spans="2:9">
      <c r="B237" s="27" t="s">
        <v>97</v>
      </c>
      <c r="C237" s="13">
        <v>3</v>
      </c>
      <c r="D237" s="14" t="s">
        <v>6</v>
      </c>
      <c r="E237" s="15">
        <v>125</v>
      </c>
      <c r="F237" s="53">
        <v>8</v>
      </c>
      <c r="G237" s="16">
        <f>DATA_RAW_Counts[[#This Row],[SPACES_SVP]]-DATA_RAW_Counts[[#This Row],[SPACES_OCC]]</f>
        <v>117</v>
      </c>
      <c r="H237">
        <f>DATA_RAW_Counts[[#This Row],[SPACES_OCC]]/DATA_RAW_Counts[[#This Row],[SPACES_SVP]]</f>
        <v>6.4000000000000001E-2</v>
      </c>
      <c r="I237">
        <f>DATA_RAW_Counts[[#This Row],[SPACES_EMPTY]]/DATA_RAW_Counts[[#This Row],[SPACES_SVP]]</f>
        <v>0.93600000000000005</v>
      </c>
    </row>
    <row r="238" spans="2:9">
      <c r="B238" s="27" t="s">
        <v>97</v>
      </c>
      <c r="C238" s="13">
        <v>4</v>
      </c>
      <c r="D238" s="14" t="s">
        <v>60</v>
      </c>
      <c r="E238" s="15">
        <v>294</v>
      </c>
      <c r="F238" s="53">
        <v>22</v>
      </c>
      <c r="G238" s="16">
        <f>DATA_RAW_Counts[[#This Row],[SPACES_SVP]]-DATA_RAW_Counts[[#This Row],[SPACES_OCC]]</f>
        <v>272</v>
      </c>
      <c r="H238">
        <f>DATA_RAW_Counts[[#This Row],[SPACES_OCC]]/DATA_RAW_Counts[[#This Row],[SPACES_SVP]]</f>
        <v>7.4829931972789115E-2</v>
      </c>
      <c r="I238">
        <f>DATA_RAW_Counts[[#This Row],[SPACES_EMPTY]]/DATA_RAW_Counts[[#This Row],[SPACES_SVP]]</f>
        <v>0.92517006802721091</v>
      </c>
    </row>
    <row r="239" spans="2:9">
      <c r="B239" s="27" t="s">
        <v>97</v>
      </c>
      <c r="C239" s="13">
        <v>5</v>
      </c>
      <c r="D239" s="14" t="s">
        <v>61</v>
      </c>
      <c r="E239" s="15">
        <v>1487</v>
      </c>
      <c r="F239" s="53">
        <v>357</v>
      </c>
      <c r="G239" s="16">
        <f>DATA_RAW_Counts[[#This Row],[SPACES_SVP]]-DATA_RAW_Counts[[#This Row],[SPACES_OCC]]</f>
        <v>1130</v>
      </c>
      <c r="H239">
        <f>DATA_RAW_Counts[[#This Row],[SPACES_OCC]]/DATA_RAW_Counts[[#This Row],[SPACES_SVP]]</f>
        <v>0.24008069939475454</v>
      </c>
      <c r="I239">
        <f>DATA_RAW_Counts[[#This Row],[SPACES_EMPTY]]/DATA_RAW_Counts[[#This Row],[SPACES_SVP]]</f>
        <v>0.75991930060524548</v>
      </c>
    </row>
    <row r="240" spans="2:9">
      <c r="B240" s="27" t="s">
        <v>97</v>
      </c>
      <c r="C240" s="13">
        <v>6</v>
      </c>
      <c r="D240" s="14" t="s">
        <v>8</v>
      </c>
      <c r="E240" s="15">
        <v>877</v>
      </c>
      <c r="F240" s="53">
        <v>105</v>
      </c>
      <c r="G240" s="16">
        <f>DATA_RAW_Counts[[#This Row],[SPACES_SVP]]-DATA_RAW_Counts[[#This Row],[SPACES_OCC]]</f>
        <v>772</v>
      </c>
      <c r="H240">
        <f>DATA_RAW_Counts[[#This Row],[SPACES_OCC]]/DATA_RAW_Counts[[#This Row],[SPACES_SVP]]</f>
        <v>0.11972633979475485</v>
      </c>
      <c r="I240">
        <f>DATA_RAW_Counts[[#This Row],[SPACES_EMPTY]]/DATA_RAW_Counts[[#This Row],[SPACES_SVP]]</f>
        <v>0.88027366020524511</v>
      </c>
    </row>
    <row r="241" spans="2:9">
      <c r="B241" s="27" t="s">
        <v>97</v>
      </c>
      <c r="C241" s="13">
        <v>7</v>
      </c>
      <c r="D241" s="14" t="s">
        <v>9</v>
      </c>
      <c r="E241" s="15">
        <v>1227</v>
      </c>
      <c r="F241" s="53">
        <v>99</v>
      </c>
      <c r="G241" s="16">
        <f>DATA_RAW_Counts[[#This Row],[SPACES_SVP]]-DATA_RAW_Counts[[#This Row],[SPACES_OCC]]</f>
        <v>1128</v>
      </c>
      <c r="H241">
        <f>DATA_RAW_Counts[[#This Row],[SPACES_OCC]]/DATA_RAW_Counts[[#This Row],[SPACES_SVP]]</f>
        <v>8.0684596577017112E-2</v>
      </c>
      <c r="I241">
        <f>DATA_RAW_Counts[[#This Row],[SPACES_EMPTY]]/DATA_RAW_Counts[[#This Row],[SPACES_SVP]]</f>
        <v>0.9193154034229829</v>
      </c>
    </row>
    <row r="242" spans="2:9">
      <c r="B242" s="27" t="s">
        <v>97</v>
      </c>
      <c r="C242" s="13">
        <v>8</v>
      </c>
      <c r="D242" s="14" t="s">
        <v>10</v>
      </c>
      <c r="E242" s="15">
        <v>938</v>
      </c>
      <c r="F242" s="53">
        <v>111</v>
      </c>
      <c r="G242" s="16">
        <f>DATA_RAW_Counts[[#This Row],[SPACES_SVP]]-DATA_RAW_Counts[[#This Row],[SPACES_OCC]]</f>
        <v>827</v>
      </c>
      <c r="H242">
        <f>DATA_RAW_Counts[[#This Row],[SPACES_OCC]]/DATA_RAW_Counts[[#This Row],[SPACES_SVP]]</f>
        <v>0.11833688699360341</v>
      </c>
      <c r="I242">
        <f>DATA_RAW_Counts[[#This Row],[SPACES_EMPTY]]/DATA_RAW_Counts[[#This Row],[SPACES_SVP]]</f>
        <v>0.88166311300639655</v>
      </c>
    </row>
    <row r="243" spans="2:9">
      <c r="B243" s="27" t="s">
        <v>97</v>
      </c>
      <c r="C243" s="13">
        <v>9</v>
      </c>
      <c r="D243" s="17" t="s">
        <v>11</v>
      </c>
      <c r="E243" s="15">
        <v>415</v>
      </c>
      <c r="F243" s="53">
        <v>12</v>
      </c>
      <c r="G243" s="16">
        <f>DATA_RAW_Counts[[#This Row],[SPACES_SVP]]-DATA_RAW_Counts[[#This Row],[SPACES_OCC]]</f>
        <v>403</v>
      </c>
      <c r="H243">
        <f>DATA_RAW_Counts[[#This Row],[SPACES_OCC]]/DATA_RAW_Counts[[#This Row],[SPACES_SVP]]</f>
        <v>2.891566265060241E-2</v>
      </c>
      <c r="I243">
        <f>DATA_RAW_Counts[[#This Row],[SPACES_EMPTY]]/DATA_RAW_Counts[[#This Row],[SPACES_SVP]]</f>
        <v>0.97108433734939759</v>
      </c>
    </row>
    <row r="244" spans="2:9">
      <c r="B244" s="27" t="s">
        <v>97</v>
      </c>
      <c r="C244" s="13">
        <v>10</v>
      </c>
      <c r="D244" s="14" t="s">
        <v>85</v>
      </c>
      <c r="E244" s="15">
        <v>1714</v>
      </c>
      <c r="F244" s="53">
        <v>189</v>
      </c>
      <c r="G244" s="16">
        <f>DATA_RAW_Counts[[#This Row],[SPACES_SVP]]-DATA_RAW_Counts[[#This Row],[SPACES_OCC]]</f>
        <v>1525</v>
      </c>
      <c r="H244">
        <f>DATA_RAW_Counts[[#This Row],[SPACES_OCC]]/DATA_RAW_Counts[[#This Row],[SPACES_SVP]]</f>
        <v>0.1102683780630105</v>
      </c>
      <c r="I244">
        <f>DATA_RAW_Counts[[#This Row],[SPACES_EMPTY]]/DATA_RAW_Counts[[#This Row],[SPACES_SVP]]</f>
        <v>0.88973162193698951</v>
      </c>
    </row>
    <row r="245" spans="2:9">
      <c r="B245" s="27" t="s">
        <v>97</v>
      </c>
      <c r="C245" s="13">
        <v>11</v>
      </c>
      <c r="D245" s="14" t="s">
        <v>13</v>
      </c>
      <c r="E245" s="15">
        <v>922</v>
      </c>
      <c r="F245" s="53">
        <v>91</v>
      </c>
      <c r="G245" s="16">
        <f>DATA_RAW_Counts[[#This Row],[SPACES_SVP]]-DATA_RAW_Counts[[#This Row],[SPACES_OCC]]</f>
        <v>831</v>
      </c>
      <c r="H245">
        <f>DATA_RAW_Counts[[#This Row],[SPACES_OCC]]/DATA_RAW_Counts[[#This Row],[SPACES_SVP]]</f>
        <v>9.8698481561822121E-2</v>
      </c>
      <c r="I245">
        <f>DATA_RAW_Counts[[#This Row],[SPACES_EMPTY]]/DATA_RAW_Counts[[#This Row],[SPACES_SVP]]</f>
        <v>0.90130151843817785</v>
      </c>
    </row>
    <row r="246" spans="2:9">
      <c r="B246" s="27" t="s">
        <v>97</v>
      </c>
      <c r="C246" s="13">
        <v>12</v>
      </c>
      <c r="D246" s="14" t="s">
        <v>14</v>
      </c>
      <c r="E246" s="15">
        <v>2377</v>
      </c>
      <c r="F246" s="53">
        <v>316</v>
      </c>
      <c r="G246" s="16">
        <f>DATA_RAW_Counts[[#This Row],[SPACES_SVP]]-DATA_RAW_Counts[[#This Row],[SPACES_OCC]]</f>
        <v>2061</v>
      </c>
      <c r="H246">
        <f>DATA_RAW_Counts[[#This Row],[SPACES_OCC]]/DATA_RAW_Counts[[#This Row],[SPACES_SVP]]</f>
        <v>0.13294068153134203</v>
      </c>
      <c r="I246">
        <f>DATA_RAW_Counts[[#This Row],[SPACES_EMPTY]]/DATA_RAW_Counts[[#This Row],[SPACES_SVP]]</f>
        <v>0.86705931846865802</v>
      </c>
    </row>
    <row r="247" spans="2:9">
      <c r="B247" s="27" t="s">
        <v>97</v>
      </c>
      <c r="C247" s="13">
        <v>13</v>
      </c>
      <c r="D247" s="14" t="s">
        <v>15</v>
      </c>
      <c r="E247" s="15">
        <v>961</v>
      </c>
      <c r="F247" s="53">
        <v>58</v>
      </c>
      <c r="G247" s="16">
        <f>DATA_RAW_Counts[[#This Row],[SPACES_SVP]]-DATA_RAW_Counts[[#This Row],[SPACES_OCC]]</f>
        <v>903</v>
      </c>
      <c r="H247">
        <f>DATA_RAW_Counts[[#This Row],[SPACES_OCC]]/DATA_RAW_Counts[[#This Row],[SPACES_SVP]]</f>
        <v>6.0353798126951096E-2</v>
      </c>
      <c r="I247">
        <f>DATA_RAW_Counts[[#This Row],[SPACES_EMPTY]]/DATA_RAW_Counts[[#This Row],[SPACES_SVP]]</f>
        <v>0.93964620187304893</v>
      </c>
    </row>
    <row r="248" spans="2:9">
      <c r="B248" s="27" t="s">
        <v>97</v>
      </c>
      <c r="C248" s="13">
        <v>14</v>
      </c>
      <c r="D248" s="14" t="s">
        <v>16</v>
      </c>
      <c r="E248" s="18">
        <v>2171</v>
      </c>
      <c r="F248" s="53">
        <v>236</v>
      </c>
      <c r="G248" s="16">
        <f>DATA_RAW_Counts[[#This Row],[SPACES_SVP]]-DATA_RAW_Counts[[#This Row],[SPACES_OCC]]</f>
        <v>1935</v>
      </c>
      <c r="H248">
        <f>DATA_RAW_Counts[[#This Row],[SPACES_OCC]]/DATA_RAW_Counts[[#This Row],[SPACES_SVP]]</f>
        <v>0.10870566559189314</v>
      </c>
      <c r="I248">
        <f>DATA_RAW_Counts[[#This Row],[SPACES_EMPTY]]/DATA_RAW_Counts[[#This Row],[SPACES_SVP]]</f>
        <v>0.8912943344081069</v>
      </c>
    </row>
    <row r="249" spans="2:9">
      <c r="B249" s="27" t="s">
        <v>97</v>
      </c>
      <c r="C249" s="13">
        <v>15</v>
      </c>
      <c r="D249" s="14" t="s">
        <v>17</v>
      </c>
      <c r="E249" s="15">
        <v>1129</v>
      </c>
      <c r="F249" s="53">
        <v>41</v>
      </c>
      <c r="G249" s="16">
        <f>DATA_RAW_Counts[[#This Row],[SPACES_SVP]]-DATA_RAW_Counts[[#This Row],[SPACES_OCC]]</f>
        <v>1088</v>
      </c>
      <c r="H249">
        <f>DATA_RAW_Counts[[#This Row],[SPACES_OCC]]/DATA_RAW_Counts[[#This Row],[SPACES_SVP]]</f>
        <v>3.6315323294951282E-2</v>
      </c>
      <c r="I249">
        <f>DATA_RAW_Counts[[#This Row],[SPACES_EMPTY]]/DATA_RAW_Counts[[#This Row],[SPACES_SVP]]</f>
        <v>0.96368467670504876</v>
      </c>
    </row>
    <row r="250" spans="2:9">
      <c r="B250" s="27" t="s">
        <v>97</v>
      </c>
      <c r="C250" s="13">
        <v>16</v>
      </c>
      <c r="D250" s="14" t="s">
        <v>62</v>
      </c>
      <c r="E250" s="15">
        <v>779</v>
      </c>
      <c r="F250" s="53">
        <v>50</v>
      </c>
      <c r="G250" s="16">
        <f>DATA_RAW_Counts[[#This Row],[SPACES_SVP]]-DATA_RAW_Counts[[#This Row],[SPACES_OCC]]</f>
        <v>729</v>
      </c>
      <c r="H250">
        <f>DATA_RAW_Counts[[#This Row],[SPACES_OCC]]/DATA_RAW_Counts[[#This Row],[SPACES_SVP]]</f>
        <v>6.4184852374839535E-2</v>
      </c>
      <c r="I250">
        <f>DATA_RAW_Counts[[#This Row],[SPACES_EMPTY]]/DATA_RAW_Counts[[#This Row],[SPACES_SVP]]</f>
        <v>0.93581514762516049</v>
      </c>
    </row>
    <row r="251" spans="2:9">
      <c r="B251" s="27" t="s">
        <v>97</v>
      </c>
      <c r="C251" s="13">
        <v>17</v>
      </c>
      <c r="D251" s="14" t="s">
        <v>63</v>
      </c>
      <c r="E251" s="15">
        <v>219</v>
      </c>
      <c r="F251" s="53">
        <v>98</v>
      </c>
      <c r="G251" s="16">
        <f>DATA_RAW_Counts[[#This Row],[SPACES_SVP]]-DATA_RAW_Counts[[#This Row],[SPACES_OCC]]</f>
        <v>121</v>
      </c>
      <c r="H251">
        <f>DATA_RAW_Counts[[#This Row],[SPACES_OCC]]/DATA_RAW_Counts[[#This Row],[SPACES_SVP]]</f>
        <v>0.44748858447488582</v>
      </c>
      <c r="I251">
        <f>DATA_RAW_Counts[[#This Row],[SPACES_EMPTY]]/DATA_RAW_Counts[[#This Row],[SPACES_SVP]]</f>
        <v>0.55251141552511418</v>
      </c>
    </row>
    <row r="252" spans="2:9">
      <c r="B252" s="27" t="s">
        <v>97</v>
      </c>
      <c r="C252" s="13">
        <v>18</v>
      </c>
      <c r="D252" s="14" t="s">
        <v>19</v>
      </c>
      <c r="E252" s="15">
        <v>904</v>
      </c>
      <c r="F252" s="53">
        <v>74</v>
      </c>
      <c r="G252" s="16">
        <f>DATA_RAW_Counts[[#This Row],[SPACES_SVP]]-DATA_RAW_Counts[[#This Row],[SPACES_OCC]]</f>
        <v>830</v>
      </c>
      <c r="H252">
        <f>DATA_RAW_Counts[[#This Row],[SPACES_OCC]]/DATA_RAW_Counts[[#This Row],[SPACES_SVP]]</f>
        <v>8.185840707964602E-2</v>
      </c>
      <c r="I252">
        <f>DATA_RAW_Counts[[#This Row],[SPACES_EMPTY]]/DATA_RAW_Counts[[#This Row],[SPACES_SVP]]</f>
        <v>0.91814159292035402</v>
      </c>
    </row>
    <row r="253" spans="2:9">
      <c r="B253" s="27" t="s">
        <v>97</v>
      </c>
      <c r="C253" s="13">
        <v>19</v>
      </c>
      <c r="D253" s="17" t="s">
        <v>20</v>
      </c>
      <c r="E253" s="15">
        <v>1603</v>
      </c>
      <c r="F253" s="53">
        <v>80</v>
      </c>
      <c r="G253" s="16">
        <f>DATA_RAW_Counts[[#This Row],[SPACES_SVP]]-DATA_RAW_Counts[[#This Row],[SPACES_OCC]]</f>
        <v>1523</v>
      </c>
      <c r="H253">
        <f>DATA_RAW_Counts[[#This Row],[SPACES_OCC]]/DATA_RAW_Counts[[#This Row],[SPACES_SVP]]</f>
        <v>4.9906425452276984E-2</v>
      </c>
      <c r="I253">
        <f>DATA_RAW_Counts[[#This Row],[SPACES_EMPTY]]/DATA_RAW_Counts[[#This Row],[SPACES_SVP]]</f>
        <v>0.95009357454772303</v>
      </c>
    </row>
    <row r="254" spans="2:9">
      <c r="B254" s="27" t="s">
        <v>97</v>
      </c>
      <c r="C254" s="13">
        <v>20</v>
      </c>
      <c r="D254" s="14" t="s">
        <v>21</v>
      </c>
      <c r="E254" s="15">
        <v>2361</v>
      </c>
      <c r="F254" s="53">
        <v>191</v>
      </c>
      <c r="G254" s="16">
        <f>DATA_RAW_Counts[[#This Row],[SPACES_SVP]]-DATA_RAW_Counts[[#This Row],[SPACES_OCC]]</f>
        <v>2170</v>
      </c>
      <c r="H254">
        <f>DATA_RAW_Counts[[#This Row],[SPACES_OCC]]/DATA_RAW_Counts[[#This Row],[SPACES_SVP]]</f>
        <v>8.0897924608216862E-2</v>
      </c>
      <c r="I254">
        <f>DATA_RAW_Counts[[#This Row],[SPACES_EMPTY]]/DATA_RAW_Counts[[#This Row],[SPACES_SVP]]</f>
        <v>0.91910207539178312</v>
      </c>
    </row>
    <row r="255" spans="2:9">
      <c r="B255" s="27" t="s">
        <v>97</v>
      </c>
      <c r="C255" s="13">
        <v>21</v>
      </c>
      <c r="D255" s="17" t="s">
        <v>23</v>
      </c>
      <c r="E255" s="15">
        <v>1286</v>
      </c>
      <c r="F255" s="53">
        <v>12</v>
      </c>
      <c r="G255" s="16">
        <f>DATA_RAW_Counts[[#This Row],[SPACES_SVP]]-DATA_RAW_Counts[[#This Row],[SPACES_OCC]]</f>
        <v>1274</v>
      </c>
      <c r="H255">
        <f>DATA_RAW_Counts[[#This Row],[SPACES_OCC]]/DATA_RAW_Counts[[#This Row],[SPACES_SVP]]</f>
        <v>9.3312597200622092E-3</v>
      </c>
      <c r="I255">
        <f>DATA_RAW_Counts[[#This Row],[SPACES_EMPTY]]/DATA_RAW_Counts[[#This Row],[SPACES_SVP]]</f>
        <v>0.99066874027993779</v>
      </c>
    </row>
    <row r="256" spans="2:9">
      <c r="B256" s="27" t="s">
        <v>97</v>
      </c>
      <c r="C256" s="13">
        <v>22</v>
      </c>
      <c r="D256" s="14" t="s">
        <v>24</v>
      </c>
      <c r="E256" s="15">
        <v>766</v>
      </c>
      <c r="F256" s="53">
        <v>174</v>
      </c>
      <c r="G256" s="16">
        <f>DATA_RAW_Counts[[#This Row],[SPACES_SVP]]-DATA_RAW_Counts[[#This Row],[SPACES_OCC]]</f>
        <v>592</v>
      </c>
      <c r="H256">
        <f>DATA_RAW_Counts[[#This Row],[SPACES_OCC]]/DATA_RAW_Counts[[#This Row],[SPACES_SVP]]</f>
        <v>0.22715404699738903</v>
      </c>
      <c r="I256">
        <f>DATA_RAW_Counts[[#This Row],[SPACES_EMPTY]]/DATA_RAW_Counts[[#This Row],[SPACES_SVP]]</f>
        <v>0.77284595300261094</v>
      </c>
    </row>
    <row r="257" spans="2:9">
      <c r="B257" s="27" t="s">
        <v>97</v>
      </c>
      <c r="C257" s="13">
        <v>23</v>
      </c>
      <c r="D257" s="14" t="s">
        <v>25</v>
      </c>
      <c r="E257" s="15">
        <v>1263</v>
      </c>
      <c r="F257" s="53">
        <v>180</v>
      </c>
      <c r="G257" s="16">
        <f>DATA_RAW_Counts[[#This Row],[SPACES_SVP]]-DATA_RAW_Counts[[#This Row],[SPACES_OCC]]</f>
        <v>1083</v>
      </c>
      <c r="H257">
        <f>DATA_RAW_Counts[[#This Row],[SPACES_OCC]]/DATA_RAW_Counts[[#This Row],[SPACES_SVP]]</f>
        <v>0.14251781472684086</v>
      </c>
      <c r="I257">
        <f>DATA_RAW_Counts[[#This Row],[SPACES_EMPTY]]/DATA_RAW_Counts[[#This Row],[SPACES_SVP]]</f>
        <v>0.85748218527315911</v>
      </c>
    </row>
    <row r="258" spans="2:9">
      <c r="B258" s="27" t="s">
        <v>97</v>
      </c>
      <c r="C258" s="13">
        <v>24</v>
      </c>
      <c r="D258" s="14" t="s">
        <v>26</v>
      </c>
      <c r="E258" s="15">
        <v>996</v>
      </c>
      <c r="F258" s="53">
        <v>151</v>
      </c>
      <c r="G258" s="16">
        <f>DATA_RAW_Counts[[#This Row],[SPACES_SVP]]-DATA_RAW_Counts[[#This Row],[SPACES_OCC]]</f>
        <v>845</v>
      </c>
      <c r="H258">
        <f>DATA_RAW_Counts[[#This Row],[SPACES_OCC]]/DATA_RAW_Counts[[#This Row],[SPACES_SVP]]</f>
        <v>0.15160642570281124</v>
      </c>
      <c r="I258">
        <f>DATA_RAW_Counts[[#This Row],[SPACES_EMPTY]]/DATA_RAW_Counts[[#This Row],[SPACES_SVP]]</f>
        <v>0.84839357429718876</v>
      </c>
    </row>
    <row r="259" spans="2:9">
      <c r="B259" s="27" t="s">
        <v>97</v>
      </c>
      <c r="C259" s="13">
        <v>25</v>
      </c>
      <c r="D259" s="14" t="s">
        <v>27</v>
      </c>
      <c r="E259" s="15">
        <v>1831</v>
      </c>
      <c r="F259" s="53">
        <v>365</v>
      </c>
      <c r="G259" s="16">
        <f>DATA_RAW_Counts[[#This Row],[SPACES_SVP]]-DATA_RAW_Counts[[#This Row],[SPACES_OCC]]</f>
        <v>1466</v>
      </c>
      <c r="H259">
        <f>DATA_RAW_Counts[[#This Row],[SPACES_OCC]]/DATA_RAW_Counts[[#This Row],[SPACES_SVP]]</f>
        <v>0.19934462042599671</v>
      </c>
      <c r="I259">
        <f>DATA_RAW_Counts[[#This Row],[SPACES_EMPTY]]/DATA_RAW_Counts[[#This Row],[SPACES_SVP]]</f>
        <v>0.80065537957400323</v>
      </c>
    </row>
    <row r="260" spans="2:9">
      <c r="B260" s="27" t="s">
        <v>97</v>
      </c>
      <c r="C260" s="13">
        <v>26</v>
      </c>
      <c r="D260" s="17" t="s">
        <v>64</v>
      </c>
      <c r="E260" s="15">
        <v>1468</v>
      </c>
      <c r="F260" s="53">
        <v>5</v>
      </c>
      <c r="G260" s="16">
        <f>DATA_RAW_Counts[[#This Row],[SPACES_SVP]]-DATA_RAW_Counts[[#This Row],[SPACES_OCC]]</f>
        <v>1463</v>
      </c>
      <c r="H260">
        <f>DATA_RAW_Counts[[#This Row],[SPACES_OCC]]/DATA_RAW_Counts[[#This Row],[SPACES_SVP]]</f>
        <v>3.4059945504087193E-3</v>
      </c>
      <c r="I260">
        <f>DATA_RAW_Counts[[#This Row],[SPACES_EMPTY]]/DATA_RAW_Counts[[#This Row],[SPACES_SVP]]</f>
        <v>0.99659400544959131</v>
      </c>
    </row>
    <row r="261" spans="2:9">
      <c r="B261" s="27" t="s">
        <v>97</v>
      </c>
      <c r="C261" s="13">
        <v>27</v>
      </c>
      <c r="D261" s="14" t="s">
        <v>28</v>
      </c>
      <c r="E261" s="15">
        <v>1102</v>
      </c>
      <c r="F261" s="53">
        <v>67</v>
      </c>
      <c r="G261" s="16">
        <f>DATA_RAW_Counts[[#This Row],[SPACES_SVP]]-DATA_RAW_Counts[[#This Row],[SPACES_OCC]]</f>
        <v>1035</v>
      </c>
      <c r="H261">
        <f>DATA_RAW_Counts[[#This Row],[SPACES_OCC]]/DATA_RAW_Counts[[#This Row],[SPACES_SVP]]</f>
        <v>6.0798548094373864E-2</v>
      </c>
      <c r="I261">
        <f>DATA_RAW_Counts[[#This Row],[SPACES_EMPTY]]/DATA_RAW_Counts[[#This Row],[SPACES_SVP]]</f>
        <v>0.93920145190562609</v>
      </c>
    </row>
    <row r="262" spans="2:9">
      <c r="B262" s="27" t="s">
        <v>97</v>
      </c>
      <c r="C262" s="13">
        <v>28</v>
      </c>
      <c r="D262" s="14" t="s">
        <v>29</v>
      </c>
      <c r="E262" s="15">
        <v>826</v>
      </c>
      <c r="F262" s="53">
        <v>79</v>
      </c>
      <c r="G262" s="16">
        <f>DATA_RAW_Counts[[#This Row],[SPACES_SVP]]-DATA_RAW_Counts[[#This Row],[SPACES_OCC]]</f>
        <v>747</v>
      </c>
      <c r="H262">
        <f>DATA_RAW_Counts[[#This Row],[SPACES_OCC]]/DATA_RAW_Counts[[#This Row],[SPACES_SVP]]</f>
        <v>9.5641646489104115E-2</v>
      </c>
      <c r="I262">
        <f>DATA_RAW_Counts[[#This Row],[SPACES_EMPTY]]/DATA_RAW_Counts[[#This Row],[SPACES_SVP]]</f>
        <v>0.90435835351089588</v>
      </c>
    </row>
    <row r="263" spans="2:9">
      <c r="B263" s="27" t="s">
        <v>98</v>
      </c>
      <c r="C263" s="13">
        <v>1</v>
      </c>
      <c r="D263" s="14" t="s">
        <v>2</v>
      </c>
      <c r="E263" s="15">
        <v>2438</v>
      </c>
      <c r="F263" s="53">
        <v>344</v>
      </c>
      <c r="G263" s="16">
        <f>DATA_RAW_Counts[[#This Row],[SPACES_SVP]]-DATA_RAW_Counts[[#This Row],[SPACES_OCC]]</f>
        <v>2094</v>
      </c>
      <c r="H263">
        <f>DATA_RAW_Counts[[#This Row],[SPACES_OCC]]/DATA_RAW_Counts[[#This Row],[SPACES_SVP]]</f>
        <v>0.14109926168990977</v>
      </c>
      <c r="I263">
        <f>DATA_RAW_Counts[[#This Row],[SPACES_EMPTY]]/DATA_RAW_Counts[[#This Row],[SPACES_SVP]]</f>
        <v>0.85890073831009028</v>
      </c>
    </row>
    <row r="264" spans="2:9">
      <c r="B264" s="27" t="s">
        <v>98</v>
      </c>
      <c r="C264" s="13">
        <v>2</v>
      </c>
      <c r="D264" s="14" t="s">
        <v>4</v>
      </c>
      <c r="E264" s="15">
        <v>1155</v>
      </c>
      <c r="F264" s="53">
        <v>36</v>
      </c>
      <c r="G264" s="16">
        <f>DATA_RAW_Counts[[#This Row],[SPACES_SVP]]-DATA_RAW_Counts[[#This Row],[SPACES_OCC]]</f>
        <v>1119</v>
      </c>
      <c r="H264">
        <f>DATA_RAW_Counts[[#This Row],[SPACES_OCC]]/DATA_RAW_Counts[[#This Row],[SPACES_SVP]]</f>
        <v>3.1168831168831169E-2</v>
      </c>
      <c r="I264">
        <f>DATA_RAW_Counts[[#This Row],[SPACES_EMPTY]]/DATA_RAW_Counts[[#This Row],[SPACES_SVP]]</f>
        <v>0.96883116883116882</v>
      </c>
    </row>
    <row r="265" spans="2:9">
      <c r="B265" s="27" t="s">
        <v>98</v>
      </c>
      <c r="C265" s="13">
        <v>3</v>
      </c>
      <c r="D265" s="14" t="s">
        <v>6</v>
      </c>
      <c r="E265" s="15">
        <v>125</v>
      </c>
      <c r="F265" s="53">
        <v>5</v>
      </c>
      <c r="G265" s="16">
        <f>DATA_RAW_Counts[[#This Row],[SPACES_SVP]]-DATA_RAW_Counts[[#This Row],[SPACES_OCC]]</f>
        <v>120</v>
      </c>
      <c r="H265">
        <f>DATA_RAW_Counts[[#This Row],[SPACES_OCC]]/DATA_RAW_Counts[[#This Row],[SPACES_SVP]]</f>
        <v>0.04</v>
      </c>
      <c r="I265">
        <f>DATA_RAW_Counts[[#This Row],[SPACES_EMPTY]]/DATA_RAW_Counts[[#This Row],[SPACES_SVP]]</f>
        <v>0.96</v>
      </c>
    </row>
    <row r="266" spans="2:9">
      <c r="B266" s="27" t="s">
        <v>98</v>
      </c>
      <c r="C266" s="13">
        <v>4</v>
      </c>
      <c r="D266" s="14" t="s">
        <v>60</v>
      </c>
      <c r="E266" s="15">
        <v>294</v>
      </c>
      <c r="F266" s="53">
        <v>14</v>
      </c>
      <c r="G266" s="16">
        <f>DATA_RAW_Counts[[#This Row],[SPACES_SVP]]-DATA_RAW_Counts[[#This Row],[SPACES_OCC]]</f>
        <v>280</v>
      </c>
      <c r="H266">
        <f>DATA_RAW_Counts[[#This Row],[SPACES_OCC]]/DATA_RAW_Counts[[#This Row],[SPACES_SVP]]</f>
        <v>4.7619047619047616E-2</v>
      </c>
      <c r="I266">
        <f>DATA_RAW_Counts[[#This Row],[SPACES_EMPTY]]/DATA_RAW_Counts[[#This Row],[SPACES_SVP]]</f>
        <v>0.95238095238095233</v>
      </c>
    </row>
    <row r="267" spans="2:9">
      <c r="B267" s="27" t="s">
        <v>98</v>
      </c>
      <c r="C267" s="13">
        <v>5</v>
      </c>
      <c r="D267" s="14" t="s">
        <v>61</v>
      </c>
      <c r="E267" s="15">
        <v>1487</v>
      </c>
      <c r="F267" s="53">
        <v>390</v>
      </c>
      <c r="G267" s="16">
        <f>DATA_RAW_Counts[[#This Row],[SPACES_SVP]]-DATA_RAW_Counts[[#This Row],[SPACES_OCC]]</f>
        <v>1097</v>
      </c>
      <c r="H267">
        <f>DATA_RAW_Counts[[#This Row],[SPACES_OCC]]/DATA_RAW_Counts[[#This Row],[SPACES_SVP]]</f>
        <v>0.26227303295225285</v>
      </c>
      <c r="I267">
        <f>DATA_RAW_Counts[[#This Row],[SPACES_EMPTY]]/DATA_RAW_Counts[[#This Row],[SPACES_SVP]]</f>
        <v>0.7377269670477471</v>
      </c>
    </row>
    <row r="268" spans="2:9">
      <c r="B268" s="27" t="s">
        <v>98</v>
      </c>
      <c r="C268" s="13">
        <v>6</v>
      </c>
      <c r="D268" s="14" t="s">
        <v>8</v>
      </c>
      <c r="E268" s="15">
        <v>877</v>
      </c>
      <c r="F268" s="53">
        <v>107</v>
      </c>
      <c r="G268" s="16">
        <f>DATA_RAW_Counts[[#This Row],[SPACES_SVP]]-DATA_RAW_Counts[[#This Row],[SPACES_OCC]]</f>
        <v>770</v>
      </c>
      <c r="H268">
        <f>DATA_RAW_Counts[[#This Row],[SPACES_OCC]]/DATA_RAW_Counts[[#This Row],[SPACES_SVP]]</f>
        <v>0.12200684150513112</v>
      </c>
      <c r="I268">
        <f>DATA_RAW_Counts[[#This Row],[SPACES_EMPTY]]/DATA_RAW_Counts[[#This Row],[SPACES_SVP]]</f>
        <v>0.87799315849486892</v>
      </c>
    </row>
    <row r="269" spans="2:9">
      <c r="B269" s="27" t="s">
        <v>98</v>
      </c>
      <c r="C269" s="13">
        <v>7</v>
      </c>
      <c r="D269" s="14" t="s">
        <v>9</v>
      </c>
      <c r="E269" s="15">
        <v>1227</v>
      </c>
      <c r="F269" s="53">
        <v>153</v>
      </c>
      <c r="G269" s="16">
        <f>DATA_RAW_Counts[[#This Row],[SPACES_SVP]]-DATA_RAW_Counts[[#This Row],[SPACES_OCC]]</f>
        <v>1074</v>
      </c>
      <c r="H269">
        <f>DATA_RAW_Counts[[#This Row],[SPACES_OCC]]/DATA_RAW_Counts[[#This Row],[SPACES_SVP]]</f>
        <v>0.12469437652811736</v>
      </c>
      <c r="I269">
        <f>DATA_RAW_Counts[[#This Row],[SPACES_EMPTY]]/DATA_RAW_Counts[[#This Row],[SPACES_SVP]]</f>
        <v>0.87530562347188268</v>
      </c>
    </row>
    <row r="270" spans="2:9">
      <c r="B270" s="27" t="s">
        <v>98</v>
      </c>
      <c r="C270" s="13">
        <v>8</v>
      </c>
      <c r="D270" s="14" t="s">
        <v>10</v>
      </c>
      <c r="E270" s="15">
        <v>938</v>
      </c>
      <c r="F270" s="53">
        <v>83</v>
      </c>
      <c r="G270" s="16">
        <f>DATA_RAW_Counts[[#This Row],[SPACES_SVP]]-DATA_RAW_Counts[[#This Row],[SPACES_OCC]]</f>
        <v>855</v>
      </c>
      <c r="H270">
        <f>DATA_RAW_Counts[[#This Row],[SPACES_OCC]]/DATA_RAW_Counts[[#This Row],[SPACES_SVP]]</f>
        <v>8.8486140724946691E-2</v>
      </c>
      <c r="I270">
        <f>DATA_RAW_Counts[[#This Row],[SPACES_EMPTY]]/DATA_RAW_Counts[[#This Row],[SPACES_SVP]]</f>
        <v>0.91151385927505335</v>
      </c>
    </row>
    <row r="271" spans="2:9">
      <c r="B271" s="27" t="s">
        <v>98</v>
      </c>
      <c r="C271" s="13">
        <v>9</v>
      </c>
      <c r="D271" s="17" t="s">
        <v>11</v>
      </c>
      <c r="E271" s="15">
        <v>415</v>
      </c>
      <c r="F271" s="53">
        <v>10</v>
      </c>
      <c r="G271" s="16">
        <f>DATA_RAW_Counts[[#This Row],[SPACES_SVP]]-DATA_RAW_Counts[[#This Row],[SPACES_OCC]]</f>
        <v>405</v>
      </c>
      <c r="H271">
        <f>DATA_RAW_Counts[[#This Row],[SPACES_OCC]]/DATA_RAW_Counts[[#This Row],[SPACES_SVP]]</f>
        <v>2.4096385542168676E-2</v>
      </c>
      <c r="I271">
        <f>DATA_RAW_Counts[[#This Row],[SPACES_EMPTY]]/DATA_RAW_Counts[[#This Row],[SPACES_SVP]]</f>
        <v>0.97590361445783136</v>
      </c>
    </row>
    <row r="272" spans="2:9">
      <c r="B272" s="27" t="s">
        <v>98</v>
      </c>
      <c r="C272" s="13">
        <v>10</v>
      </c>
      <c r="D272" s="14" t="s">
        <v>85</v>
      </c>
      <c r="E272" s="15">
        <v>1714</v>
      </c>
      <c r="F272" s="53">
        <v>270</v>
      </c>
      <c r="G272" s="16">
        <f>DATA_RAW_Counts[[#This Row],[SPACES_SVP]]-DATA_RAW_Counts[[#This Row],[SPACES_OCC]]</f>
        <v>1444</v>
      </c>
      <c r="H272">
        <f>DATA_RAW_Counts[[#This Row],[SPACES_OCC]]/DATA_RAW_Counts[[#This Row],[SPACES_SVP]]</f>
        <v>0.15752625437572929</v>
      </c>
      <c r="I272">
        <f>DATA_RAW_Counts[[#This Row],[SPACES_EMPTY]]/DATA_RAW_Counts[[#This Row],[SPACES_SVP]]</f>
        <v>0.84247374562427069</v>
      </c>
    </row>
    <row r="273" spans="2:9">
      <c r="B273" s="27" t="s">
        <v>98</v>
      </c>
      <c r="C273" s="13">
        <v>11</v>
      </c>
      <c r="D273" s="14" t="s">
        <v>13</v>
      </c>
      <c r="E273" s="15">
        <v>922</v>
      </c>
      <c r="F273" s="53">
        <v>93</v>
      </c>
      <c r="G273" s="16">
        <f>DATA_RAW_Counts[[#This Row],[SPACES_SVP]]-DATA_RAW_Counts[[#This Row],[SPACES_OCC]]</f>
        <v>829</v>
      </c>
      <c r="H273">
        <f>DATA_RAW_Counts[[#This Row],[SPACES_OCC]]/DATA_RAW_Counts[[#This Row],[SPACES_SVP]]</f>
        <v>0.10086767895878525</v>
      </c>
      <c r="I273">
        <f>DATA_RAW_Counts[[#This Row],[SPACES_EMPTY]]/DATA_RAW_Counts[[#This Row],[SPACES_SVP]]</f>
        <v>0.89913232104121477</v>
      </c>
    </row>
    <row r="274" spans="2:9">
      <c r="B274" s="27" t="s">
        <v>98</v>
      </c>
      <c r="C274" s="13">
        <v>12</v>
      </c>
      <c r="D274" s="14" t="s">
        <v>14</v>
      </c>
      <c r="E274" s="15">
        <v>2377</v>
      </c>
      <c r="F274" s="53">
        <v>302</v>
      </c>
      <c r="G274" s="16">
        <f>DATA_RAW_Counts[[#This Row],[SPACES_SVP]]-DATA_RAW_Counts[[#This Row],[SPACES_OCC]]</f>
        <v>2075</v>
      </c>
      <c r="H274">
        <f>DATA_RAW_Counts[[#This Row],[SPACES_OCC]]/DATA_RAW_Counts[[#This Row],[SPACES_SVP]]</f>
        <v>0.12705090450147244</v>
      </c>
      <c r="I274">
        <f>DATA_RAW_Counts[[#This Row],[SPACES_EMPTY]]/DATA_RAW_Counts[[#This Row],[SPACES_SVP]]</f>
        <v>0.87294909549852751</v>
      </c>
    </row>
    <row r="275" spans="2:9">
      <c r="B275" s="27" t="s">
        <v>98</v>
      </c>
      <c r="C275" s="13">
        <v>13</v>
      </c>
      <c r="D275" s="14" t="s">
        <v>15</v>
      </c>
      <c r="E275" s="15">
        <v>961</v>
      </c>
      <c r="F275" s="53">
        <v>88</v>
      </c>
      <c r="G275" s="16">
        <f>DATA_RAW_Counts[[#This Row],[SPACES_SVP]]-DATA_RAW_Counts[[#This Row],[SPACES_OCC]]</f>
        <v>873</v>
      </c>
      <c r="H275">
        <f>DATA_RAW_Counts[[#This Row],[SPACES_OCC]]/DATA_RAW_Counts[[#This Row],[SPACES_SVP]]</f>
        <v>9.1571279916753387E-2</v>
      </c>
      <c r="I275">
        <f>DATA_RAW_Counts[[#This Row],[SPACES_EMPTY]]/DATA_RAW_Counts[[#This Row],[SPACES_SVP]]</f>
        <v>0.9084287200832466</v>
      </c>
    </row>
    <row r="276" spans="2:9">
      <c r="B276" s="27" t="s">
        <v>98</v>
      </c>
      <c r="C276" s="13">
        <v>14</v>
      </c>
      <c r="D276" s="14" t="s">
        <v>16</v>
      </c>
      <c r="E276" s="18">
        <v>2171</v>
      </c>
      <c r="F276" s="53">
        <v>256</v>
      </c>
      <c r="G276" s="16">
        <f>DATA_RAW_Counts[[#This Row],[SPACES_SVP]]-DATA_RAW_Counts[[#This Row],[SPACES_OCC]]</f>
        <v>1915</v>
      </c>
      <c r="H276">
        <f>DATA_RAW_Counts[[#This Row],[SPACES_OCC]]/DATA_RAW_Counts[[#This Row],[SPACES_SVP]]</f>
        <v>0.117918010133579</v>
      </c>
      <c r="I276">
        <f>DATA_RAW_Counts[[#This Row],[SPACES_EMPTY]]/DATA_RAW_Counts[[#This Row],[SPACES_SVP]]</f>
        <v>0.88208198986642106</v>
      </c>
    </row>
    <row r="277" spans="2:9">
      <c r="B277" s="27" t="s">
        <v>98</v>
      </c>
      <c r="C277" s="13">
        <v>15</v>
      </c>
      <c r="D277" s="14" t="s">
        <v>17</v>
      </c>
      <c r="E277" s="15">
        <v>1129</v>
      </c>
      <c r="F277" s="53">
        <v>49</v>
      </c>
      <c r="G277" s="16">
        <f>DATA_RAW_Counts[[#This Row],[SPACES_SVP]]-DATA_RAW_Counts[[#This Row],[SPACES_OCC]]</f>
        <v>1080</v>
      </c>
      <c r="H277">
        <f>DATA_RAW_Counts[[#This Row],[SPACES_OCC]]/DATA_RAW_Counts[[#This Row],[SPACES_SVP]]</f>
        <v>4.3401240035429584E-2</v>
      </c>
      <c r="I277">
        <f>DATA_RAW_Counts[[#This Row],[SPACES_EMPTY]]/DATA_RAW_Counts[[#This Row],[SPACES_SVP]]</f>
        <v>0.95659875996457044</v>
      </c>
    </row>
    <row r="278" spans="2:9">
      <c r="B278" s="27" t="s">
        <v>98</v>
      </c>
      <c r="C278" s="13">
        <v>16</v>
      </c>
      <c r="D278" s="14" t="s">
        <v>62</v>
      </c>
      <c r="E278" s="15">
        <v>779</v>
      </c>
      <c r="F278" s="53">
        <v>49</v>
      </c>
      <c r="G278" s="16">
        <f>DATA_RAW_Counts[[#This Row],[SPACES_SVP]]-DATA_RAW_Counts[[#This Row],[SPACES_OCC]]</f>
        <v>730</v>
      </c>
      <c r="H278">
        <f>DATA_RAW_Counts[[#This Row],[SPACES_OCC]]/DATA_RAW_Counts[[#This Row],[SPACES_SVP]]</f>
        <v>6.290115532734275E-2</v>
      </c>
      <c r="I278">
        <f>DATA_RAW_Counts[[#This Row],[SPACES_EMPTY]]/DATA_RAW_Counts[[#This Row],[SPACES_SVP]]</f>
        <v>0.93709884467265725</v>
      </c>
    </row>
    <row r="279" spans="2:9">
      <c r="B279" s="27" t="s">
        <v>98</v>
      </c>
      <c r="C279" s="13">
        <v>17</v>
      </c>
      <c r="D279" s="14" t="s">
        <v>63</v>
      </c>
      <c r="E279" s="15">
        <v>219</v>
      </c>
      <c r="F279" s="53">
        <v>91</v>
      </c>
      <c r="G279" s="16">
        <f>DATA_RAW_Counts[[#This Row],[SPACES_SVP]]-DATA_RAW_Counts[[#This Row],[SPACES_OCC]]</f>
        <v>128</v>
      </c>
      <c r="H279">
        <f>DATA_RAW_Counts[[#This Row],[SPACES_OCC]]/DATA_RAW_Counts[[#This Row],[SPACES_SVP]]</f>
        <v>0.41552511415525112</v>
      </c>
      <c r="I279">
        <f>DATA_RAW_Counts[[#This Row],[SPACES_EMPTY]]/DATA_RAW_Counts[[#This Row],[SPACES_SVP]]</f>
        <v>0.58447488584474883</v>
      </c>
    </row>
    <row r="280" spans="2:9">
      <c r="B280" s="27" t="s">
        <v>98</v>
      </c>
      <c r="C280" s="13">
        <v>18</v>
      </c>
      <c r="D280" s="14" t="s">
        <v>19</v>
      </c>
      <c r="E280" s="15">
        <v>904</v>
      </c>
      <c r="F280" s="53">
        <v>94</v>
      </c>
      <c r="G280" s="16">
        <f>DATA_RAW_Counts[[#This Row],[SPACES_SVP]]-DATA_RAW_Counts[[#This Row],[SPACES_OCC]]</f>
        <v>810</v>
      </c>
      <c r="H280">
        <f>DATA_RAW_Counts[[#This Row],[SPACES_OCC]]/DATA_RAW_Counts[[#This Row],[SPACES_SVP]]</f>
        <v>0.10398230088495575</v>
      </c>
      <c r="I280">
        <f>DATA_RAW_Counts[[#This Row],[SPACES_EMPTY]]/DATA_RAW_Counts[[#This Row],[SPACES_SVP]]</f>
        <v>0.89601769911504425</v>
      </c>
    </row>
    <row r="281" spans="2:9">
      <c r="B281" s="27" t="s">
        <v>98</v>
      </c>
      <c r="C281" s="13">
        <v>19</v>
      </c>
      <c r="D281" s="17" t="s">
        <v>20</v>
      </c>
      <c r="E281" s="15">
        <v>1603</v>
      </c>
      <c r="F281" s="53">
        <v>104</v>
      </c>
      <c r="G281" s="16">
        <f>DATA_RAW_Counts[[#This Row],[SPACES_SVP]]-DATA_RAW_Counts[[#This Row],[SPACES_OCC]]</f>
        <v>1499</v>
      </c>
      <c r="H281">
        <f>DATA_RAW_Counts[[#This Row],[SPACES_OCC]]/DATA_RAW_Counts[[#This Row],[SPACES_SVP]]</f>
        <v>6.487835308796007E-2</v>
      </c>
      <c r="I281">
        <f>DATA_RAW_Counts[[#This Row],[SPACES_EMPTY]]/DATA_RAW_Counts[[#This Row],[SPACES_SVP]]</f>
        <v>0.93512164691203992</v>
      </c>
    </row>
    <row r="282" spans="2:9">
      <c r="B282" s="27" t="s">
        <v>98</v>
      </c>
      <c r="C282" s="13">
        <v>20</v>
      </c>
      <c r="D282" s="14" t="s">
        <v>21</v>
      </c>
      <c r="E282" s="15">
        <v>2361</v>
      </c>
      <c r="F282" s="53">
        <v>196</v>
      </c>
      <c r="G282" s="16">
        <f>DATA_RAW_Counts[[#This Row],[SPACES_SVP]]-DATA_RAW_Counts[[#This Row],[SPACES_OCC]]</f>
        <v>2165</v>
      </c>
      <c r="H282">
        <f>DATA_RAW_Counts[[#This Row],[SPACES_OCC]]/DATA_RAW_Counts[[#This Row],[SPACES_SVP]]</f>
        <v>8.3015671325709445E-2</v>
      </c>
      <c r="I282">
        <f>DATA_RAW_Counts[[#This Row],[SPACES_EMPTY]]/DATA_RAW_Counts[[#This Row],[SPACES_SVP]]</f>
        <v>0.91698432867429058</v>
      </c>
    </row>
    <row r="283" spans="2:9">
      <c r="B283" s="27" t="s">
        <v>98</v>
      </c>
      <c r="C283" s="13">
        <v>21</v>
      </c>
      <c r="D283" s="17" t="s">
        <v>23</v>
      </c>
      <c r="E283" s="15">
        <v>1286</v>
      </c>
      <c r="F283" s="53">
        <v>14</v>
      </c>
      <c r="G283" s="16">
        <f>DATA_RAW_Counts[[#This Row],[SPACES_SVP]]-DATA_RAW_Counts[[#This Row],[SPACES_OCC]]</f>
        <v>1272</v>
      </c>
      <c r="H283">
        <f>DATA_RAW_Counts[[#This Row],[SPACES_OCC]]/DATA_RAW_Counts[[#This Row],[SPACES_SVP]]</f>
        <v>1.088646967340591E-2</v>
      </c>
      <c r="I283">
        <f>DATA_RAW_Counts[[#This Row],[SPACES_EMPTY]]/DATA_RAW_Counts[[#This Row],[SPACES_SVP]]</f>
        <v>0.9891135303265941</v>
      </c>
    </row>
    <row r="284" spans="2:9">
      <c r="B284" s="27" t="s">
        <v>98</v>
      </c>
      <c r="C284" s="13">
        <v>22</v>
      </c>
      <c r="D284" s="14" t="s">
        <v>24</v>
      </c>
      <c r="E284" s="15">
        <v>766</v>
      </c>
      <c r="F284" s="53">
        <v>189</v>
      </c>
      <c r="G284" s="16">
        <f>DATA_RAW_Counts[[#This Row],[SPACES_SVP]]-DATA_RAW_Counts[[#This Row],[SPACES_OCC]]</f>
        <v>577</v>
      </c>
      <c r="H284">
        <f>DATA_RAW_Counts[[#This Row],[SPACES_OCC]]/DATA_RAW_Counts[[#This Row],[SPACES_SVP]]</f>
        <v>0.24673629242819844</v>
      </c>
      <c r="I284">
        <f>DATA_RAW_Counts[[#This Row],[SPACES_EMPTY]]/DATA_RAW_Counts[[#This Row],[SPACES_SVP]]</f>
        <v>0.75326370757180161</v>
      </c>
    </row>
    <row r="285" spans="2:9">
      <c r="B285" s="27" t="s">
        <v>98</v>
      </c>
      <c r="C285" s="13">
        <v>23</v>
      </c>
      <c r="D285" s="14" t="s">
        <v>25</v>
      </c>
      <c r="E285" s="15">
        <v>1263</v>
      </c>
      <c r="F285" s="53">
        <v>157</v>
      </c>
      <c r="G285" s="16">
        <f>DATA_RAW_Counts[[#This Row],[SPACES_SVP]]-DATA_RAW_Counts[[#This Row],[SPACES_OCC]]</f>
        <v>1106</v>
      </c>
      <c r="H285">
        <f>DATA_RAW_Counts[[#This Row],[SPACES_OCC]]/DATA_RAW_Counts[[#This Row],[SPACES_SVP]]</f>
        <v>0.12430720506730007</v>
      </c>
      <c r="I285">
        <f>DATA_RAW_Counts[[#This Row],[SPACES_EMPTY]]/DATA_RAW_Counts[[#This Row],[SPACES_SVP]]</f>
        <v>0.87569279493269991</v>
      </c>
    </row>
    <row r="286" spans="2:9">
      <c r="B286" s="27" t="s">
        <v>98</v>
      </c>
      <c r="C286" s="13">
        <v>24</v>
      </c>
      <c r="D286" s="14" t="s">
        <v>26</v>
      </c>
      <c r="E286" s="15">
        <v>996</v>
      </c>
      <c r="F286" s="53">
        <v>160</v>
      </c>
      <c r="G286" s="16">
        <f>DATA_RAW_Counts[[#This Row],[SPACES_SVP]]-DATA_RAW_Counts[[#This Row],[SPACES_OCC]]</f>
        <v>836</v>
      </c>
      <c r="H286">
        <f>DATA_RAW_Counts[[#This Row],[SPACES_OCC]]/DATA_RAW_Counts[[#This Row],[SPACES_SVP]]</f>
        <v>0.1606425702811245</v>
      </c>
      <c r="I286">
        <f>DATA_RAW_Counts[[#This Row],[SPACES_EMPTY]]/DATA_RAW_Counts[[#This Row],[SPACES_SVP]]</f>
        <v>0.8393574297188755</v>
      </c>
    </row>
    <row r="287" spans="2:9">
      <c r="B287" s="27" t="s">
        <v>98</v>
      </c>
      <c r="C287" s="13">
        <v>25</v>
      </c>
      <c r="D287" s="14" t="s">
        <v>27</v>
      </c>
      <c r="E287" s="15">
        <v>1831</v>
      </c>
      <c r="F287" s="53">
        <v>349</v>
      </c>
      <c r="G287" s="16">
        <f>DATA_RAW_Counts[[#This Row],[SPACES_SVP]]-DATA_RAW_Counts[[#This Row],[SPACES_OCC]]</f>
        <v>1482</v>
      </c>
      <c r="H287">
        <f>DATA_RAW_Counts[[#This Row],[SPACES_OCC]]/DATA_RAW_Counts[[#This Row],[SPACES_SVP]]</f>
        <v>0.19060622610595304</v>
      </c>
      <c r="I287">
        <f>DATA_RAW_Counts[[#This Row],[SPACES_EMPTY]]/DATA_RAW_Counts[[#This Row],[SPACES_SVP]]</f>
        <v>0.80939377389404699</v>
      </c>
    </row>
    <row r="288" spans="2:9">
      <c r="B288" s="27" t="s">
        <v>98</v>
      </c>
      <c r="C288" s="13">
        <v>26</v>
      </c>
      <c r="D288" s="17" t="s">
        <v>64</v>
      </c>
      <c r="E288" s="15">
        <v>1468</v>
      </c>
      <c r="F288" s="53">
        <v>11</v>
      </c>
      <c r="G288" s="16">
        <f>DATA_RAW_Counts[[#This Row],[SPACES_SVP]]-DATA_RAW_Counts[[#This Row],[SPACES_OCC]]</f>
        <v>1457</v>
      </c>
      <c r="H288">
        <f>DATA_RAW_Counts[[#This Row],[SPACES_OCC]]/DATA_RAW_Counts[[#This Row],[SPACES_SVP]]</f>
        <v>7.4931880108991822E-3</v>
      </c>
      <c r="I288">
        <f>DATA_RAW_Counts[[#This Row],[SPACES_EMPTY]]/DATA_RAW_Counts[[#This Row],[SPACES_SVP]]</f>
        <v>0.99250681198910085</v>
      </c>
    </row>
    <row r="289" spans="2:9">
      <c r="B289" s="27" t="s">
        <v>98</v>
      </c>
      <c r="C289" s="13">
        <v>27</v>
      </c>
      <c r="D289" s="14" t="s">
        <v>28</v>
      </c>
      <c r="E289" s="15">
        <v>1102</v>
      </c>
      <c r="F289" s="53">
        <v>59</v>
      </c>
      <c r="G289" s="16">
        <f>DATA_RAW_Counts[[#This Row],[SPACES_SVP]]-DATA_RAW_Counts[[#This Row],[SPACES_OCC]]</f>
        <v>1043</v>
      </c>
      <c r="H289">
        <f>DATA_RAW_Counts[[#This Row],[SPACES_OCC]]/DATA_RAW_Counts[[#This Row],[SPACES_SVP]]</f>
        <v>5.3539019963702361E-2</v>
      </c>
      <c r="I289">
        <f>DATA_RAW_Counts[[#This Row],[SPACES_EMPTY]]/DATA_RAW_Counts[[#This Row],[SPACES_SVP]]</f>
        <v>0.94646098003629764</v>
      </c>
    </row>
    <row r="290" spans="2:9">
      <c r="B290" s="27" t="s">
        <v>98</v>
      </c>
      <c r="C290" s="13">
        <v>28</v>
      </c>
      <c r="D290" s="14" t="s">
        <v>29</v>
      </c>
      <c r="E290" s="15">
        <v>826</v>
      </c>
      <c r="F290" s="53">
        <v>77</v>
      </c>
      <c r="G290" s="16">
        <f>DATA_RAW_Counts[[#This Row],[SPACES_SVP]]-DATA_RAW_Counts[[#This Row],[SPACES_OCC]]</f>
        <v>749</v>
      </c>
      <c r="H290">
        <f>DATA_RAW_Counts[[#This Row],[SPACES_OCC]]/DATA_RAW_Counts[[#This Row],[SPACES_SVP]]</f>
        <v>9.3220338983050849E-2</v>
      </c>
      <c r="I290">
        <f>DATA_RAW_Counts[[#This Row],[SPACES_EMPTY]]/DATA_RAW_Counts[[#This Row],[SPACES_SVP]]</f>
        <v>0.90677966101694918</v>
      </c>
    </row>
    <row r="291" spans="2:9">
      <c r="B291" s="27" t="s">
        <v>99</v>
      </c>
      <c r="C291" s="13">
        <v>1</v>
      </c>
      <c r="D291" s="14" t="s">
        <v>2</v>
      </c>
      <c r="E291" s="15">
        <v>2438</v>
      </c>
      <c r="F291" s="53">
        <v>360</v>
      </c>
      <c r="G291" s="16">
        <f>DATA_RAW_Counts[[#This Row],[SPACES_SVP]]-DATA_RAW_Counts[[#This Row],[SPACES_OCC]]</f>
        <v>2078</v>
      </c>
      <c r="H291">
        <f>DATA_RAW_Counts[[#This Row],[SPACES_OCC]]/DATA_RAW_Counts[[#This Row],[SPACES_SVP]]</f>
        <v>0.14766201804757997</v>
      </c>
      <c r="I291">
        <f>DATA_RAW_Counts[[#This Row],[SPACES_EMPTY]]/DATA_RAW_Counts[[#This Row],[SPACES_SVP]]</f>
        <v>0.85233798195242005</v>
      </c>
    </row>
    <row r="292" spans="2:9">
      <c r="B292" s="27" t="s">
        <v>99</v>
      </c>
      <c r="C292" s="13">
        <v>2</v>
      </c>
      <c r="D292" s="14" t="s">
        <v>4</v>
      </c>
      <c r="E292" s="15">
        <v>1155</v>
      </c>
      <c r="F292" s="53">
        <v>82</v>
      </c>
      <c r="G292" s="16">
        <f>DATA_RAW_Counts[[#This Row],[SPACES_SVP]]-DATA_RAW_Counts[[#This Row],[SPACES_OCC]]</f>
        <v>1073</v>
      </c>
      <c r="H292">
        <f>DATA_RAW_Counts[[#This Row],[SPACES_OCC]]/DATA_RAW_Counts[[#This Row],[SPACES_SVP]]</f>
        <v>7.0995670995671001E-2</v>
      </c>
      <c r="I292">
        <f>DATA_RAW_Counts[[#This Row],[SPACES_EMPTY]]/DATA_RAW_Counts[[#This Row],[SPACES_SVP]]</f>
        <v>0.92900432900432905</v>
      </c>
    </row>
    <row r="293" spans="2:9">
      <c r="B293" s="27" t="s">
        <v>99</v>
      </c>
      <c r="C293" s="13">
        <v>3</v>
      </c>
      <c r="D293" s="14" t="s">
        <v>6</v>
      </c>
      <c r="E293" s="15">
        <v>125</v>
      </c>
      <c r="F293" s="53">
        <v>4</v>
      </c>
      <c r="G293" s="16">
        <f>DATA_RAW_Counts[[#This Row],[SPACES_SVP]]-DATA_RAW_Counts[[#This Row],[SPACES_OCC]]</f>
        <v>121</v>
      </c>
      <c r="H293">
        <f>DATA_RAW_Counts[[#This Row],[SPACES_OCC]]/DATA_RAW_Counts[[#This Row],[SPACES_SVP]]</f>
        <v>3.2000000000000001E-2</v>
      </c>
      <c r="I293">
        <f>DATA_RAW_Counts[[#This Row],[SPACES_EMPTY]]/DATA_RAW_Counts[[#This Row],[SPACES_SVP]]</f>
        <v>0.96799999999999997</v>
      </c>
    </row>
    <row r="294" spans="2:9">
      <c r="B294" s="27" t="s">
        <v>99</v>
      </c>
      <c r="C294" s="13">
        <v>4</v>
      </c>
      <c r="D294" s="14" t="s">
        <v>60</v>
      </c>
      <c r="E294" s="15">
        <v>294</v>
      </c>
      <c r="F294" s="53">
        <v>25</v>
      </c>
      <c r="G294" s="16">
        <f>DATA_RAW_Counts[[#This Row],[SPACES_SVP]]-DATA_RAW_Counts[[#This Row],[SPACES_OCC]]</f>
        <v>269</v>
      </c>
      <c r="H294">
        <f>DATA_RAW_Counts[[#This Row],[SPACES_OCC]]/DATA_RAW_Counts[[#This Row],[SPACES_SVP]]</f>
        <v>8.5034013605442174E-2</v>
      </c>
      <c r="I294">
        <f>DATA_RAW_Counts[[#This Row],[SPACES_EMPTY]]/DATA_RAW_Counts[[#This Row],[SPACES_SVP]]</f>
        <v>0.91496598639455784</v>
      </c>
    </row>
    <row r="295" spans="2:9">
      <c r="B295" s="27" t="s">
        <v>99</v>
      </c>
      <c r="C295" s="13">
        <v>5</v>
      </c>
      <c r="D295" s="14" t="s">
        <v>61</v>
      </c>
      <c r="E295" s="15">
        <v>1487</v>
      </c>
      <c r="F295" s="53">
        <v>457</v>
      </c>
      <c r="G295" s="16">
        <f>DATA_RAW_Counts[[#This Row],[SPACES_SVP]]-DATA_RAW_Counts[[#This Row],[SPACES_OCC]]</f>
        <v>1030</v>
      </c>
      <c r="H295">
        <f>DATA_RAW_Counts[[#This Row],[SPACES_OCC]]/DATA_RAW_Counts[[#This Row],[SPACES_SVP]]</f>
        <v>0.30733019502353731</v>
      </c>
      <c r="I295">
        <f>DATA_RAW_Counts[[#This Row],[SPACES_EMPTY]]/DATA_RAW_Counts[[#This Row],[SPACES_SVP]]</f>
        <v>0.69266980497646269</v>
      </c>
    </row>
    <row r="296" spans="2:9">
      <c r="B296" s="27" t="s">
        <v>99</v>
      </c>
      <c r="C296" s="13">
        <v>6</v>
      </c>
      <c r="D296" s="14" t="s">
        <v>8</v>
      </c>
      <c r="E296" s="15">
        <v>877</v>
      </c>
      <c r="F296" s="53">
        <v>106</v>
      </c>
      <c r="G296" s="16">
        <f>DATA_RAW_Counts[[#This Row],[SPACES_SVP]]-DATA_RAW_Counts[[#This Row],[SPACES_OCC]]</f>
        <v>771</v>
      </c>
      <c r="H296">
        <f>DATA_RAW_Counts[[#This Row],[SPACES_OCC]]/DATA_RAW_Counts[[#This Row],[SPACES_SVP]]</f>
        <v>0.12086659064994298</v>
      </c>
      <c r="I296">
        <f>DATA_RAW_Counts[[#This Row],[SPACES_EMPTY]]/DATA_RAW_Counts[[#This Row],[SPACES_SVP]]</f>
        <v>0.87913340935005702</v>
      </c>
    </row>
    <row r="297" spans="2:9">
      <c r="B297" s="27" t="s">
        <v>99</v>
      </c>
      <c r="C297" s="13">
        <v>7</v>
      </c>
      <c r="D297" s="14" t="s">
        <v>100</v>
      </c>
      <c r="E297" s="15">
        <v>65</v>
      </c>
      <c r="F297" s="53">
        <v>65</v>
      </c>
      <c r="G297" s="16">
        <f>DATA_RAW_Counts[[#This Row],[SPACES_SVP]]-DATA_RAW_Counts[[#This Row],[SPACES_OCC]]</f>
        <v>0</v>
      </c>
      <c r="H297">
        <f>DATA_RAW_Counts[[#This Row],[SPACES_OCC]]/DATA_RAW_Counts[[#This Row],[SPACES_SVP]]</f>
        <v>1</v>
      </c>
      <c r="I297">
        <f>DATA_RAW_Counts[[#This Row],[SPACES_EMPTY]]/DATA_RAW_Counts[[#This Row],[SPACES_SVP]]</f>
        <v>0</v>
      </c>
    </row>
    <row r="298" spans="2:9">
      <c r="B298" s="27" t="s">
        <v>99</v>
      </c>
      <c r="C298" s="13">
        <v>8</v>
      </c>
      <c r="D298" s="14" t="s">
        <v>9</v>
      </c>
      <c r="E298" s="15">
        <v>1227</v>
      </c>
      <c r="F298" s="53">
        <v>106</v>
      </c>
      <c r="G298" s="16">
        <f>DATA_RAW_Counts[[#This Row],[SPACES_SVP]]-DATA_RAW_Counts[[#This Row],[SPACES_OCC]]</f>
        <v>1121</v>
      </c>
      <c r="H298">
        <f>DATA_RAW_Counts[[#This Row],[SPACES_OCC]]/DATA_RAW_Counts[[#This Row],[SPACES_SVP]]</f>
        <v>8.6389568052159735E-2</v>
      </c>
      <c r="I298">
        <f>DATA_RAW_Counts[[#This Row],[SPACES_EMPTY]]/DATA_RAW_Counts[[#This Row],[SPACES_SVP]]</f>
        <v>0.91361043194784031</v>
      </c>
    </row>
    <row r="299" spans="2:9">
      <c r="B299" s="27" t="s">
        <v>99</v>
      </c>
      <c r="C299" s="13">
        <v>9</v>
      </c>
      <c r="D299" s="14" t="s">
        <v>101</v>
      </c>
      <c r="E299" s="15">
        <v>1439</v>
      </c>
      <c r="F299" s="53">
        <v>447</v>
      </c>
      <c r="G299" s="16">
        <f>DATA_RAW_Counts[[#This Row],[SPACES_SVP]]-DATA_RAW_Counts[[#This Row],[SPACES_OCC]]</f>
        <v>992</v>
      </c>
      <c r="H299">
        <f>DATA_RAW_Counts[[#This Row],[SPACES_OCC]]/DATA_RAW_Counts[[#This Row],[SPACES_SVP]]</f>
        <v>0.31063238359972201</v>
      </c>
      <c r="I299">
        <f>DATA_RAW_Counts[[#This Row],[SPACES_EMPTY]]/DATA_RAW_Counts[[#This Row],[SPACES_SVP]]</f>
        <v>0.68936761640027799</v>
      </c>
    </row>
    <row r="300" spans="2:9">
      <c r="B300" s="27" t="s">
        <v>99</v>
      </c>
      <c r="C300" s="13">
        <v>10</v>
      </c>
      <c r="D300" s="14" t="s">
        <v>102</v>
      </c>
      <c r="E300" s="15">
        <v>24</v>
      </c>
      <c r="F300" s="53">
        <v>10</v>
      </c>
      <c r="G300" s="16">
        <f>DATA_RAW_Counts[[#This Row],[SPACES_SVP]]-DATA_RAW_Counts[[#This Row],[SPACES_OCC]]</f>
        <v>14</v>
      </c>
      <c r="H300">
        <f>DATA_RAW_Counts[[#This Row],[SPACES_OCC]]/DATA_RAW_Counts[[#This Row],[SPACES_SVP]]</f>
        <v>0.41666666666666669</v>
      </c>
      <c r="I300">
        <f>DATA_RAW_Counts[[#This Row],[SPACES_EMPTY]]/DATA_RAW_Counts[[#This Row],[SPACES_SVP]]</f>
        <v>0.58333333333333337</v>
      </c>
    </row>
    <row r="301" spans="2:9">
      <c r="B301" s="27" t="s">
        <v>99</v>
      </c>
      <c r="C301" s="13">
        <v>11</v>
      </c>
      <c r="D301" s="14" t="s">
        <v>10</v>
      </c>
      <c r="E301" s="15">
        <v>938</v>
      </c>
      <c r="F301" s="53">
        <v>114</v>
      </c>
      <c r="G301" s="16">
        <f>DATA_RAW_Counts[[#This Row],[SPACES_SVP]]-DATA_RAW_Counts[[#This Row],[SPACES_OCC]]</f>
        <v>824</v>
      </c>
      <c r="H301">
        <f>DATA_RAW_Counts[[#This Row],[SPACES_OCC]]/DATA_RAW_Counts[[#This Row],[SPACES_SVP]]</f>
        <v>0.12153518123667377</v>
      </c>
      <c r="I301">
        <f>DATA_RAW_Counts[[#This Row],[SPACES_EMPTY]]/DATA_RAW_Counts[[#This Row],[SPACES_SVP]]</f>
        <v>0.87846481876332627</v>
      </c>
    </row>
    <row r="302" spans="2:9">
      <c r="B302" s="27" t="s">
        <v>99</v>
      </c>
      <c r="C302" s="13">
        <v>12</v>
      </c>
      <c r="D302" s="17" t="s">
        <v>11</v>
      </c>
      <c r="E302" s="15">
        <v>415</v>
      </c>
      <c r="F302" s="53">
        <v>7</v>
      </c>
      <c r="G302" s="16">
        <f>DATA_RAW_Counts[[#This Row],[SPACES_SVP]]-DATA_RAW_Counts[[#This Row],[SPACES_OCC]]</f>
        <v>408</v>
      </c>
      <c r="H302">
        <f>DATA_RAW_Counts[[#This Row],[SPACES_OCC]]/DATA_RAW_Counts[[#This Row],[SPACES_SVP]]</f>
        <v>1.6867469879518072E-2</v>
      </c>
      <c r="I302">
        <f>DATA_RAW_Counts[[#This Row],[SPACES_EMPTY]]/DATA_RAW_Counts[[#This Row],[SPACES_SVP]]</f>
        <v>0.98313253012048196</v>
      </c>
    </row>
    <row r="303" spans="2:9">
      <c r="B303" s="27" t="s">
        <v>99</v>
      </c>
      <c r="C303" s="13">
        <v>13</v>
      </c>
      <c r="D303" s="14" t="s">
        <v>85</v>
      </c>
      <c r="E303" s="15">
        <v>1714</v>
      </c>
      <c r="F303" s="53">
        <v>395</v>
      </c>
      <c r="G303" s="16">
        <f>DATA_RAW_Counts[[#This Row],[SPACES_SVP]]-DATA_RAW_Counts[[#This Row],[SPACES_OCC]]</f>
        <v>1319</v>
      </c>
      <c r="H303">
        <f>DATA_RAW_Counts[[#This Row],[SPACES_OCC]]/DATA_RAW_Counts[[#This Row],[SPACES_SVP]]</f>
        <v>0.23045507584597433</v>
      </c>
      <c r="I303">
        <f>DATA_RAW_Counts[[#This Row],[SPACES_EMPTY]]/DATA_RAW_Counts[[#This Row],[SPACES_SVP]]</f>
        <v>0.76954492415402564</v>
      </c>
    </row>
    <row r="304" spans="2:9">
      <c r="B304" s="27" t="s">
        <v>99</v>
      </c>
      <c r="C304" s="13">
        <v>14</v>
      </c>
      <c r="D304" s="14" t="s">
        <v>13</v>
      </c>
      <c r="E304" s="15">
        <v>922</v>
      </c>
      <c r="F304" s="53">
        <v>98</v>
      </c>
      <c r="G304" s="16">
        <f>DATA_RAW_Counts[[#This Row],[SPACES_SVP]]-DATA_RAW_Counts[[#This Row],[SPACES_OCC]]</f>
        <v>824</v>
      </c>
      <c r="H304">
        <f>DATA_RAW_Counts[[#This Row],[SPACES_OCC]]/DATA_RAW_Counts[[#This Row],[SPACES_SVP]]</f>
        <v>0.10629067245119306</v>
      </c>
      <c r="I304">
        <f>DATA_RAW_Counts[[#This Row],[SPACES_EMPTY]]/DATA_RAW_Counts[[#This Row],[SPACES_SVP]]</f>
        <v>0.89370932754880694</v>
      </c>
    </row>
    <row r="305" spans="2:9">
      <c r="B305" s="27" t="s">
        <v>99</v>
      </c>
      <c r="C305" s="13">
        <v>15</v>
      </c>
      <c r="D305" s="14" t="s">
        <v>103</v>
      </c>
      <c r="E305" s="15">
        <v>83</v>
      </c>
      <c r="F305" s="53">
        <v>5</v>
      </c>
      <c r="G305" s="16">
        <f>DATA_RAW_Counts[[#This Row],[SPACES_SVP]]-DATA_RAW_Counts[[#This Row],[SPACES_OCC]]</f>
        <v>78</v>
      </c>
      <c r="H305">
        <f>DATA_RAW_Counts[[#This Row],[SPACES_OCC]]/DATA_RAW_Counts[[#This Row],[SPACES_SVP]]</f>
        <v>6.0240963855421686E-2</v>
      </c>
      <c r="I305">
        <f>DATA_RAW_Counts[[#This Row],[SPACES_EMPTY]]/DATA_RAW_Counts[[#This Row],[SPACES_SVP]]</f>
        <v>0.93975903614457834</v>
      </c>
    </row>
    <row r="306" spans="2:9">
      <c r="B306" s="27" t="s">
        <v>99</v>
      </c>
      <c r="C306" s="13">
        <v>16</v>
      </c>
      <c r="D306" s="14" t="s">
        <v>104</v>
      </c>
      <c r="E306" s="15">
        <v>17</v>
      </c>
      <c r="F306" s="53">
        <v>7</v>
      </c>
      <c r="G306" s="16">
        <f>DATA_RAW_Counts[[#This Row],[SPACES_SVP]]-DATA_RAW_Counts[[#This Row],[SPACES_OCC]]</f>
        <v>10</v>
      </c>
      <c r="H306">
        <f>DATA_RAW_Counts[[#This Row],[SPACES_OCC]]/DATA_RAW_Counts[[#This Row],[SPACES_SVP]]</f>
        <v>0.41176470588235292</v>
      </c>
      <c r="I306">
        <f>DATA_RAW_Counts[[#This Row],[SPACES_EMPTY]]/DATA_RAW_Counts[[#This Row],[SPACES_SVP]]</f>
        <v>0.58823529411764708</v>
      </c>
    </row>
    <row r="307" spans="2:9">
      <c r="B307" s="27" t="s">
        <v>99</v>
      </c>
      <c r="C307" s="13">
        <v>17</v>
      </c>
      <c r="D307" s="14" t="s">
        <v>14</v>
      </c>
      <c r="E307" s="15">
        <v>2377</v>
      </c>
      <c r="F307" s="53">
        <v>315</v>
      </c>
      <c r="G307" s="16">
        <f>DATA_RAW_Counts[[#This Row],[SPACES_SVP]]-DATA_RAW_Counts[[#This Row],[SPACES_OCC]]</f>
        <v>2062</v>
      </c>
      <c r="H307">
        <f>DATA_RAW_Counts[[#This Row],[SPACES_OCC]]/DATA_RAW_Counts[[#This Row],[SPACES_SVP]]</f>
        <v>0.13251998317206562</v>
      </c>
      <c r="I307">
        <f>DATA_RAW_Counts[[#This Row],[SPACES_EMPTY]]/DATA_RAW_Counts[[#This Row],[SPACES_SVP]]</f>
        <v>0.86748001682793441</v>
      </c>
    </row>
    <row r="308" spans="2:9">
      <c r="B308" s="27" t="s">
        <v>99</v>
      </c>
      <c r="C308" s="13">
        <v>18</v>
      </c>
      <c r="D308" s="14" t="s">
        <v>15</v>
      </c>
      <c r="E308" s="15">
        <v>961</v>
      </c>
      <c r="F308" s="53">
        <v>81</v>
      </c>
      <c r="G308" s="16">
        <f>DATA_RAW_Counts[[#This Row],[SPACES_SVP]]-DATA_RAW_Counts[[#This Row],[SPACES_OCC]]</f>
        <v>880</v>
      </c>
      <c r="H308">
        <f>DATA_RAW_Counts[[#This Row],[SPACES_OCC]]/DATA_RAW_Counts[[#This Row],[SPACES_SVP]]</f>
        <v>8.4287200832466186E-2</v>
      </c>
      <c r="I308">
        <f>DATA_RAW_Counts[[#This Row],[SPACES_EMPTY]]/DATA_RAW_Counts[[#This Row],[SPACES_SVP]]</f>
        <v>0.91571279916753379</v>
      </c>
    </row>
    <row r="309" spans="2:9">
      <c r="B309" s="27" t="s">
        <v>99</v>
      </c>
      <c r="C309" s="13">
        <v>19</v>
      </c>
      <c r="D309" s="14" t="s">
        <v>16</v>
      </c>
      <c r="E309" s="18">
        <v>2171</v>
      </c>
      <c r="F309" s="53">
        <v>281</v>
      </c>
      <c r="G309" s="16">
        <f>DATA_RAW_Counts[[#This Row],[SPACES_SVP]]-DATA_RAW_Counts[[#This Row],[SPACES_OCC]]</f>
        <v>1890</v>
      </c>
      <c r="H309">
        <f>DATA_RAW_Counts[[#This Row],[SPACES_OCC]]/DATA_RAW_Counts[[#This Row],[SPACES_SVP]]</f>
        <v>0.12943344081068631</v>
      </c>
      <c r="I309">
        <f>DATA_RAW_Counts[[#This Row],[SPACES_EMPTY]]/DATA_RAW_Counts[[#This Row],[SPACES_SVP]]</f>
        <v>0.87056655918931369</v>
      </c>
    </row>
    <row r="310" spans="2:9">
      <c r="B310" s="27" t="s">
        <v>99</v>
      </c>
      <c r="C310" s="13">
        <v>20</v>
      </c>
      <c r="D310" s="14" t="s">
        <v>105</v>
      </c>
      <c r="E310" s="18">
        <v>78</v>
      </c>
      <c r="F310" s="53">
        <v>18</v>
      </c>
      <c r="G310" s="16">
        <f>DATA_RAW_Counts[[#This Row],[SPACES_SVP]]-DATA_RAW_Counts[[#This Row],[SPACES_OCC]]</f>
        <v>60</v>
      </c>
      <c r="H310">
        <f>DATA_RAW_Counts[[#This Row],[SPACES_OCC]]/DATA_RAW_Counts[[#This Row],[SPACES_SVP]]</f>
        <v>0.23076923076923078</v>
      </c>
      <c r="I310">
        <f>DATA_RAW_Counts[[#This Row],[SPACES_EMPTY]]/DATA_RAW_Counts[[#This Row],[SPACES_SVP]]</f>
        <v>0.76923076923076927</v>
      </c>
    </row>
    <row r="311" spans="2:9">
      <c r="B311" s="27" t="s">
        <v>99</v>
      </c>
      <c r="C311" s="13">
        <v>21</v>
      </c>
      <c r="D311" s="14" t="s">
        <v>17</v>
      </c>
      <c r="E311" s="15">
        <v>1129</v>
      </c>
      <c r="F311" s="53">
        <v>43</v>
      </c>
      <c r="G311" s="16">
        <f>DATA_RAW_Counts[[#This Row],[SPACES_SVP]]-DATA_RAW_Counts[[#This Row],[SPACES_OCC]]</f>
        <v>1086</v>
      </c>
      <c r="H311">
        <f>DATA_RAW_Counts[[#This Row],[SPACES_OCC]]/DATA_RAW_Counts[[#This Row],[SPACES_SVP]]</f>
        <v>3.8086802480070861E-2</v>
      </c>
      <c r="I311">
        <f>DATA_RAW_Counts[[#This Row],[SPACES_EMPTY]]/DATA_RAW_Counts[[#This Row],[SPACES_SVP]]</f>
        <v>0.9619131975199291</v>
      </c>
    </row>
    <row r="312" spans="2:9">
      <c r="B312" s="27" t="s">
        <v>99</v>
      </c>
      <c r="C312" s="13">
        <v>22</v>
      </c>
      <c r="D312" s="14" t="s">
        <v>86</v>
      </c>
      <c r="E312" s="15">
        <v>862</v>
      </c>
      <c r="F312" s="53">
        <v>35</v>
      </c>
      <c r="G312" s="16">
        <f>DATA_RAW_Counts[[#This Row],[SPACES_SVP]]-DATA_RAW_Counts[[#This Row],[SPACES_OCC]]</f>
        <v>827</v>
      </c>
      <c r="H312">
        <f>DATA_RAW_Counts[[#This Row],[SPACES_OCC]]/DATA_RAW_Counts[[#This Row],[SPACES_SVP]]</f>
        <v>4.0603248259860787E-2</v>
      </c>
      <c r="I312">
        <f>DATA_RAW_Counts[[#This Row],[SPACES_EMPTY]]/DATA_RAW_Counts[[#This Row],[SPACES_SVP]]</f>
        <v>0.95939675174013916</v>
      </c>
    </row>
    <row r="313" spans="2:9">
      <c r="B313" s="27" t="s">
        <v>99</v>
      </c>
      <c r="C313" s="13">
        <v>23</v>
      </c>
      <c r="D313" s="14" t="s">
        <v>62</v>
      </c>
      <c r="E313" s="15">
        <v>862</v>
      </c>
      <c r="F313" s="53">
        <v>56</v>
      </c>
      <c r="G313" s="16">
        <f>DATA_RAW_Counts[[#This Row],[SPACES_SVP]]-DATA_RAW_Counts[[#This Row],[SPACES_OCC]]</f>
        <v>806</v>
      </c>
      <c r="H313">
        <f>DATA_RAW_Counts[[#This Row],[SPACES_OCC]]/DATA_RAW_Counts[[#This Row],[SPACES_SVP]]</f>
        <v>6.4965197215777259E-2</v>
      </c>
      <c r="I313">
        <f>DATA_RAW_Counts[[#This Row],[SPACES_EMPTY]]/DATA_RAW_Counts[[#This Row],[SPACES_SVP]]</f>
        <v>0.93503480278422269</v>
      </c>
    </row>
    <row r="314" spans="2:9">
      <c r="B314" s="27" t="s">
        <v>99</v>
      </c>
      <c r="C314" s="13">
        <v>24</v>
      </c>
      <c r="D314" s="14" t="s">
        <v>63</v>
      </c>
      <c r="E314" s="15">
        <v>779</v>
      </c>
      <c r="F314" s="53">
        <v>103</v>
      </c>
      <c r="G314" s="16">
        <f>DATA_RAW_Counts[[#This Row],[SPACES_SVP]]-DATA_RAW_Counts[[#This Row],[SPACES_OCC]]</f>
        <v>676</v>
      </c>
      <c r="H314">
        <f>DATA_RAW_Counts[[#This Row],[SPACES_OCC]]/DATA_RAW_Counts[[#This Row],[SPACES_SVP]]</f>
        <v>0.13222079589216945</v>
      </c>
      <c r="I314">
        <f>DATA_RAW_Counts[[#This Row],[SPACES_EMPTY]]/DATA_RAW_Counts[[#This Row],[SPACES_SVP]]</f>
        <v>0.8677792041078306</v>
      </c>
    </row>
    <row r="315" spans="2:9">
      <c r="B315" s="27" t="s">
        <v>99</v>
      </c>
      <c r="C315" s="13">
        <v>25</v>
      </c>
      <c r="D315" s="14" t="s">
        <v>19</v>
      </c>
      <c r="E315" s="15">
        <v>904</v>
      </c>
      <c r="F315" s="53">
        <v>78</v>
      </c>
      <c r="G315" s="16">
        <f>DATA_RAW_Counts[[#This Row],[SPACES_SVP]]-DATA_RAW_Counts[[#This Row],[SPACES_OCC]]</f>
        <v>826</v>
      </c>
      <c r="H315">
        <f>DATA_RAW_Counts[[#This Row],[SPACES_OCC]]/DATA_RAW_Counts[[#This Row],[SPACES_SVP]]</f>
        <v>8.628318584070796E-2</v>
      </c>
      <c r="I315">
        <f>DATA_RAW_Counts[[#This Row],[SPACES_EMPTY]]/DATA_RAW_Counts[[#This Row],[SPACES_SVP]]</f>
        <v>0.91371681415929207</v>
      </c>
    </row>
    <row r="316" spans="2:9">
      <c r="B316" s="27" t="s">
        <v>99</v>
      </c>
      <c r="C316" s="13">
        <v>26</v>
      </c>
      <c r="D316" s="14" t="s">
        <v>87</v>
      </c>
      <c r="E316" s="15">
        <v>145</v>
      </c>
      <c r="F316" s="53">
        <v>33</v>
      </c>
      <c r="G316" s="16">
        <f>DATA_RAW_Counts[[#This Row],[SPACES_SVP]]-DATA_RAW_Counts[[#This Row],[SPACES_OCC]]</f>
        <v>112</v>
      </c>
      <c r="H316">
        <f>DATA_RAW_Counts[[#This Row],[SPACES_OCC]]/DATA_RAW_Counts[[#This Row],[SPACES_SVP]]</f>
        <v>0.22758620689655173</v>
      </c>
      <c r="I316">
        <f>DATA_RAW_Counts[[#This Row],[SPACES_EMPTY]]/DATA_RAW_Counts[[#This Row],[SPACES_SVP]]</f>
        <v>0.77241379310344827</v>
      </c>
    </row>
    <row r="317" spans="2:9">
      <c r="B317" s="27" t="s">
        <v>99</v>
      </c>
      <c r="C317" s="13">
        <v>27</v>
      </c>
      <c r="D317" s="17" t="s">
        <v>20</v>
      </c>
      <c r="E317" s="15">
        <v>1603</v>
      </c>
      <c r="F317" s="53">
        <v>60</v>
      </c>
      <c r="G317" s="16">
        <f>DATA_RAW_Counts[[#This Row],[SPACES_SVP]]-DATA_RAW_Counts[[#This Row],[SPACES_OCC]]</f>
        <v>1543</v>
      </c>
      <c r="H317">
        <f>DATA_RAW_Counts[[#This Row],[SPACES_OCC]]/DATA_RAW_Counts[[#This Row],[SPACES_SVP]]</f>
        <v>3.7429819089207735E-2</v>
      </c>
      <c r="I317">
        <f>DATA_RAW_Counts[[#This Row],[SPACES_EMPTY]]/DATA_RAW_Counts[[#This Row],[SPACES_SVP]]</f>
        <v>0.96257018091079227</v>
      </c>
    </row>
    <row r="318" spans="2:9">
      <c r="B318" s="27" t="s">
        <v>99</v>
      </c>
      <c r="C318" s="13">
        <v>28</v>
      </c>
      <c r="D318" s="14" t="s">
        <v>21</v>
      </c>
      <c r="E318" s="15">
        <v>2361</v>
      </c>
      <c r="F318" s="53">
        <v>220</v>
      </c>
      <c r="G318" s="16">
        <f>DATA_RAW_Counts[[#This Row],[SPACES_SVP]]-DATA_RAW_Counts[[#This Row],[SPACES_OCC]]</f>
        <v>2141</v>
      </c>
      <c r="H318">
        <f>DATA_RAW_Counts[[#This Row],[SPACES_OCC]]/DATA_RAW_Counts[[#This Row],[SPACES_SVP]]</f>
        <v>9.3180855569673871E-2</v>
      </c>
      <c r="I318">
        <f>DATA_RAW_Counts[[#This Row],[SPACES_EMPTY]]/DATA_RAW_Counts[[#This Row],[SPACES_SVP]]</f>
        <v>0.90681914443032619</v>
      </c>
    </row>
    <row r="319" spans="2:9">
      <c r="B319" s="27" t="s">
        <v>99</v>
      </c>
      <c r="C319" s="13">
        <v>29</v>
      </c>
      <c r="D319" s="14" t="s">
        <v>88</v>
      </c>
      <c r="E319" s="15">
        <v>223</v>
      </c>
      <c r="F319" s="53">
        <v>65</v>
      </c>
      <c r="G319" s="16">
        <f>DATA_RAW_Counts[[#This Row],[SPACES_SVP]]-DATA_RAW_Counts[[#This Row],[SPACES_OCC]]</f>
        <v>158</v>
      </c>
      <c r="H319">
        <f>DATA_RAW_Counts[[#This Row],[SPACES_OCC]]/DATA_RAW_Counts[[#This Row],[SPACES_SVP]]</f>
        <v>0.2914798206278027</v>
      </c>
      <c r="I319">
        <f>DATA_RAW_Counts[[#This Row],[SPACES_EMPTY]]/DATA_RAW_Counts[[#This Row],[SPACES_SVP]]</f>
        <v>0.70852017937219736</v>
      </c>
    </row>
    <row r="320" spans="2:9">
      <c r="B320" s="27" t="s">
        <v>99</v>
      </c>
      <c r="C320" s="13">
        <v>30</v>
      </c>
      <c r="D320" s="14" t="s">
        <v>22</v>
      </c>
      <c r="E320" s="15">
        <v>19</v>
      </c>
      <c r="F320" s="53">
        <v>14</v>
      </c>
      <c r="G320" s="16">
        <f>DATA_RAW_Counts[[#This Row],[SPACES_SVP]]-DATA_RAW_Counts[[#This Row],[SPACES_OCC]]</f>
        <v>5</v>
      </c>
      <c r="H320">
        <f>DATA_RAW_Counts[[#This Row],[SPACES_OCC]]/DATA_RAW_Counts[[#This Row],[SPACES_SVP]]</f>
        <v>0.73684210526315785</v>
      </c>
      <c r="I320">
        <f>DATA_RAW_Counts[[#This Row],[SPACES_EMPTY]]/DATA_RAW_Counts[[#This Row],[SPACES_SVP]]</f>
        <v>0.26315789473684209</v>
      </c>
    </row>
    <row r="321" spans="2:9">
      <c r="B321" s="27" t="s">
        <v>99</v>
      </c>
      <c r="C321" s="13">
        <v>31</v>
      </c>
      <c r="D321" s="17" t="s">
        <v>23</v>
      </c>
      <c r="E321" s="15">
        <v>1286</v>
      </c>
      <c r="F321" s="53">
        <v>14</v>
      </c>
      <c r="G321" s="16">
        <f>DATA_RAW_Counts[[#This Row],[SPACES_SVP]]-DATA_RAW_Counts[[#This Row],[SPACES_OCC]]</f>
        <v>1272</v>
      </c>
      <c r="H321">
        <f>DATA_RAW_Counts[[#This Row],[SPACES_OCC]]/DATA_RAW_Counts[[#This Row],[SPACES_SVP]]</f>
        <v>1.088646967340591E-2</v>
      </c>
      <c r="I321">
        <f>DATA_RAW_Counts[[#This Row],[SPACES_EMPTY]]/DATA_RAW_Counts[[#This Row],[SPACES_SVP]]</f>
        <v>0.9891135303265941</v>
      </c>
    </row>
    <row r="322" spans="2:9">
      <c r="B322" s="27" t="s">
        <v>99</v>
      </c>
      <c r="C322" s="13">
        <v>32</v>
      </c>
      <c r="D322" s="17" t="s">
        <v>106</v>
      </c>
      <c r="E322" s="15">
        <v>21</v>
      </c>
      <c r="F322" s="53">
        <v>6</v>
      </c>
      <c r="G322" s="16">
        <f>DATA_RAW_Counts[[#This Row],[SPACES_SVP]]-DATA_RAW_Counts[[#This Row],[SPACES_OCC]]</f>
        <v>15</v>
      </c>
      <c r="H322">
        <f>DATA_RAW_Counts[[#This Row],[SPACES_OCC]]/DATA_RAW_Counts[[#This Row],[SPACES_SVP]]</f>
        <v>0.2857142857142857</v>
      </c>
      <c r="I322">
        <f>DATA_RAW_Counts[[#This Row],[SPACES_EMPTY]]/DATA_RAW_Counts[[#This Row],[SPACES_SVP]]</f>
        <v>0.7142857142857143</v>
      </c>
    </row>
    <row r="323" spans="2:9">
      <c r="B323" s="27" t="s">
        <v>99</v>
      </c>
      <c r="C323" s="13">
        <v>33</v>
      </c>
      <c r="D323" s="14" t="s">
        <v>24</v>
      </c>
      <c r="E323" s="15">
        <v>766</v>
      </c>
      <c r="F323" s="53">
        <v>223</v>
      </c>
      <c r="G323" s="16">
        <f>DATA_RAW_Counts[[#This Row],[SPACES_SVP]]-DATA_RAW_Counts[[#This Row],[SPACES_OCC]]</f>
        <v>543</v>
      </c>
      <c r="H323">
        <f>DATA_RAW_Counts[[#This Row],[SPACES_OCC]]/DATA_RAW_Counts[[#This Row],[SPACES_SVP]]</f>
        <v>0.29112271540469975</v>
      </c>
      <c r="I323">
        <f>DATA_RAW_Counts[[#This Row],[SPACES_EMPTY]]/DATA_RAW_Counts[[#This Row],[SPACES_SVP]]</f>
        <v>0.70887728459530031</v>
      </c>
    </row>
    <row r="324" spans="2:9">
      <c r="B324" s="27" t="s">
        <v>99</v>
      </c>
      <c r="C324" s="13">
        <v>34</v>
      </c>
      <c r="D324" s="14" t="s">
        <v>25</v>
      </c>
      <c r="E324" s="15">
        <v>1263</v>
      </c>
      <c r="F324" s="53">
        <v>203</v>
      </c>
      <c r="G324" s="16">
        <f>DATA_RAW_Counts[[#This Row],[SPACES_SVP]]-DATA_RAW_Counts[[#This Row],[SPACES_OCC]]</f>
        <v>1060</v>
      </c>
      <c r="H324">
        <f>DATA_RAW_Counts[[#This Row],[SPACES_OCC]]/DATA_RAW_Counts[[#This Row],[SPACES_SVP]]</f>
        <v>0.16072842438638163</v>
      </c>
      <c r="I324">
        <f>DATA_RAW_Counts[[#This Row],[SPACES_EMPTY]]/DATA_RAW_Counts[[#This Row],[SPACES_SVP]]</f>
        <v>0.83927157561361831</v>
      </c>
    </row>
    <row r="325" spans="2:9">
      <c r="B325" s="27" t="s">
        <v>99</v>
      </c>
      <c r="C325" s="13">
        <v>35</v>
      </c>
      <c r="D325" s="14" t="s">
        <v>89</v>
      </c>
      <c r="E325" s="15">
        <v>809</v>
      </c>
      <c r="F325" s="53">
        <v>1</v>
      </c>
      <c r="G325" s="16">
        <f>DATA_RAW_Counts[[#This Row],[SPACES_SVP]]-DATA_RAW_Counts[[#This Row],[SPACES_OCC]]</f>
        <v>808</v>
      </c>
      <c r="H325">
        <f>DATA_RAW_Counts[[#This Row],[SPACES_OCC]]/DATA_RAW_Counts[[#This Row],[SPACES_SVP]]</f>
        <v>1.2360939431396785E-3</v>
      </c>
      <c r="I325">
        <f>DATA_RAW_Counts[[#This Row],[SPACES_EMPTY]]/DATA_RAW_Counts[[#This Row],[SPACES_SVP]]</f>
        <v>0.99876390605686027</v>
      </c>
    </row>
    <row r="326" spans="2:9">
      <c r="B326" s="27" t="s">
        <v>99</v>
      </c>
      <c r="C326" s="13">
        <v>36</v>
      </c>
      <c r="D326" s="14" t="s">
        <v>26</v>
      </c>
      <c r="E326" s="15">
        <v>996</v>
      </c>
      <c r="F326" s="53">
        <v>165</v>
      </c>
      <c r="G326" s="16">
        <f>DATA_RAW_Counts[[#This Row],[SPACES_SVP]]-DATA_RAW_Counts[[#This Row],[SPACES_OCC]]</f>
        <v>831</v>
      </c>
      <c r="H326">
        <f>DATA_RAW_Counts[[#This Row],[SPACES_OCC]]/DATA_RAW_Counts[[#This Row],[SPACES_SVP]]</f>
        <v>0.16566265060240964</v>
      </c>
      <c r="I326">
        <f>DATA_RAW_Counts[[#This Row],[SPACES_EMPTY]]/DATA_RAW_Counts[[#This Row],[SPACES_SVP]]</f>
        <v>0.83433734939759041</v>
      </c>
    </row>
    <row r="327" spans="2:9">
      <c r="B327" s="27" t="s">
        <v>99</v>
      </c>
      <c r="C327" s="13">
        <v>37</v>
      </c>
      <c r="D327" s="14" t="s">
        <v>27</v>
      </c>
      <c r="E327" s="15">
        <v>1831</v>
      </c>
      <c r="F327" s="53">
        <v>328</v>
      </c>
      <c r="G327" s="16">
        <f>DATA_RAW_Counts[[#This Row],[SPACES_SVP]]-DATA_RAW_Counts[[#This Row],[SPACES_OCC]]</f>
        <v>1503</v>
      </c>
      <c r="H327">
        <f>DATA_RAW_Counts[[#This Row],[SPACES_OCC]]/DATA_RAW_Counts[[#This Row],[SPACES_SVP]]</f>
        <v>0.17913708356089569</v>
      </c>
      <c r="I327">
        <f>DATA_RAW_Counts[[#This Row],[SPACES_EMPTY]]/DATA_RAW_Counts[[#This Row],[SPACES_SVP]]</f>
        <v>0.82086291643910436</v>
      </c>
    </row>
    <row r="328" spans="2:9">
      <c r="B328" s="27" t="s">
        <v>99</v>
      </c>
      <c r="C328" s="13">
        <v>38</v>
      </c>
      <c r="D328" s="17" t="s">
        <v>64</v>
      </c>
      <c r="E328" s="15">
        <v>1468</v>
      </c>
      <c r="F328" s="53">
        <v>8</v>
      </c>
      <c r="G328" s="16">
        <f>DATA_RAW_Counts[[#This Row],[SPACES_SVP]]-DATA_RAW_Counts[[#This Row],[SPACES_OCC]]</f>
        <v>1460</v>
      </c>
      <c r="H328">
        <f>DATA_RAW_Counts[[#This Row],[SPACES_OCC]]/DATA_RAW_Counts[[#This Row],[SPACES_SVP]]</f>
        <v>5.4495912806539508E-3</v>
      </c>
      <c r="I328">
        <f>DATA_RAW_Counts[[#This Row],[SPACES_EMPTY]]/DATA_RAW_Counts[[#This Row],[SPACES_SVP]]</f>
        <v>0.99455040871934608</v>
      </c>
    </row>
    <row r="329" spans="2:9">
      <c r="B329" s="27" t="s">
        <v>99</v>
      </c>
      <c r="C329" s="13">
        <v>39</v>
      </c>
      <c r="D329" s="14" t="s">
        <v>28</v>
      </c>
      <c r="E329" s="15">
        <v>1102</v>
      </c>
      <c r="F329" s="53">
        <v>65</v>
      </c>
      <c r="G329" s="16">
        <f>DATA_RAW_Counts[[#This Row],[SPACES_SVP]]-DATA_RAW_Counts[[#This Row],[SPACES_OCC]]</f>
        <v>1037</v>
      </c>
      <c r="H329">
        <f>DATA_RAW_Counts[[#This Row],[SPACES_OCC]]/DATA_RAW_Counts[[#This Row],[SPACES_SVP]]</f>
        <v>5.8983666061705992E-2</v>
      </c>
      <c r="I329">
        <f>DATA_RAW_Counts[[#This Row],[SPACES_EMPTY]]/DATA_RAW_Counts[[#This Row],[SPACES_SVP]]</f>
        <v>0.94101633393829398</v>
      </c>
    </row>
    <row r="330" spans="2:9">
      <c r="B330" s="27" t="s">
        <v>99</v>
      </c>
      <c r="C330" s="13">
        <v>40</v>
      </c>
      <c r="D330" s="14" t="s">
        <v>107</v>
      </c>
      <c r="E330" s="15">
        <v>772</v>
      </c>
      <c r="F330" s="53">
        <v>4</v>
      </c>
      <c r="G330" s="16">
        <f>DATA_RAW_Counts[[#This Row],[SPACES_SVP]]-DATA_RAW_Counts[[#This Row],[SPACES_OCC]]</f>
        <v>768</v>
      </c>
      <c r="H330">
        <f>DATA_RAW_Counts[[#This Row],[SPACES_OCC]]/DATA_RAW_Counts[[#This Row],[SPACES_SVP]]</f>
        <v>5.1813471502590676E-3</v>
      </c>
      <c r="I330">
        <f>DATA_RAW_Counts[[#This Row],[SPACES_EMPTY]]/DATA_RAW_Counts[[#This Row],[SPACES_SVP]]</f>
        <v>0.99481865284974091</v>
      </c>
    </row>
    <row r="331" spans="2:9">
      <c r="B331" s="27" t="s">
        <v>99</v>
      </c>
      <c r="C331" s="13">
        <v>41</v>
      </c>
      <c r="D331" s="14" t="s">
        <v>108</v>
      </c>
      <c r="E331" s="15">
        <v>248</v>
      </c>
      <c r="F331" s="53">
        <v>4</v>
      </c>
      <c r="G331" s="16">
        <f>DATA_RAW_Counts[[#This Row],[SPACES_SVP]]-DATA_RAW_Counts[[#This Row],[SPACES_OCC]]</f>
        <v>244</v>
      </c>
      <c r="H331">
        <f>DATA_RAW_Counts[[#This Row],[SPACES_OCC]]/DATA_RAW_Counts[[#This Row],[SPACES_SVP]]</f>
        <v>1.6129032258064516E-2</v>
      </c>
      <c r="I331">
        <f>DATA_RAW_Counts[[#This Row],[SPACES_EMPTY]]/DATA_RAW_Counts[[#This Row],[SPACES_SVP]]</f>
        <v>0.9838709677419355</v>
      </c>
    </row>
    <row r="332" spans="2:9">
      <c r="B332" s="27" t="s">
        <v>99</v>
      </c>
      <c r="C332" s="13">
        <v>42</v>
      </c>
      <c r="D332" s="14" t="s">
        <v>29</v>
      </c>
      <c r="E332" s="15">
        <v>826</v>
      </c>
      <c r="F332" s="53">
        <v>89</v>
      </c>
      <c r="G332" s="16">
        <f>DATA_RAW_Counts[[#This Row],[SPACES_SVP]]-DATA_RAW_Counts[[#This Row],[SPACES_OCC]]</f>
        <v>737</v>
      </c>
      <c r="H332">
        <f>DATA_RAW_Counts[[#This Row],[SPACES_OCC]]/DATA_RAW_Counts[[#This Row],[SPACES_SVP]]</f>
        <v>0.10774818401937046</v>
      </c>
      <c r="I332">
        <f>DATA_RAW_Counts[[#This Row],[SPACES_EMPTY]]/DATA_RAW_Counts[[#This Row],[SPACES_SVP]]</f>
        <v>0.89225181598062953</v>
      </c>
    </row>
    <row r="333" spans="2:9">
      <c r="B333" s="27" t="s">
        <v>109</v>
      </c>
      <c r="C333" s="13">
        <v>1</v>
      </c>
      <c r="D333" s="14" t="s">
        <v>2</v>
      </c>
      <c r="E333" s="15">
        <v>2438</v>
      </c>
      <c r="F333" s="56">
        <v>198</v>
      </c>
      <c r="G333" s="16">
        <f>DATA_RAW_Counts[[#This Row],[SPACES_SVP]]-DATA_RAW_Counts[[#This Row],[SPACES_OCC]]</f>
        <v>2240</v>
      </c>
      <c r="H333">
        <f>DATA_RAW_Counts[[#This Row],[SPACES_OCC]]/DATA_RAW_Counts[[#This Row],[SPACES_SVP]]</f>
        <v>8.1214109926168995E-2</v>
      </c>
      <c r="I333">
        <f>DATA_RAW_Counts[[#This Row],[SPACES_EMPTY]]/DATA_RAW_Counts[[#This Row],[SPACES_SVP]]</f>
        <v>0.91878589007383105</v>
      </c>
    </row>
    <row r="334" spans="2:9">
      <c r="B334" s="27" t="s">
        <v>109</v>
      </c>
      <c r="C334" s="13">
        <v>2</v>
      </c>
      <c r="D334" s="14" t="s">
        <v>4</v>
      </c>
      <c r="E334" s="15">
        <v>1155</v>
      </c>
      <c r="F334" s="56">
        <v>23</v>
      </c>
      <c r="G334" s="16">
        <f>DATA_RAW_Counts[[#This Row],[SPACES_SVP]]-DATA_RAW_Counts[[#This Row],[SPACES_OCC]]</f>
        <v>1132</v>
      </c>
      <c r="H334">
        <f>DATA_RAW_Counts[[#This Row],[SPACES_OCC]]/DATA_RAW_Counts[[#This Row],[SPACES_SVP]]</f>
        <v>1.9913419913419914E-2</v>
      </c>
      <c r="I334">
        <f>DATA_RAW_Counts[[#This Row],[SPACES_EMPTY]]/DATA_RAW_Counts[[#This Row],[SPACES_SVP]]</f>
        <v>0.98008658008658012</v>
      </c>
    </row>
    <row r="335" spans="2:9">
      <c r="B335" s="27" t="s">
        <v>109</v>
      </c>
      <c r="C335" s="13">
        <v>3</v>
      </c>
      <c r="D335" s="14" t="s">
        <v>6</v>
      </c>
      <c r="E335" s="15">
        <v>125</v>
      </c>
      <c r="F335" s="56">
        <v>9</v>
      </c>
      <c r="G335" s="16">
        <f>DATA_RAW_Counts[[#This Row],[SPACES_SVP]]-DATA_RAW_Counts[[#This Row],[SPACES_OCC]]</f>
        <v>116</v>
      </c>
      <c r="H335">
        <f>DATA_RAW_Counts[[#This Row],[SPACES_OCC]]/DATA_RAW_Counts[[#This Row],[SPACES_SVP]]</f>
        <v>7.1999999999999995E-2</v>
      </c>
      <c r="I335">
        <f>DATA_RAW_Counts[[#This Row],[SPACES_EMPTY]]/DATA_RAW_Counts[[#This Row],[SPACES_SVP]]</f>
        <v>0.92800000000000005</v>
      </c>
    </row>
    <row r="336" spans="2:9">
      <c r="B336" s="27" t="s">
        <v>109</v>
      </c>
      <c r="C336" s="13">
        <v>4</v>
      </c>
      <c r="D336" s="14" t="s">
        <v>60</v>
      </c>
      <c r="E336" s="15">
        <v>294</v>
      </c>
      <c r="F336" s="56">
        <v>13</v>
      </c>
      <c r="G336" s="16">
        <f>DATA_RAW_Counts[[#This Row],[SPACES_SVP]]-DATA_RAW_Counts[[#This Row],[SPACES_OCC]]</f>
        <v>281</v>
      </c>
      <c r="H336">
        <f>DATA_RAW_Counts[[#This Row],[SPACES_OCC]]/DATA_RAW_Counts[[#This Row],[SPACES_SVP]]</f>
        <v>4.4217687074829932E-2</v>
      </c>
      <c r="I336">
        <f>DATA_RAW_Counts[[#This Row],[SPACES_EMPTY]]/DATA_RAW_Counts[[#This Row],[SPACES_SVP]]</f>
        <v>0.95578231292517002</v>
      </c>
    </row>
    <row r="337" spans="2:10">
      <c r="B337" s="27" t="s">
        <v>109</v>
      </c>
      <c r="C337" s="13">
        <v>5</v>
      </c>
      <c r="D337" s="14" t="s">
        <v>61</v>
      </c>
      <c r="E337" s="15">
        <v>1487</v>
      </c>
      <c r="F337" s="56">
        <v>198</v>
      </c>
      <c r="G337" s="16">
        <f>DATA_RAW_Counts[[#This Row],[SPACES_SVP]]-DATA_RAW_Counts[[#This Row],[SPACES_OCC]]</f>
        <v>1289</v>
      </c>
      <c r="H337">
        <f>DATA_RAW_Counts[[#This Row],[SPACES_OCC]]/DATA_RAW_Counts[[#This Row],[SPACES_SVP]]</f>
        <v>0.13315400134498992</v>
      </c>
      <c r="I337">
        <f>DATA_RAW_Counts[[#This Row],[SPACES_EMPTY]]/DATA_RAW_Counts[[#This Row],[SPACES_SVP]]</f>
        <v>0.86684599865501011</v>
      </c>
    </row>
    <row r="338" spans="2:10">
      <c r="B338" s="27" t="s">
        <v>109</v>
      </c>
      <c r="C338" s="13">
        <v>6</v>
      </c>
      <c r="D338" s="14" t="s">
        <v>8</v>
      </c>
      <c r="E338" s="15">
        <v>877</v>
      </c>
      <c r="F338" s="56">
        <v>46</v>
      </c>
      <c r="G338" s="16">
        <f>DATA_RAW_Counts[[#This Row],[SPACES_SVP]]-DATA_RAW_Counts[[#This Row],[SPACES_OCC]]</f>
        <v>831</v>
      </c>
      <c r="H338">
        <f>DATA_RAW_Counts[[#This Row],[SPACES_OCC]]/DATA_RAW_Counts[[#This Row],[SPACES_SVP]]</f>
        <v>5.2451539338654506E-2</v>
      </c>
      <c r="I338">
        <f>DATA_RAW_Counts[[#This Row],[SPACES_EMPTY]]/DATA_RAW_Counts[[#This Row],[SPACES_SVP]]</f>
        <v>0.94754846066134546</v>
      </c>
    </row>
    <row r="339" spans="2:10">
      <c r="B339" s="27" t="s">
        <v>109</v>
      </c>
      <c r="C339" s="13">
        <v>7</v>
      </c>
      <c r="D339" s="14" t="s">
        <v>100</v>
      </c>
      <c r="E339" s="15">
        <v>65</v>
      </c>
      <c r="F339" s="56"/>
      <c r="G339" s="16"/>
      <c r="J339" t="s">
        <v>155</v>
      </c>
    </row>
    <row r="340" spans="2:10">
      <c r="B340" s="27" t="s">
        <v>109</v>
      </c>
      <c r="C340" s="13">
        <v>8</v>
      </c>
      <c r="D340" s="14" t="s">
        <v>9</v>
      </c>
      <c r="E340" s="15">
        <v>1227</v>
      </c>
      <c r="F340" s="56">
        <v>26</v>
      </c>
      <c r="G340" s="16">
        <f>DATA_RAW_Counts[[#This Row],[SPACES_SVP]]-DATA_RAW_Counts[[#This Row],[SPACES_OCC]]</f>
        <v>1201</v>
      </c>
      <c r="H340">
        <f>DATA_RAW_Counts[[#This Row],[SPACES_OCC]]/DATA_RAW_Counts[[#This Row],[SPACES_SVP]]</f>
        <v>2.1189894050529748E-2</v>
      </c>
      <c r="I340">
        <f>DATA_RAW_Counts[[#This Row],[SPACES_EMPTY]]/DATA_RAW_Counts[[#This Row],[SPACES_SVP]]</f>
        <v>0.97881010594947027</v>
      </c>
    </row>
    <row r="341" spans="2:10">
      <c r="B341" s="27" t="s">
        <v>109</v>
      </c>
      <c r="C341" s="13">
        <v>9</v>
      </c>
      <c r="D341" s="14" t="s">
        <v>101</v>
      </c>
      <c r="E341" s="15">
        <v>1439</v>
      </c>
      <c r="F341" s="56"/>
      <c r="G341" s="16"/>
      <c r="J341" t="s">
        <v>155</v>
      </c>
    </row>
    <row r="342" spans="2:10">
      <c r="B342" s="27" t="s">
        <v>109</v>
      </c>
      <c r="C342" s="13">
        <v>10</v>
      </c>
      <c r="D342" s="14" t="s">
        <v>102</v>
      </c>
      <c r="E342" s="15">
        <v>24</v>
      </c>
      <c r="F342" s="56"/>
      <c r="G342" s="16"/>
      <c r="J342" t="s">
        <v>155</v>
      </c>
    </row>
    <row r="343" spans="2:10">
      <c r="B343" s="27" t="s">
        <v>109</v>
      </c>
      <c r="C343" s="13">
        <v>11</v>
      </c>
      <c r="D343" s="14" t="s">
        <v>10</v>
      </c>
      <c r="E343" s="15">
        <v>938</v>
      </c>
      <c r="F343" s="56">
        <v>46</v>
      </c>
      <c r="G343" s="16">
        <f>DATA_RAW_Counts[[#This Row],[SPACES_SVP]]-DATA_RAW_Counts[[#This Row],[SPACES_OCC]]</f>
        <v>892</v>
      </c>
      <c r="H343">
        <f>DATA_RAW_Counts[[#This Row],[SPACES_OCC]]/DATA_RAW_Counts[[#This Row],[SPACES_SVP]]</f>
        <v>4.9040511727078892E-2</v>
      </c>
      <c r="I343">
        <f>DATA_RAW_Counts[[#This Row],[SPACES_EMPTY]]/DATA_RAW_Counts[[#This Row],[SPACES_SVP]]</f>
        <v>0.95095948827292109</v>
      </c>
    </row>
    <row r="344" spans="2:10">
      <c r="B344" s="27" t="s">
        <v>109</v>
      </c>
      <c r="C344" s="13">
        <v>12</v>
      </c>
      <c r="D344" s="17" t="s">
        <v>11</v>
      </c>
      <c r="E344" s="15">
        <v>415</v>
      </c>
      <c r="F344" s="56">
        <v>3</v>
      </c>
      <c r="G344" s="16">
        <f>DATA_RAW_Counts[[#This Row],[SPACES_SVP]]-DATA_RAW_Counts[[#This Row],[SPACES_OCC]]</f>
        <v>412</v>
      </c>
      <c r="H344">
        <f>DATA_RAW_Counts[[#This Row],[SPACES_OCC]]/DATA_RAW_Counts[[#This Row],[SPACES_SVP]]</f>
        <v>7.2289156626506026E-3</v>
      </c>
      <c r="I344">
        <f>DATA_RAW_Counts[[#This Row],[SPACES_EMPTY]]/DATA_RAW_Counts[[#This Row],[SPACES_SVP]]</f>
        <v>0.9927710843373494</v>
      </c>
    </row>
    <row r="345" spans="2:10">
      <c r="B345" s="27" t="s">
        <v>109</v>
      </c>
      <c r="C345" s="13">
        <v>13</v>
      </c>
      <c r="D345" s="14" t="s">
        <v>85</v>
      </c>
      <c r="E345" s="15">
        <v>1714</v>
      </c>
      <c r="F345" s="56">
        <v>107</v>
      </c>
      <c r="G345" s="16">
        <f>DATA_RAW_Counts[[#This Row],[SPACES_SVP]]-DATA_RAW_Counts[[#This Row],[SPACES_OCC]]</f>
        <v>1607</v>
      </c>
      <c r="H345">
        <f>DATA_RAW_Counts[[#This Row],[SPACES_OCC]]/DATA_RAW_Counts[[#This Row],[SPACES_SVP]]</f>
        <v>6.2427071178529754E-2</v>
      </c>
      <c r="I345">
        <f>DATA_RAW_Counts[[#This Row],[SPACES_EMPTY]]/DATA_RAW_Counts[[#This Row],[SPACES_SVP]]</f>
        <v>0.93757292882147025</v>
      </c>
    </row>
    <row r="346" spans="2:10">
      <c r="B346" s="27" t="s">
        <v>109</v>
      </c>
      <c r="C346" s="13">
        <v>14</v>
      </c>
      <c r="D346" s="14" t="s">
        <v>13</v>
      </c>
      <c r="E346" s="15">
        <v>922</v>
      </c>
      <c r="F346" s="56">
        <v>61</v>
      </c>
      <c r="G346" s="16">
        <f>DATA_RAW_Counts[[#This Row],[SPACES_SVP]]-DATA_RAW_Counts[[#This Row],[SPACES_OCC]]</f>
        <v>861</v>
      </c>
      <c r="H346">
        <f>DATA_RAW_Counts[[#This Row],[SPACES_OCC]]/DATA_RAW_Counts[[#This Row],[SPACES_SVP]]</f>
        <v>6.6160520607375276E-2</v>
      </c>
      <c r="I346">
        <f>DATA_RAW_Counts[[#This Row],[SPACES_EMPTY]]/DATA_RAW_Counts[[#This Row],[SPACES_SVP]]</f>
        <v>0.93383947939262468</v>
      </c>
    </row>
    <row r="347" spans="2:10">
      <c r="B347" s="27" t="s">
        <v>109</v>
      </c>
      <c r="C347" s="13">
        <v>15</v>
      </c>
      <c r="D347" s="14" t="s">
        <v>103</v>
      </c>
      <c r="E347" s="15">
        <v>83</v>
      </c>
      <c r="F347" s="56"/>
      <c r="G347" s="16"/>
      <c r="J347" t="s">
        <v>155</v>
      </c>
    </row>
    <row r="348" spans="2:10">
      <c r="B348" s="27" t="s">
        <v>109</v>
      </c>
      <c r="C348" s="13">
        <v>16</v>
      </c>
      <c r="D348" s="14" t="s">
        <v>104</v>
      </c>
      <c r="E348" s="15">
        <v>17</v>
      </c>
      <c r="F348" s="56"/>
      <c r="G348" s="16"/>
      <c r="J348" t="s">
        <v>155</v>
      </c>
    </row>
    <row r="349" spans="2:10">
      <c r="B349" s="27" t="s">
        <v>109</v>
      </c>
      <c r="C349" s="13">
        <v>17</v>
      </c>
      <c r="D349" s="14" t="s">
        <v>14</v>
      </c>
      <c r="E349" s="15">
        <v>2377</v>
      </c>
      <c r="F349" s="56">
        <v>161</v>
      </c>
      <c r="G349" s="16">
        <f>DATA_RAW_Counts[[#This Row],[SPACES_SVP]]-DATA_RAW_Counts[[#This Row],[SPACES_OCC]]</f>
        <v>2216</v>
      </c>
      <c r="H349">
        <f>DATA_RAW_Counts[[#This Row],[SPACES_OCC]]/DATA_RAW_Counts[[#This Row],[SPACES_SVP]]</f>
        <v>6.7732435843500208E-2</v>
      </c>
      <c r="I349">
        <f>DATA_RAW_Counts[[#This Row],[SPACES_EMPTY]]/DATA_RAW_Counts[[#This Row],[SPACES_SVP]]</f>
        <v>0.93226756415649981</v>
      </c>
    </row>
    <row r="350" spans="2:10">
      <c r="B350" s="27" t="s">
        <v>109</v>
      </c>
      <c r="C350" s="13">
        <v>18</v>
      </c>
      <c r="D350" s="14" t="s">
        <v>15</v>
      </c>
      <c r="E350" s="15">
        <v>961</v>
      </c>
      <c r="F350" s="56">
        <v>31</v>
      </c>
      <c r="G350" s="16">
        <f>DATA_RAW_Counts[[#This Row],[SPACES_SVP]]-DATA_RAW_Counts[[#This Row],[SPACES_OCC]]</f>
        <v>930</v>
      </c>
      <c r="H350">
        <f>DATA_RAW_Counts[[#This Row],[SPACES_OCC]]/DATA_RAW_Counts[[#This Row],[SPACES_SVP]]</f>
        <v>3.2258064516129031E-2</v>
      </c>
      <c r="I350">
        <f>DATA_RAW_Counts[[#This Row],[SPACES_EMPTY]]/DATA_RAW_Counts[[#This Row],[SPACES_SVP]]</f>
        <v>0.967741935483871</v>
      </c>
    </row>
    <row r="351" spans="2:10">
      <c r="B351" s="27" t="s">
        <v>109</v>
      </c>
      <c r="C351" s="13">
        <v>19</v>
      </c>
      <c r="D351" s="14" t="s">
        <v>16</v>
      </c>
      <c r="E351" s="18">
        <v>2171</v>
      </c>
      <c r="F351" s="56">
        <v>145</v>
      </c>
      <c r="G351" s="16">
        <f>DATA_RAW_Counts[[#This Row],[SPACES_SVP]]-DATA_RAW_Counts[[#This Row],[SPACES_OCC]]</f>
        <v>2026</v>
      </c>
      <c r="H351">
        <f>DATA_RAW_Counts[[#This Row],[SPACES_OCC]]/DATA_RAW_Counts[[#This Row],[SPACES_SVP]]</f>
        <v>6.6789497927222483E-2</v>
      </c>
      <c r="I351">
        <f>DATA_RAW_Counts[[#This Row],[SPACES_EMPTY]]/DATA_RAW_Counts[[#This Row],[SPACES_SVP]]</f>
        <v>0.93321050207277756</v>
      </c>
    </row>
    <row r="352" spans="2:10">
      <c r="B352" s="27" t="s">
        <v>109</v>
      </c>
      <c r="C352" s="13">
        <v>20</v>
      </c>
      <c r="D352" s="14" t="s">
        <v>105</v>
      </c>
      <c r="E352" s="18">
        <v>78</v>
      </c>
      <c r="F352" s="56"/>
      <c r="G352" s="16"/>
      <c r="J352" t="s">
        <v>155</v>
      </c>
    </row>
    <row r="353" spans="2:10">
      <c r="B353" s="27" t="s">
        <v>109</v>
      </c>
      <c r="C353" s="13">
        <v>21</v>
      </c>
      <c r="D353" s="14" t="s">
        <v>17</v>
      </c>
      <c r="E353" s="15">
        <v>1129</v>
      </c>
      <c r="F353" s="56">
        <v>16</v>
      </c>
      <c r="G353" s="16">
        <f>DATA_RAW_Counts[[#This Row],[SPACES_SVP]]-DATA_RAW_Counts[[#This Row],[SPACES_OCC]]</f>
        <v>1113</v>
      </c>
      <c r="H353">
        <f>DATA_RAW_Counts[[#This Row],[SPACES_OCC]]/DATA_RAW_Counts[[#This Row],[SPACES_SVP]]</f>
        <v>1.4171833480956599E-2</v>
      </c>
      <c r="I353">
        <f>DATA_RAW_Counts[[#This Row],[SPACES_EMPTY]]/DATA_RAW_Counts[[#This Row],[SPACES_SVP]]</f>
        <v>0.98582816651904337</v>
      </c>
    </row>
    <row r="354" spans="2:10">
      <c r="B354" s="27" t="s">
        <v>109</v>
      </c>
      <c r="C354" s="13">
        <v>22</v>
      </c>
      <c r="D354" s="14" t="s">
        <v>86</v>
      </c>
      <c r="E354" s="15">
        <v>862</v>
      </c>
      <c r="F354" s="56"/>
      <c r="G354" s="16"/>
      <c r="J354" t="s">
        <v>155</v>
      </c>
    </row>
    <row r="355" spans="2:10">
      <c r="B355" s="27" t="s">
        <v>109</v>
      </c>
      <c r="C355" s="13">
        <v>23</v>
      </c>
      <c r="D355" s="14" t="s">
        <v>62</v>
      </c>
      <c r="E355" s="15">
        <v>862</v>
      </c>
      <c r="F355" s="56">
        <v>45</v>
      </c>
      <c r="G355" s="16">
        <f>DATA_RAW_Counts[[#This Row],[SPACES_SVP]]-DATA_RAW_Counts[[#This Row],[SPACES_OCC]]</f>
        <v>817</v>
      </c>
      <c r="H355">
        <f>DATA_RAW_Counts[[#This Row],[SPACES_OCC]]/DATA_RAW_Counts[[#This Row],[SPACES_SVP]]</f>
        <v>5.2204176334106726E-2</v>
      </c>
      <c r="I355">
        <f>DATA_RAW_Counts[[#This Row],[SPACES_EMPTY]]/DATA_RAW_Counts[[#This Row],[SPACES_SVP]]</f>
        <v>0.94779582366589332</v>
      </c>
    </row>
    <row r="356" spans="2:10">
      <c r="B356" s="27" t="s">
        <v>109</v>
      </c>
      <c r="C356" s="13">
        <v>24</v>
      </c>
      <c r="D356" s="14" t="s">
        <v>63</v>
      </c>
      <c r="E356" s="15">
        <v>779</v>
      </c>
      <c r="F356" s="56">
        <v>81</v>
      </c>
      <c r="G356" s="16">
        <f>DATA_RAW_Counts[[#This Row],[SPACES_SVP]]-DATA_RAW_Counts[[#This Row],[SPACES_OCC]]</f>
        <v>698</v>
      </c>
      <c r="H356">
        <f>DATA_RAW_Counts[[#This Row],[SPACES_OCC]]/DATA_RAW_Counts[[#This Row],[SPACES_SVP]]</f>
        <v>0.10397946084724005</v>
      </c>
      <c r="I356">
        <f>DATA_RAW_Counts[[#This Row],[SPACES_EMPTY]]/DATA_RAW_Counts[[#This Row],[SPACES_SVP]]</f>
        <v>0.89602053915275992</v>
      </c>
    </row>
    <row r="357" spans="2:10">
      <c r="B357" s="27" t="s">
        <v>109</v>
      </c>
      <c r="C357" s="13">
        <v>25</v>
      </c>
      <c r="D357" s="14" t="s">
        <v>19</v>
      </c>
      <c r="E357" s="15">
        <v>904</v>
      </c>
      <c r="F357" s="56">
        <v>49</v>
      </c>
      <c r="G357" s="16">
        <f>DATA_RAW_Counts[[#This Row],[SPACES_SVP]]-DATA_RAW_Counts[[#This Row],[SPACES_OCC]]</f>
        <v>855</v>
      </c>
      <c r="H357">
        <f>DATA_RAW_Counts[[#This Row],[SPACES_OCC]]/DATA_RAW_Counts[[#This Row],[SPACES_SVP]]</f>
        <v>5.4203539823008851E-2</v>
      </c>
      <c r="I357">
        <f>DATA_RAW_Counts[[#This Row],[SPACES_EMPTY]]/DATA_RAW_Counts[[#This Row],[SPACES_SVP]]</f>
        <v>0.94579646017699115</v>
      </c>
    </row>
    <row r="358" spans="2:10">
      <c r="B358" s="27" t="s">
        <v>109</v>
      </c>
      <c r="C358" s="13">
        <v>26</v>
      </c>
      <c r="D358" s="14" t="s">
        <v>87</v>
      </c>
      <c r="E358" s="15">
        <v>145</v>
      </c>
      <c r="F358" s="56"/>
      <c r="G358" s="16"/>
      <c r="J358" t="s">
        <v>155</v>
      </c>
    </row>
    <row r="359" spans="2:10">
      <c r="B359" s="27" t="s">
        <v>109</v>
      </c>
      <c r="C359" s="13">
        <v>27</v>
      </c>
      <c r="D359" s="17" t="s">
        <v>20</v>
      </c>
      <c r="E359" s="15">
        <v>1603</v>
      </c>
      <c r="F359" s="56">
        <v>43</v>
      </c>
      <c r="G359" s="16">
        <f>DATA_RAW_Counts[[#This Row],[SPACES_SVP]]-DATA_RAW_Counts[[#This Row],[SPACES_OCC]]</f>
        <v>1560</v>
      </c>
      <c r="H359">
        <f>DATA_RAW_Counts[[#This Row],[SPACES_OCC]]/DATA_RAW_Counts[[#This Row],[SPACES_SVP]]</f>
        <v>2.6824703680598878E-2</v>
      </c>
      <c r="I359">
        <f>DATA_RAW_Counts[[#This Row],[SPACES_EMPTY]]/DATA_RAW_Counts[[#This Row],[SPACES_SVP]]</f>
        <v>0.97317529631940114</v>
      </c>
    </row>
    <row r="360" spans="2:10">
      <c r="B360" s="27" t="s">
        <v>109</v>
      </c>
      <c r="C360" s="13">
        <v>28</v>
      </c>
      <c r="D360" s="14" t="s">
        <v>21</v>
      </c>
      <c r="E360" s="15">
        <v>2361</v>
      </c>
      <c r="F360" s="56">
        <v>110</v>
      </c>
      <c r="G360" s="16">
        <f>DATA_RAW_Counts[[#This Row],[SPACES_SVP]]-DATA_RAW_Counts[[#This Row],[SPACES_OCC]]</f>
        <v>2251</v>
      </c>
      <c r="H360">
        <f>DATA_RAW_Counts[[#This Row],[SPACES_OCC]]/DATA_RAW_Counts[[#This Row],[SPACES_SVP]]</f>
        <v>4.6590427784836935E-2</v>
      </c>
      <c r="I360">
        <f>DATA_RAW_Counts[[#This Row],[SPACES_EMPTY]]/DATA_RAW_Counts[[#This Row],[SPACES_SVP]]</f>
        <v>0.95340957221516309</v>
      </c>
    </row>
    <row r="361" spans="2:10">
      <c r="B361" s="27" t="s">
        <v>109</v>
      </c>
      <c r="C361" s="13">
        <v>29</v>
      </c>
      <c r="D361" s="14" t="s">
        <v>88</v>
      </c>
      <c r="E361" s="15">
        <v>481</v>
      </c>
      <c r="F361" s="56"/>
      <c r="G361" s="16"/>
      <c r="J361" t="s">
        <v>155</v>
      </c>
    </row>
    <row r="362" spans="2:10">
      <c r="B362" s="27" t="s">
        <v>109</v>
      </c>
      <c r="C362" s="13">
        <v>30</v>
      </c>
      <c r="D362" s="14" t="s">
        <v>22</v>
      </c>
      <c r="E362" s="15">
        <v>19</v>
      </c>
      <c r="F362" s="56"/>
      <c r="G362" s="16"/>
      <c r="J362" t="s">
        <v>155</v>
      </c>
    </row>
    <row r="363" spans="2:10">
      <c r="B363" s="27" t="s">
        <v>109</v>
      </c>
      <c r="C363" s="13">
        <v>31</v>
      </c>
      <c r="D363" s="17" t="s">
        <v>23</v>
      </c>
      <c r="E363" s="15">
        <v>1286</v>
      </c>
      <c r="F363" s="56">
        <v>16</v>
      </c>
      <c r="G363" s="16">
        <f>DATA_RAW_Counts[[#This Row],[SPACES_SVP]]-DATA_RAW_Counts[[#This Row],[SPACES_OCC]]</f>
        <v>1270</v>
      </c>
      <c r="H363">
        <f>DATA_RAW_Counts[[#This Row],[SPACES_OCC]]/DATA_RAW_Counts[[#This Row],[SPACES_SVP]]</f>
        <v>1.2441679626749611E-2</v>
      </c>
      <c r="I363">
        <f>DATA_RAW_Counts[[#This Row],[SPACES_EMPTY]]/DATA_RAW_Counts[[#This Row],[SPACES_SVP]]</f>
        <v>0.98755832037325042</v>
      </c>
    </row>
    <row r="364" spans="2:10">
      <c r="B364" s="27" t="s">
        <v>109</v>
      </c>
      <c r="C364" s="13">
        <v>32</v>
      </c>
      <c r="D364" s="17" t="s">
        <v>106</v>
      </c>
      <c r="E364" s="15">
        <v>21</v>
      </c>
      <c r="F364" s="56"/>
      <c r="G364" s="16"/>
      <c r="J364" t="s">
        <v>155</v>
      </c>
    </row>
    <row r="365" spans="2:10">
      <c r="B365" s="27" t="s">
        <v>109</v>
      </c>
      <c r="C365" s="13">
        <v>33</v>
      </c>
      <c r="D365" s="14" t="s">
        <v>24</v>
      </c>
      <c r="E365" s="15">
        <v>766</v>
      </c>
      <c r="F365" s="56">
        <v>162</v>
      </c>
      <c r="G365" s="16">
        <f>DATA_RAW_Counts[[#This Row],[SPACES_SVP]]-DATA_RAW_Counts[[#This Row],[SPACES_OCC]]</f>
        <v>604</v>
      </c>
      <c r="H365">
        <f>DATA_RAW_Counts[[#This Row],[SPACES_OCC]]/DATA_RAW_Counts[[#This Row],[SPACES_SVP]]</f>
        <v>0.21148825065274152</v>
      </c>
      <c r="I365">
        <f>DATA_RAW_Counts[[#This Row],[SPACES_EMPTY]]/DATA_RAW_Counts[[#This Row],[SPACES_SVP]]</f>
        <v>0.78851174934725854</v>
      </c>
    </row>
    <row r="366" spans="2:10">
      <c r="B366" s="27" t="s">
        <v>109</v>
      </c>
      <c r="C366" s="13">
        <v>34</v>
      </c>
      <c r="D366" s="14" t="s">
        <v>25</v>
      </c>
      <c r="E366" s="15">
        <v>1263</v>
      </c>
      <c r="F366" s="56">
        <v>93</v>
      </c>
      <c r="G366" s="16">
        <f>DATA_RAW_Counts[[#This Row],[SPACES_SVP]]-DATA_RAW_Counts[[#This Row],[SPACES_OCC]]</f>
        <v>1170</v>
      </c>
      <c r="H366">
        <f>DATA_RAW_Counts[[#This Row],[SPACES_OCC]]/DATA_RAW_Counts[[#This Row],[SPACES_SVP]]</f>
        <v>7.3634204275534437E-2</v>
      </c>
      <c r="I366">
        <f>DATA_RAW_Counts[[#This Row],[SPACES_EMPTY]]/DATA_RAW_Counts[[#This Row],[SPACES_SVP]]</f>
        <v>0.92636579572446553</v>
      </c>
    </row>
    <row r="367" spans="2:10">
      <c r="B367" s="27" t="s">
        <v>109</v>
      </c>
      <c r="C367" s="13">
        <v>35</v>
      </c>
      <c r="D367" s="14" t="s">
        <v>89</v>
      </c>
      <c r="E367" s="15">
        <v>809</v>
      </c>
      <c r="F367" s="56"/>
      <c r="G367" s="16"/>
      <c r="J367" t="s">
        <v>155</v>
      </c>
    </row>
    <row r="368" spans="2:10">
      <c r="B368" s="27" t="s">
        <v>109</v>
      </c>
      <c r="C368" s="13">
        <v>36</v>
      </c>
      <c r="D368" s="14" t="s">
        <v>26</v>
      </c>
      <c r="E368" s="15">
        <v>996</v>
      </c>
      <c r="F368" s="56">
        <v>59</v>
      </c>
      <c r="G368" s="16">
        <f>DATA_RAW_Counts[[#This Row],[SPACES_SVP]]-DATA_RAW_Counts[[#This Row],[SPACES_OCC]]</f>
        <v>937</v>
      </c>
      <c r="H368">
        <f>DATA_RAW_Counts[[#This Row],[SPACES_OCC]]/DATA_RAW_Counts[[#This Row],[SPACES_SVP]]</f>
        <v>5.923694779116466E-2</v>
      </c>
      <c r="I368">
        <f>DATA_RAW_Counts[[#This Row],[SPACES_EMPTY]]/DATA_RAW_Counts[[#This Row],[SPACES_SVP]]</f>
        <v>0.94076305220883538</v>
      </c>
    </row>
    <row r="369" spans="2:10">
      <c r="B369" s="27" t="s">
        <v>109</v>
      </c>
      <c r="C369" s="13">
        <v>37</v>
      </c>
      <c r="D369" s="14" t="s">
        <v>27</v>
      </c>
      <c r="E369" s="15">
        <v>1831</v>
      </c>
      <c r="F369" s="56">
        <v>178</v>
      </c>
      <c r="G369" s="16">
        <f>DATA_RAW_Counts[[#This Row],[SPACES_SVP]]-DATA_RAW_Counts[[#This Row],[SPACES_OCC]]</f>
        <v>1653</v>
      </c>
      <c r="H369">
        <f>DATA_RAW_Counts[[#This Row],[SPACES_OCC]]/DATA_RAW_Counts[[#This Row],[SPACES_SVP]]</f>
        <v>9.7214636810486074E-2</v>
      </c>
      <c r="I369">
        <f>DATA_RAW_Counts[[#This Row],[SPACES_EMPTY]]/DATA_RAW_Counts[[#This Row],[SPACES_SVP]]</f>
        <v>0.90278536318951397</v>
      </c>
    </row>
    <row r="370" spans="2:10">
      <c r="B370" s="27" t="s">
        <v>109</v>
      </c>
      <c r="C370" s="13">
        <v>38</v>
      </c>
      <c r="D370" s="17" t="s">
        <v>64</v>
      </c>
      <c r="E370" s="15">
        <v>1468</v>
      </c>
      <c r="F370" s="56">
        <v>3</v>
      </c>
      <c r="G370" s="16">
        <f>DATA_RAW_Counts[[#This Row],[SPACES_SVP]]-DATA_RAW_Counts[[#This Row],[SPACES_OCC]]</f>
        <v>1465</v>
      </c>
      <c r="H370">
        <f>DATA_RAW_Counts[[#This Row],[SPACES_OCC]]/DATA_RAW_Counts[[#This Row],[SPACES_SVP]]</f>
        <v>2.0435967302452314E-3</v>
      </c>
      <c r="I370">
        <f>DATA_RAW_Counts[[#This Row],[SPACES_EMPTY]]/DATA_RAW_Counts[[#This Row],[SPACES_SVP]]</f>
        <v>0.99795640326975477</v>
      </c>
    </row>
    <row r="371" spans="2:10">
      <c r="B371" s="27" t="s">
        <v>109</v>
      </c>
      <c r="C371" s="13">
        <v>39</v>
      </c>
      <c r="D371" s="14" t="s">
        <v>28</v>
      </c>
      <c r="E371" s="15">
        <v>1102</v>
      </c>
      <c r="F371" s="56">
        <v>20</v>
      </c>
      <c r="G371" s="16">
        <f>DATA_RAW_Counts[[#This Row],[SPACES_SVP]]-DATA_RAW_Counts[[#This Row],[SPACES_OCC]]</f>
        <v>1082</v>
      </c>
      <c r="H371">
        <f>DATA_RAW_Counts[[#This Row],[SPACES_OCC]]/DATA_RAW_Counts[[#This Row],[SPACES_SVP]]</f>
        <v>1.8148820326678767E-2</v>
      </c>
      <c r="I371">
        <f>DATA_RAW_Counts[[#This Row],[SPACES_EMPTY]]/DATA_RAW_Counts[[#This Row],[SPACES_SVP]]</f>
        <v>0.98185117967332125</v>
      </c>
    </row>
    <row r="372" spans="2:10">
      <c r="B372" s="27" t="s">
        <v>109</v>
      </c>
      <c r="C372" s="13">
        <v>40</v>
      </c>
      <c r="D372" s="14" t="s">
        <v>107</v>
      </c>
      <c r="E372" s="15">
        <v>772</v>
      </c>
      <c r="F372" s="56"/>
      <c r="G372" s="16"/>
      <c r="J372" t="s">
        <v>155</v>
      </c>
    </row>
    <row r="373" spans="2:10">
      <c r="B373" s="27" t="s">
        <v>109</v>
      </c>
      <c r="C373" s="13">
        <v>41</v>
      </c>
      <c r="D373" s="14" t="s">
        <v>108</v>
      </c>
      <c r="E373" s="15">
        <v>248</v>
      </c>
      <c r="F373" s="56"/>
      <c r="G373" s="16"/>
      <c r="J373" t="s">
        <v>155</v>
      </c>
    </row>
    <row r="374" spans="2:10">
      <c r="B374" s="27" t="s">
        <v>109</v>
      </c>
      <c r="C374" s="13">
        <v>42</v>
      </c>
      <c r="D374" s="14" t="s">
        <v>29</v>
      </c>
      <c r="E374" s="15">
        <v>826</v>
      </c>
      <c r="F374" s="56">
        <v>71</v>
      </c>
      <c r="G374" s="16">
        <f>DATA_RAW_Counts[[#This Row],[SPACES_SVP]]-DATA_RAW_Counts[[#This Row],[SPACES_OCC]]</f>
        <v>755</v>
      </c>
      <c r="H374">
        <f>DATA_RAW_Counts[[#This Row],[SPACES_OCC]]/DATA_RAW_Counts[[#This Row],[SPACES_SVP]]</f>
        <v>8.5956416464891036E-2</v>
      </c>
      <c r="I374">
        <f>DATA_RAW_Counts[[#This Row],[SPACES_EMPTY]]/DATA_RAW_Counts[[#This Row],[SPACES_SVP]]</f>
        <v>0.91404358353510895</v>
      </c>
    </row>
    <row r="375" spans="2:10">
      <c r="B375" s="27" t="s">
        <v>110</v>
      </c>
      <c r="C375" s="13">
        <v>1</v>
      </c>
      <c r="D375" s="14" t="s">
        <v>2</v>
      </c>
      <c r="E375" s="15">
        <v>2438</v>
      </c>
      <c r="F375" s="53">
        <v>274</v>
      </c>
      <c r="G375" s="16">
        <f>DATA_RAW_Counts[[#This Row],[SPACES_SVP]]-DATA_RAW_Counts[[#This Row],[SPACES_OCC]]</f>
        <v>2164</v>
      </c>
      <c r="H375">
        <f>DATA_RAW_Counts[[#This Row],[SPACES_OCC]]/DATA_RAW_Counts[[#This Row],[SPACES_SVP]]</f>
        <v>0.11238720262510254</v>
      </c>
      <c r="I375">
        <f>DATA_RAW_Counts[[#This Row],[SPACES_EMPTY]]/DATA_RAW_Counts[[#This Row],[SPACES_SVP]]</f>
        <v>0.88761279737489751</v>
      </c>
    </row>
    <row r="376" spans="2:10">
      <c r="B376" s="27" t="s">
        <v>110</v>
      </c>
      <c r="C376" s="13">
        <v>2</v>
      </c>
      <c r="D376" s="14" t="s">
        <v>4</v>
      </c>
      <c r="E376" s="15">
        <v>1155</v>
      </c>
      <c r="F376" s="53">
        <v>59</v>
      </c>
      <c r="G376" s="16">
        <f>DATA_RAW_Counts[[#This Row],[SPACES_SVP]]-DATA_RAW_Counts[[#This Row],[SPACES_OCC]]</f>
        <v>1096</v>
      </c>
      <c r="H376">
        <f>DATA_RAW_Counts[[#This Row],[SPACES_OCC]]/DATA_RAW_Counts[[#This Row],[SPACES_SVP]]</f>
        <v>5.1082251082251083E-2</v>
      </c>
      <c r="I376">
        <f>DATA_RAW_Counts[[#This Row],[SPACES_EMPTY]]/DATA_RAW_Counts[[#This Row],[SPACES_SVP]]</f>
        <v>0.94891774891774894</v>
      </c>
    </row>
    <row r="377" spans="2:10">
      <c r="B377" s="27" t="s">
        <v>110</v>
      </c>
      <c r="C377" s="13">
        <v>3</v>
      </c>
      <c r="D377" s="14" t="s">
        <v>6</v>
      </c>
      <c r="E377" s="15">
        <v>125</v>
      </c>
      <c r="F377" s="53">
        <v>4</v>
      </c>
      <c r="G377" s="16">
        <f>DATA_RAW_Counts[[#This Row],[SPACES_SVP]]-DATA_RAW_Counts[[#This Row],[SPACES_OCC]]</f>
        <v>121</v>
      </c>
      <c r="H377">
        <f>DATA_RAW_Counts[[#This Row],[SPACES_OCC]]/DATA_RAW_Counts[[#This Row],[SPACES_SVP]]</f>
        <v>3.2000000000000001E-2</v>
      </c>
      <c r="I377">
        <f>DATA_RAW_Counts[[#This Row],[SPACES_EMPTY]]/DATA_RAW_Counts[[#This Row],[SPACES_SVP]]</f>
        <v>0.96799999999999997</v>
      </c>
    </row>
    <row r="378" spans="2:10">
      <c r="B378" s="27" t="s">
        <v>110</v>
      </c>
      <c r="C378" s="13">
        <v>4</v>
      </c>
      <c r="D378" s="14" t="s">
        <v>60</v>
      </c>
      <c r="E378" s="15">
        <v>294</v>
      </c>
      <c r="F378" s="53">
        <v>15</v>
      </c>
      <c r="G378" s="16">
        <f>DATA_RAW_Counts[[#This Row],[SPACES_SVP]]-DATA_RAW_Counts[[#This Row],[SPACES_OCC]]</f>
        <v>279</v>
      </c>
      <c r="H378">
        <f>DATA_RAW_Counts[[#This Row],[SPACES_OCC]]/DATA_RAW_Counts[[#This Row],[SPACES_SVP]]</f>
        <v>5.1020408163265307E-2</v>
      </c>
      <c r="I378">
        <f>DATA_RAW_Counts[[#This Row],[SPACES_EMPTY]]/DATA_RAW_Counts[[#This Row],[SPACES_SVP]]</f>
        <v>0.94897959183673475</v>
      </c>
    </row>
    <row r="379" spans="2:10">
      <c r="B379" s="27" t="s">
        <v>110</v>
      </c>
      <c r="C379" s="13">
        <v>5</v>
      </c>
      <c r="D379" s="14" t="s">
        <v>61</v>
      </c>
      <c r="E379" s="15">
        <v>1487</v>
      </c>
      <c r="F379" s="55">
        <v>358</v>
      </c>
      <c r="G379" s="16">
        <f>DATA_RAW_Counts[[#This Row],[SPACES_SVP]]-DATA_RAW_Counts[[#This Row],[SPACES_OCC]]</f>
        <v>1129</v>
      </c>
      <c r="H379">
        <f>DATA_RAW_Counts[[#This Row],[SPACES_OCC]]/DATA_RAW_Counts[[#This Row],[SPACES_SVP]]</f>
        <v>0.24075319435104237</v>
      </c>
      <c r="I379">
        <f>DATA_RAW_Counts[[#This Row],[SPACES_EMPTY]]/DATA_RAW_Counts[[#This Row],[SPACES_SVP]]</f>
        <v>0.75924680564895763</v>
      </c>
    </row>
    <row r="380" spans="2:10">
      <c r="B380" s="27" t="s">
        <v>110</v>
      </c>
      <c r="C380" s="13">
        <v>6</v>
      </c>
      <c r="D380" s="14" t="s">
        <v>8</v>
      </c>
      <c r="E380" s="15">
        <v>877</v>
      </c>
      <c r="F380" s="53">
        <v>99</v>
      </c>
      <c r="G380" s="16">
        <f>DATA_RAW_Counts[[#This Row],[SPACES_SVP]]-DATA_RAW_Counts[[#This Row],[SPACES_OCC]]</f>
        <v>778</v>
      </c>
      <c r="H380">
        <f>DATA_RAW_Counts[[#This Row],[SPACES_OCC]]/DATA_RAW_Counts[[#This Row],[SPACES_SVP]]</f>
        <v>0.11288483466362599</v>
      </c>
      <c r="I380">
        <f>DATA_RAW_Counts[[#This Row],[SPACES_EMPTY]]/DATA_RAW_Counts[[#This Row],[SPACES_SVP]]</f>
        <v>0.88711516533637402</v>
      </c>
    </row>
    <row r="381" spans="2:10">
      <c r="B381" s="27" t="s">
        <v>110</v>
      </c>
      <c r="C381" s="13">
        <v>8</v>
      </c>
      <c r="D381" s="14" t="s">
        <v>9</v>
      </c>
      <c r="E381" s="15">
        <v>1227</v>
      </c>
      <c r="F381" s="53">
        <v>74</v>
      </c>
      <c r="G381" s="16">
        <f>DATA_RAW_Counts[[#This Row],[SPACES_SVP]]-DATA_RAW_Counts[[#This Row],[SPACES_OCC]]</f>
        <v>1153</v>
      </c>
      <c r="H381">
        <f>DATA_RAW_Counts[[#This Row],[SPACES_OCC]]/DATA_RAW_Counts[[#This Row],[SPACES_SVP]]</f>
        <v>6.0309698451507743E-2</v>
      </c>
      <c r="I381">
        <f>DATA_RAW_Counts[[#This Row],[SPACES_EMPTY]]/DATA_RAW_Counts[[#This Row],[SPACES_SVP]]</f>
        <v>0.93969030154849231</v>
      </c>
    </row>
    <row r="382" spans="2:10">
      <c r="B382" s="27" t="s">
        <v>110</v>
      </c>
      <c r="C382" s="13">
        <v>11</v>
      </c>
      <c r="D382" s="14" t="s">
        <v>10</v>
      </c>
      <c r="E382" s="15">
        <v>938</v>
      </c>
      <c r="F382" s="53">
        <v>88</v>
      </c>
      <c r="G382" s="16">
        <f>DATA_RAW_Counts[[#This Row],[SPACES_SVP]]-DATA_RAW_Counts[[#This Row],[SPACES_OCC]]</f>
        <v>850</v>
      </c>
      <c r="H382">
        <f>DATA_RAW_Counts[[#This Row],[SPACES_OCC]]/DATA_RAW_Counts[[#This Row],[SPACES_SVP]]</f>
        <v>9.3816631130063971E-2</v>
      </c>
      <c r="I382">
        <f>DATA_RAW_Counts[[#This Row],[SPACES_EMPTY]]/DATA_RAW_Counts[[#This Row],[SPACES_SVP]]</f>
        <v>0.906183368869936</v>
      </c>
    </row>
    <row r="383" spans="2:10">
      <c r="B383" s="27" t="s">
        <v>110</v>
      </c>
      <c r="C383" s="13">
        <v>12</v>
      </c>
      <c r="D383" s="17" t="s">
        <v>11</v>
      </c>
      <c r="E383" s="15">
        <v>415</v>
      </c>
      <c r="F383" s="53">
        <v>5</v>
      </c>
      <c r="G383" s="16">
        <f>DATA_RAW_Counts[[#This Row],[SPACES_SVP]]-DATA_RAW_Counts[[#This Row],[SPACES_OCC]]</f>
        <v>410</v>
      </c>
      <c r="H383">
        <f>DATA_RAW_Counts[[#This Row],[SPACES_OCC]]/DATA_RAW_Counts[[#This Row],[SPACES_SVP]]</f>
        <v>1.2048192771084338E-2</v>
      </c>
      <c r="I383">
        <f>DATA_RAW_Counts[[#This Row],[SPACES_EMPTY]]/DATA_RAW_Counts[[#This Row],[SPACES_SVP]]</f>
        <v>0.98795180722891562</v>
      </c>
    </row>
    <row r="384" spans="2:10">
      <c r="B384" s="27" t="s">
        <v>110</v>
      </c>
      <c r="C384" s="13">
        <v>13</v>
      </c>
      <c r="D384" s="14" t="s">
        <v>85</v>
      </c>
      <c r="E384" s="15">
        <v>1714</v>
      </c>
      <c r="F384" s="53">
        <v>283</v>
      </c>
      <c r="G384" s="16">
        <f>DATA_RAW_Counts[[#This Row],[SPACES_SVP]]-DATA_RAW_Counts[[#This Row],[SPACES_OCC]]</f>
        <v>1431</v>
      </c>
      <c r="H384">
        <f>DATA_RAW_Counts[[#This Row],[SPACES_OCC]]/DATA_RAW_Counts[[#This Row],[SPACES_SVP]]</f>
        <v>0.16511085180863477</v>
      </c>
      <c r="I384">
        <f>DATA_RAW_Counts[[#This Row],[SPACES_EMPTY]]/DATA_RAW_Counts[[#This Row],[SPACES_SVP]]</f>
        <v>0.83488914819136528</v>
      </c>
    </row>
    <row r="385" spans="2:9">
      <c r="B385" s="27" t="s">
        <v>110</v>
      </c>
      <c r="C385" s="13">
        <v>14</v>
      </c>
      <c r="D385" s="14" t="s">
        <v>13</v>
      </c>
      <c r="E385" s="15">
        <v>922</v>
      </c>
      <c r="F385" s="53">
        <v>72</v>
      </c>
      <c r="G385" s="16">
        <f>DATA_RAW_Counts[[#This Row],[SPACES_SVP]]-DATA_RAW_Counts[[#This Row],[SPACES_OCC]]</f>
        <v>850</v>
      </c>
      <c r="H385">
        <f>DATA_RAW_Counts[[#This Row],[SPACES_OCC]]/DATA_RAW_Counts[[#This Row],[SPACES_SVP]]</f>
        <v>7.8091106290672452E-2</v>
      </c>
      <c r="I385">
        <f>DATA_RAW_Counts[[#This Row],[SPACES_EMPTY]]/DATA_RAW_Counts[[#This Row],[SPACES_SVP]]</f>
        <v>0.9219088937093276</v>
      </c>
    </row>
    <row r="386" spans="2:9">
      <c r="B386" s="27" t="s">
        <v>110</v>
      </c>
      <c r="C386" s="13">
        <v>17</v>
      </c>
      <c r="D386" s="14" t="s">
        <v>14</v>
      </c>
      <c r="E386" s="15">
        <v>2377</v>
      </c>
      <c r="F386" s="53">
        <v>241</v>
      </c>
      <c r="G386" s="16">
        <f>DATA_RAW_Counts[[#This Row],[SPACES_SVP]]-DATA_RAW_Counts[[#This Row],[SPACES_OCC]]</f>
        <v>2136</v>
      </c>
      <c r="H386">
        <f>DATA_RAW_Counts[[#This Row],[SPACES_OCC]]/DATA_RAW_Counts[[#This Row],[SPACES_SVP]]</f>
        <v>0.10138830458561211</v>
      </c>
      <c r="I386">
        <f>DATA_RAW_Counts[[#This Row],[SPACES_EMPTY]]/DATA_RAW_Counts[[#This Row],[SPACES_SVP]]</f>
        <v>0.8986116954143879</v>
      </c>
    </row>
    <row r="387" spans="2:9">
      <c r="B387" s="27" t="s">
        <v>110</v>
      </c>
      <c r="C387" s="13">
        <v>18</v>
      </c>
      <c r="D387" s="14" t="s">
        <v>15</v>
      </c>
      <c r="E387" s="15">
        <v>961</v>
      </c>
      <c r="F387" s="53">
        <v>57</v>
      </c>
      <c r="G387" s="16">
        <f>DATA_RAW_Counts[[#This Row],[SPACES_SVP]]-DATA_RAW_Counts[[#This Row],[SPACES_OCC]]</f>
        <v>904</v>
      </c>
      <c r="H387">
        <f>DATA_RAW_Counts[[#This Row],[SPACES_OCC]]/DATA_RAW_Counts[[#This Row],[SPACES_SVP]]</f>
        <v>5.9313215400624349E-2</v>
      </c>
      <c r="I387">
        <f>DATA_RAW_Counts[[#This Row],[SPACES_EMPTY]]/DATA_RAW_Counts[[#This Row],[SPACES_SVP]]</f>
        <v>0.9406867845993756</v>
      </c>
    </row>
    <row r="388" spans="2:9">
      <c r="B388" s="27" t="s">
        <v>110</v>
      </c>
      <c r="C388" s="13">
        <v>19</v>
      </c>
      <c r="D388" s="14" t="s">
        <v>16</v>
      </c>
      <c r="E388" s="18">
        <v>2171</v>
      </c>
      <c r="F388" s="53">
        <v>197</v>
      </c>
      <c r="G388" s="16">
        <f>DATA_RAW_Counts[[#This Row],[SPACES_SVP]]-DATA_RAW_Counts[[#This Row],[SPACES_OCC]]</f>
        <v>1974</v>
      </c>
      <c r="H388">
        <f>DATA_RAW_Counts[[#This Row],[SPACES_OCC]]/DATA_RAW_Counts[[#This Row],[SPACES_SVP]]</f>
        <v>9.0741593735605711E-2</v>
      </c>
      <c r="I388">
        <f>DATA_RAW_Counts[[#This Row],[SPACES_EMPTY]]/DATA_RAW_Counts[[#This Row],[SPACES_SVP]]</f>
        <v>0.90925840626439425</v>
      </c>
    </row>
    <row r="389" spans="2:9">
      <c r="B389" s="27" t="s">
        <v>110</v>
      </c>
      <c r="C389" s="13">
        <v>21</v>
      </c>
      <c r="D389" s="14" t="s">
        <v>17</v>
      </c>
      <c r="E389" s="15">
        <v>1129</v>
      </c>
      <c r="F389" s="53">
        <v>40</v>
      </c>
      <c r="G389" s="16">
        <f>DATA_RAW_Counts[[#This Row],[SPACES_SVP]]-DATA_RAW_Counts[[#This Row],[SPACES_OCC]]</f>
        <v>1089</v>
      </c>
      <c r="H389">
        <f>DATA_RAW_Counts[[#This Row],[SPACES_OCC]]/DATA_RAW_Counts[[#This Row],[SPACES_SVP]]</f>
        <v>3.54295837023915E-2</v>
      </c>
      <c r="I389">
        <f>DATA_RAW_Counts[[#This Row],[SPACES_EMPTY]]/DATA_RAW_Counts[[#This Row],[SPACES_SVP]]</f>
        <v>0.96457041629760853</v>
      </c>
    </row>
    <row r="390" spans="2:9">
      <c r="B390" s="27" t="s">
        <v>110</v>
      </c>
      <c r="C390" s="13">
        <v>23</v>
      </c>
      <c r="D390" s="14" t="s">
        <v>62</v>
      </c>
      <c r="E390" s="15">
        <v>862</v>
      </c>
      <c r="F390" s="53">
        <v>46</v>
      </c>
      <c r="G390" s="16">
        <f>DATA_RAW_Counts[[#This Row],[SPACES_SVP]]-DATA_RAW_Counts[[#This Row],[SPACES_OCC]]</f>
        <v>816</v>
      </c>
      <c r="H390">
        <f>DATA_RAW_Counts[[#This Row],[SPACES_OCC]]/DATA_RAW_Counts[[#This Row],[SPACES_SVP]]</f>
        <v>5.336426914153132E-2</v>
      </c>
      <c r="I390">
        <f>DATA_RAW_Counts[[#This Row],[SPACES_EMPTY]]/DATA_RAW_Counts[[#This Row],[SPACES_SVP]]</f>
        <v>0.94663573085846864</v>
      </c>
    </row>
    <row r="391" spans="2:9">
      <c r="B391" s="27" t="s">
        <v>110</v>
      </c>
      <c r="C391" s="13">
        <v>24</v>
      </c>
      <c r="D391" s="14" t="s">
        <v>63</v>
      </c>
      <c r="E391" s="15">
        <v>779</v>
      </c>
      <c r="F391" s="53">
        <v>96</v>
      </c>
      <c r="G391" s="16">
        <f>DATA_RAW_Counts[[#This Row],[SPACES_SVP]]-DATA_RAW_Counts[[#This Row],[SPACES_OCC]]</f>
        <v>683</v>
      </c>
      <c r="H391">
        <f>DATA_RAW_Counts[[#This Row],[SPACES_OCC]]/DATA_RAW_Counts[[#This Row],[SPACES_SVP]]</f>
        <v>0.12323491655969192</v>
      </c>
      <c r="I391">
        <f>DATA_RAW_Counts[[#This Row],[SPACES_EMPTY]]/DATA_RAW_Counts[[#This Row],[SPACES_SVP]]</f>
        <v>0.87676508344030812</v>
      </c>
    </row>
    <row r="392" spans="2:9">
      <c r="B392" s="27" t="s">
        <v>110</v>
      </c>
      <c r="C392" s="13">
        <v>25</v>
      </c>
      <c r="D392" s="14" t="s">
        <v>19</v>
      </c>
      <c r="E392" s="15">
        <v>904</v>
      </c>
      <c r="F392" s="53">
        <v>65</v>
      </c>
      <c r="G392" s="16">
        <f>DATA_RAW_Counts[[#This Row],[SPACES_SVP]]-DATA_RAW_Counts[[#This Row],[SPACES_OCC]]</f>
        <v>839</v>
      </c>
      <c r="H392">
        <f>DATA_RAW_Counts[[#This Row],[SPACES_OCC]]/DATA_RAW_Counts[[#This Row],[SPACES_SVP]]</f>
        <v>7.1902654867256638E-2</v>
      </c>
      <c r="I392">
        <f>DATA_RAW_Counts[[#This Row],[SPACES_EMPTY]]/DATA_RAW_Counts[[#This Row],[SPACES_SVP]]</f>
        <v>0.92809734513274333</v>
      </c>
    </row>
    <row r="393" spans="2:9">
      <c r="B393" s="27" t="s">
        <v>110</v>
      </c>
      <c r="C393" s="13">
        <v>27</v>
      </c>
      <c r="D393" s="17" t="s">
        <v>20</v>
      </c>
      <c r="E393" s="15">
        <v>1603</v>
      </c>
      <c r="F393" s="55">
        <v>58</v>
      </c>
      <c r="G393" s="16">
        <f>DATA_RAW_Counts[[#This Row],[SPACES_SVP]]-DATA_RAW_Counts[[#This Row],[SPACES_OCC]]</f>
        <v>1545</v>
      </c>
      <c r="H393">
        <f>DATA_RAW_Counts[[#This Row],[SPACES_OCC]]/DATA_RAW_Counts[[#This Row],[SPACES_SVP]]</f>
        <v>3.6182158452900813E-2</v>
      </c>
      <c r="I393">
        <f>DATA_RAW_Counts[[#This Row],[SPACES_EMPTY]]/DATA_RAW_Counts[[#This Row],[SPACES_SVP]]</f>
        <v>0.96381784154709915</v>
      </c>
    </row>
    <row r="394" spans="2:9">
      <c r="B394" s="27" t="s">
        <v>110</v>
      </c>
      <c r="C394" s="13">
        <v>28</v>
      </c>
      <c r="D394" s="14" t="s">
        <v>21</v>
      </c>
      <c r="E394" s="15">
        <v>2361</v>
      </c>
      <c r="F394" s="53">
        <v>184</v>
      </c>
      <c r="G394" s="16">
        <f>DATA_RAW_Counts[[#This Row],[SPACES_SVP]]-DATA_RAW_Counts[[#This Row],[SPACES_OCC]]</f>
        <v>2177</v>
      </c>
      <c r="H394">
        <f>DATA_RAW_Counts[[#This Row],[SPACES_OCC]]/DATA_RAW_Counts[[#This Row],[SPACES_SVP]]</f>
        <v>7.7933079203727232E-2</v>
      </c>
      <c r="I394">
        <f>DATA_RAW_Counts[[#This Row],[SPACES_EMPTY]]/DATA_RAW_Counts[[#This Row],[SPACES_SVP]]</f>
        <v>0.92206692079627273</v>
      </c>
    </row>
    <row r="395" spans="2:9">
      <c r="B395" s="27" t="s">
        <v>110</v>
      </c>
      <c r="C395" s="13">
        <v>31</v>
      </c>
      <c r="D395" s="17" t="s">
        <v>23</v>
      </c>
      <c r="E395" s="15">
        <v>1286</v>
      </c>
      <c r="F395" s="53">
        <v>8</v>
      </c>
      <c r="G395" s="16">
        <f>DATA_RAW_Counts[[#This Row],[SPACES_SVP]]-DATA_RAW_Counts[[#This Row],[SPACES_OCC]]</f>
        <v>1278</v>
      </c>
      <c r="H395">
        <f>DATA_RAW_Counts[[#This Row],[SPACES_OCC]]/DATA_RAW_Counts[[#This Row],[SPACES_SVP]]</f>
        <v>6.2208398133748056E-3</v>
      </c>
      <c r="I395">
        <f>DATA_RAW_Counts[[#This Row],[SPACES_EMPTY]]/DATA_RAW_Counts[[#This Row],[SPACES_SVP]]</f>
        <v>0.99377916018662515</v>
      </c>
    </row>
    <row r="396" spans="2:9">
      <c r="B396" s="27" t="s">
        <v>110</v>
      </c>
      <c r="C396" s="13">
        <v>33</v>
      </c>
      <c r="D396" s="14" t="s">
        <v>24</v>
      </c>
      <c r="E396" s="15">
        <v>766</v>
      </c>
      <c r="F396" s="53">
        <v>159</v>
      </c>
      <c r="G396" s="16">
        <f>DATA_RAW_Counts[[#This Row],[SPACES_SVP]]-DATA_RAW_Counts[[#This Row],[SPACES_OCC]]</f>
        <v>607</v>
      </c>
      <c r="H396">
        <f>DATA_RAW_Counts[[#This Row],[SPACES_OCC]]/DATA_RAW_Counts[[#This Row],[SPACES_SVP]]</f>
        <v>0.20757180156657964</v>
      </c>
      <c r="I396">
        <f>DATA_RAW_Counts[[#This Row],[SPACES_EMPTY]]/DATA_RAW_Counts[[#This Row],[SPACES_SVP]]</f>
        <v>0.79242819843342038</v>
      </c>
    </row>
    <row r="397" spans="2:9">
      <c r="B397" s="27" t="s">
        <v>110</v>
      </c>
      <c r="C397" s="13">
        <v>34</v>
      </c>
      <c r="D397" s="14" t="s">
        <v>25</v>
      </c>
      <c r="E397" s="15">
        <v>1263</v>
      </c>
      <c r="F397" s="53">
        <v>131</v>
      </c>
      <c r="G397" s="16">
        <f>DATA_RAW_Counts[[#This Row],[SPACES_SVP]]-DATA_RAW_Counts[[#This Row],[SPACES_OCC]]</f>
        <v>1132</v>
      </c>
      <c r="H397">
        <f>DATA_RAW_Counts[[#This Row],[SPACES_OCC]]/DATA_RAW_Counts[[#This Row],[SPACES_SVP]]</f>
        <v>0.10372129849564529</v>
      </c>
      <c r="I397">
        <f>DATA_RAW_Counts[[#This Row],[SPACES_EMPTY]]/DATA_RAW_Counts[[#This Row],[SPACES_SVP]]</f>
        <v>0.89627870150435474</v>
      </c>
    </row>
    <row r="398" spans="2:9">
      <c r="B398" s="27" t="s">
        <v>110</v>
      </c>
      <c r="C398" s="13">
        <v>36</v>
      </c>
      <c r="D398" s="14" t="s">
        <v>26</v>
      </c>
      <c r="E398" s="15">
        <v>996</v>
      </c>
      <c r="F398" s="53">
        <v>115</v>
      </c>
      <c r="G398" s="16">
        <f>DATA_RAW_Counts[[#This Row],[SPACES_SVP]]-DATA_RAW_Counts[[#This Row],[SPACES_OCC]]</f>
        <v>881</v>
      </c>
      <c r="H398">
        <f>DATA_RAW_Counts[[#This Row],[SPACES_OCC]]/DATA_RAW_Counts[[#This Row],[SPACES_SVP]]</f>
        <v>0.11546184738955824</v>
      </c>
      <c r="I398">
        <f>DATA_RAW_Counts[[#This Row],[SPACES_EMPTY]]/DATA_RAW_Counts[[#This Row],[SPACES_SVP]]</f>
        <v>0.88453815261044177</v>
      </c>
    </row>
    <row r="399" spans="2:9">
      <c r="B399" s="27" t="s">
        <v>110</v>
      </c>
      <c r="C399" s="13">
        <v>37</v>
      </c>
      <c r="D399" s="14" t="s">
        <v>27</v>
      </c>
      <c r="E399" s="15">
        <v>1831</v>
      </c>
      <c r="F399" s="53">
        <v>260</v>
      </c>
      <c r="G399" s="16">
        <f>DATA_RAW_Counts[[#This Row],[SPACES_SVP]]-DATA_RAW_Counts[[#This Row],[SPACES_OCC]]</f>
        <v>1571</v>
      </c>
      <c r="H399">
        <f>DATA_RAW_Counts[[#This Row],[SPACES_OCC]]/DATA_RAW_Counts[[#This Row],[SPACES_SVP]]</f>
        <v>0.14199890770071</v>
      </c>
      <c r="I399">
        <f>DATA_RAW_Counts[[#This Row],[SPACES_EMPTY]]/DATA_RAW_Counts[[#This Row],[SPACES_SVP]]</f>
        <v>0.85800109229929</v>
      </c>
    </row>
    <row r="400" spans="2:9">
      <c r="B400" s="27" t="s">
        <v>110</v>
      </c>
      <c r="C400" s="13">
        <v>38</v>
      </c>
      <c r="D400" s="17" t="s">
        <v>64</v>
      </c>
      <c r="E400" s="15">
        <v>1468</v>
      </c>
      <c r="F400" s="53">
        <v>10</v>
      </c>
      <c r="G400" s="16">
        <f>DATA_RAW_Counts[[#This Row],[SPACES_SVP]]-DATA_RAW_Counts[[#This Row],[SPACES_OCC]]</f>
        <v>1458</v>
      </c>
      <c r="H400">
        <f>DATA_RAW_Counts[[#This Row],[SPACES_OCC]]/DATA_RAW_Counts[[#This Row],[SPACES_SVP]]</f>
        <v>6.8119891008174387E-3</v>
      </c>
      <c r="I400">
        <f>DATA_RAW_Counts[[#This Row],[SPACES_EMPTY]]/DATA_RAW_Counts[[#This Row],[SPACES_SVP]]</f>
        <v>0.99318801089918252</v>
      </c>
    </row>
    <row r="401" spans="2:9">
      <c r="B401" s="27" t="s">
        <v>110</v>
      </c>
      <c r="C401" s="13">
        <v>39</v>
      </c>
      <c r="D401" s="14" t="s">
        <v>28</v>
      </c>
      <c r="E401" s="15">
        <v>1102</v>
      </c>
      <c r="F401" s="53">
        <v>31</v>
      </c>
      <c r="G401" s="16">
        <f>DATA_RAW_Counts[[#This Row],[SPACES_SVP]]-DATA_RAW_Counts[[#This Row],[SPACES_OCC]]</f>
        <v>1071</v>
      </c>
      <c r="H401">
        <f>DATA_RAW_Counts[[#This Row],[SPACES_OCC]]/DATA_RAW_Counts[[#This Row],[SPACES_SVP]]</f>
        <v>2.8130671506352088E-2</v>
      </c>
      <c r="I401">
        <f>DATA_RAW_Counts[[#This Row],[SPACES_EMPTY]]/DATA_RAW_Counts[[#This Row],[SPACES_SVP]]</f>
        <v>0.97186932849364793</v>
      </c>
    </row>
    <row r="402" spans="2:9">
      <c r="B402" s="27" t="s">
        <v>110</v>
      </c>
      <c r="C402" s="13">
        <v>42</v>
      </c>
      <c r="D402" s="14" t="s">
        <v>29</v>
      </c>
      <c r="E402" s="15">
        <v>826</v>
      </c>
      <c r="F402" s="53">
        <v>81</v>
      </c>
      <c r="G402" s="16">
        <f>DATA_RAW_Counts[[#This Row],[SPACES_SVP]]-DATA_RAW_Counts[[#This Row],[SPACES_OCC]]</f>
        <v>745</v>
      </c>
      <c r="H402">
        <f>DATA_RAW_Counts[[#This Row],[SPACES_OCC]]/DATA_RAW_Counts[[#This Row],[SPACES_SVP]]</f>
        <v>9.8062953995157381E-2</v>
      </c>
      <c r="I402">
        <f>DATA_RAW_Counts[[#This Row],[SPACES_EMPTY]]/DATA_RAW_Counts[[#This Row],[SPACES_SVP]]</f>
        <v>0.90193704600484259</v>
      </c>
    </row>
    <row r="403" spans="2:9">
      <c r="B403" s="27" t="s">
        <v>111</v>
      </c>
      <c r="C403" s="13">
        <v>1</v>
      </c>
      <c r="D403" s="14" t="s">
        <v>2</v>
      </c>
      <c r="E403" s="15">
        <v>2438</v>
      </c>
      <c r="F403" s="53">
        <v>377</v>
      </c>
      <c r="G403" s="16">
        <f>DATA_RAW_Counts[[#This Row],[SPACES_SVP]]-DATA_RAW_Counts[[#This Row],[SPACES_OCC]]</f>
        <v>2061</v>
      </c>
      <c r="H403">
        <f>DATA_RAW_Counts[[#This Row],[SPACES_OCC]]/DATA_RAW_Counts[[#This Row],[SPACES_SVP]]</f>
        <v>0.15463494667760461</v>
      </c>
      <c r="I403">
        <f>DATA_RAW_Counts[[#This Row],[SPACES_EMPTY]]/DATA_RAW_Counts[[#This Row],[SPACES_SVP]]</f>
        <v>0.84536505332239542</v>
      </c>
    </row>
    <row r="404" spans="2:9">
      <c r="B404" s="27" t="s">
        <v>111</v>
      </c>
      <c r="C404" s="13">
        <v>2</v>
      </c>
      <c r="D404" s="14" t="s">
        <v>4</v>
      </c>
      <c r="E404" s="15">
        <v>1155</v>
      </c>
      <c r="F404" s="53">
        <v>76</v>
      </c>
      <c r="G404" s="16">
        <f>DATA_RAW_Counts[[#This Row],[SPACES_SVP]]-DATA_RAW_Counts[[#This Row],[SPACES_OCC]]</f>
        <v>1079</v>
      </c>
      <c r="H404">
        <f>DATA_RAW_Counts[[#This Row],[SPACES_OCC]]/DATA_RAW_Counts[[#This Row],[SPACES_SVP]]</f>
        <v>6.5800865800865804E-2</v>
      </c>
      <c r="I404">
        <f>DATA_RAW_Counts[[#This Row],[SPACES_EMPTY]]/DATA_RAW_Counts[[#This Row],[SPACES_SVP]]</f>
        <v>0.93419913419913425</v>
      </c>
    </row>
    <row r="405" spans="2:9">
      <c r="B405" s="27" t="s">
        <v>111</v>
      </c>
      <c r="C405" s="13">
        <v>3</v>
      </c>
      <c r="D405" s="14" t="s">
        <v>6</v>
      </c>
      <c r="E405" s="15">
        <v>125</v>
      </c>
      <c r="F405" s="53">
        <v>5</v>
      </c>
      <c r="G405" s="16">
        <f>DATA_RAW_Counts[[#This Row],[SPACES_SVP]]-DATA_RAW_Counts[[#This Row],[SPACES_OCC]]</f>
        <v>120</v>
      </c>
      <c r="H405">
        <f>DATA_RAW_Counts[[#This Row],[SPACES_OCC]]/DATA_RAW_Counts[[#This Row],[SPACES_SVP]]</f>
        <v>0.04</v>
      </c>
      <c r="I405">
        <f>DATA_RAW_Counts[[#This Row],[SPACES_EMPTY]]/DATA_RAW_Counts[[#This Row],[SPACES_SVP]]</f>
        <v>0.96</v>
      </c>
    </row>
    <row r="406" spans="2:9">
      <c r="B406" s="27" t="s">
        <v>111</v>
      </c>
      <c r="C406" s="13">
        <v>4</v>
      </c>
      <c r="D406" s="14" t="s">
        <v>60</v>
      </c>
      <c r="E406" s="15">
        <v>294</v>
      </c>
      <c r="F406" s="53">
        <v>23</v>
      </c>
      <c r="G406" s="16">
        <f>DATA_RAW_Counts[[#This Row],[SPACES_SVP]]-DATA_RAW_Counts[[#This Row],[SPACES_OCC]]</f>
        <v>271</v>
      </c>
      <c r="H406">
        <f>DATA_RAW_Counts[[#This Row],[SPACES_OCC]]/DATA_RAW_Counts[[#This Row],[SPACES_SVP]]</f>
        <v>7.8231292517006806E-2</v>
      </c>
      <c r="I406">
        <f>DATA_RAW_Counts[[#This Row],[SPACES_EMPTY]]/DATA_RAW_Counts[[#This Row],[SPACES_SVP]]</f>
        <v>0.92176870748299322</v>
      </c>
    </row>
    <row r="407" spans="2:9">
      <c r="B407" s="27" t="s">
        <v>111</v>
      </c>
      <c r="C407" s="13">
        <v>5</v>
      </c>
      <c r="D407" s="14" t="s">
        <v>61</v>
      </c>
      <c r="E407" s="15">
        <v>1487</v>
      </c>
      <c r="F407" s="55">
        <v>453</v>
      </c>
      <c r="G407" s="16">
        <f>DATA_RAW_Counts[[#This Row],[SPACES_SVP]]-DATA_RAW_Counts[[#This Row],[SPACES_OCC]]</f>
        <v>1034</v>
      </c>
      <c r="H407">
        <f>DATA_RAW_Counts[[#This Row],[SPACES_OCC]]/DATA_RAW_Counts[[#This Row],[SPACES_SVP]]</f>
        <v>0.30464021519838602</v>
      </c>
      <c r="I407">
        <f>DATA_RAW_Counts[[#This Row],[SPACES_EMPTY]]/DATA_RAW_Counts[[#This Row],[SPACES_SVP]]</f>
        <v>0.69535978480161398</v>
      </c>
    </row>
    <row r="408" spans="2:9">
      <c r="B408" s="27" t="s">
        <v>111</v>
      </c>
      <c r="C408" s="13">
        <v>6</v>
      </c>
      <c r="D408" s="14" t="s">
        <v>8</v>
      </c>
      <c r="E408" s="15">
        <v>877</v>
      </c>
      <c r="F408" s="53">
        <v>133</v>
      </c>
      <c r="G408" s="16">
        <f>DATA_RAW_Counts[[#This Row],[SPACES_SVP]]-DATA_RAW_Counts[[#This Row],[SPACES_OCC]]</f>
        <v>744</v>
      </c>
      <c r="H408">
        <f>DATA_RAW_Counts[[#This Row],[SPACES_OCC]]/DATA_RAW_Counts[[#This Row],[SPACES_SVP]]</f>
        <v>0.15165336374002281</v>
      </c>
      <c r="I408">
        <f>DATA_RAW_Counts[[#This Row],[SPACES_EMPTY]]/DATA_RAW_Counts[[#This Row],[SPACES_SVP]]</f>
        <v>0.84834663625997719</v>
      </c>
    </row>
    <row r="409" spans="2:9">
      <c r="B409" s="27" t="s">
        <v>111</v>
      </c>
      <c r="C409" s="13">
        <v>8</v>
      </c>
      <c r="D409" s="14" t="s">
        <v>9</v>
      </c>
      <c r="E409" s="15">
        <v>1227</v>
      </c>
      <c r="F409" s="53">
        <v>118</v>
      </c>
      <c r="G409" s="16">
        <f>DATA_RAW_Counts[[#This Row],[SPACES_SVP]]-DATA_RAW_Counts[[#This Row],[SPACES_OCC]]</f>
        <v>1109</v>
      </c>
      <c r="H409">
        <f>DATA_RAW_Counts[[#This Row],[SPACES_OCC]]/DATA_RAW_Counts[[#This Row],[SPACES_SVP]]</f>
        <v>9.6169519152404237E-2</v>
      </c>
      <c r="I409">
        <f>DATA_RAW_Counts[[#This Row],[SPACES_EMPTY]]/DATA_RAW_Counts[[#This Row],[SPACES_SVP]]</f>
        <v>0.90383048084759576</v>
      </c>
    </row>
    <row r="410" spans="2:9">
      <c r="B410" s="27" t="s">
        <v>111</v>
      </c>
      <c r="C410" s="13">
        <v>11</v>
      </c>
      <c r="D410" s="14" t="s">
        <v>10</v>
      </c>
      <c r="E410" s="15">
        <v>938</v>
      </c>
      <c r="F410" s="53">
        <v>126</v>
      </c>
      <c r="G410" s="16">
        <f>DATA_RAW_Counts[[#This Row],[SPACES_SVP]]-DATA_RAW_Counts[[#This Row],[SPACES_OCC]]</f>
        <v>812</v>
      </c>
      <c r="H410">
        <f>DATA_RAW_Counts[[#This Row],[SPACES_OCC]]/DATA_RAW_Counts[[#This Row],[SPACES_SVP]]</f>
        <v>0.13432835820895522</v>
      </c>
      <c r="I410">
        <f>DATA_RAW_Counts[[#This Row],[SPACES_EMPTY]]/DATA_RAW_Counts[[#This Row],[SPACES_SVP]]</f>
        <v>0.86567164179104472</v>
      </c>
    </row>
    <row r="411" spans="2:9">
      <c r="B411" s="27" t="s">
        <v>111</v>
      </c>
      <c r="C411" s="13">
        <v>12</v>
      </c>
      <c r="D411" s="17" t="s">
        <v>11</v>
      </c>
      <c r="E411" s="15">
        <v>415</v>
      </c>
      <c r="F411" s="53">
        <v>7</v>
      </c>
      <c r="G411" s="16">
        <f>DATA_RAW_Counts[[#This Row],[SPACES_SVP]]-DATA_RAW_Counts[[#This Row],[SPACES_OCC]]</f>
        <v>408</v>
      </c>
      <c r="H411">
        <f>DATA_RAW_Counts[[#This Row],[SPACES_OCC]]/DATA_RAW_Counts[[#This Row],[SPACES_SVP]]</f>
        <v>1.6867469879518072E-2</v>
      </c>
      <c r="I411">
        <f>DATA_RAW_Counts[[#This Row],[SPACES_EMPTY]]/DATA_RAW_Counts[[#This Row],[SPACES_SVP]]</f>
        <v>0.98313253012048196</v>
      </c>
    </row>
    <row r="412" spans="2:9">
      <c r="B412" s="27" t="s">
        <v>111</v>
      </c>
      <c r="C412" s="13">
        <v>13</v>
      </c>
      <c r="D412" s="14" t="s">
        <v>85</v>
      </c>
      <c r="E412" s="15">
        <v>1714</v>
      </c>
      <c r="F412" s="53">
        <v>437</v>
      </c>
      <c r="G412" s="16">
        <f>DATA_RAW_Counts[[#This Row],[SPACES_SVP]]-DATA_RAW_Counts[[#This Row],[SPACES_OCC]]</f>
        <v>1277</v>
      </c>
      <c r="H412">
        <f>DATA_RAW_Counts[[#This Row],[SPACES_OCC]]/DATA_RAW_Counts[[#This Row],[SPACES_SVP]]</f>
        <v>0.25495915985997664</v>
      </c>
      <c r="I412">
        <f>DATA_RAW_Counts[[#This Row],[SPACES_EMPTY]]/DATA_RAW_Counts[[#This Row],[SPACES_SVP]]</f>
        <v>0.74504084014002336</v>
      </c>
    </row>
    <row r="413" spans="2:9">
      <c r="B413" s="27" t="s">
        <v>111</v>
      </c>
      <c r="C413" s="13">
        <v>14</v>
      </c>
      <c r="D413" s="14" t="s">
        <v>13</v>
      </c>
      <c r="E413" s="15">
        <v>922</v>
      </c>
      <c r="F413" s="53">
        <v>58</v>
      </c>
      <c r="G413" s="16">
        <f>DATA_RAW_Counts[[#This Row],[SPACES_SVP]]-DATA_RAW_Counts[[#This Row],[SPACES_OCC]]</f>
        <v>864</v>
      </c>
      <c r="H413">
        <f>DATA_RAW_Counts[[#This Row],[SPACES_OCC]]/DATA_RAW_Counts[[#This Row],[SPACES_SVP]]</f>
        <v>6.2906724511930592E-2</v>
      </c>
      <c r="I413">
        <f>DATA_RAW_Counts[[#This Row],[SPACES_EMPTY]]/DATA_RAW_Counts[[#This Row],[SPACES_SVP]]</f>
        <v>0.93709327548806942</v>
      </c>
    </row>
    <row r="414" spans="2:9">
      <c r="B414" s="27" t="s">
        <v>111</v>
      </c>
      <c r="C414" s="13">
        <v>17</v>
      </c>
      <c r="D414" s="14" t="s">
        <v>14</v>
      </c>
      <c r="E414" s="15">
        <v>2377</v>
      </c>
      <c r="F414" s="53">
        <v>333</v>
      </c>
      <c r="G414" s="16">
        <f>DATA_RAW_Counts[[#This Row],[SPACES_SVP]]-DATA_RAW_Counts[[#This Row],[SPACES_OCC]]</f>
        <v>2044</v>
      </c>
      <c r="H414">
        <f>DATA_RAW_Counts[[#This Row],[SPACES_OCC]]/DATA_RAW_Counts[[#This Row],[SPACES_SVP]]</f>
        <v>0.1400925536390408</v>
      </c>
      <c r="I414">
        <f>DATA_RAW_Counts[[#This Row],[SPACES_EMPTY]]/DATA_RAW_Counts[[#This Row],[SPACES_SVP]]</f>
        <v>0.85990744636095917</v>
      </c>
    </row>
    <row r="415" spans="2:9">
      <c r="B415" s="27" t="s">
        <v>111</v>
      </c>
      <c r="C415" s="13">
        <v>18</v>
      </c>
      <c r="D415" s="14" t="s">
        <v>15</v>
      </c>
      <c r="E415" s="15">
        <v>961</v>
      </c>
      <c r="F415" s="53">
        <v>80</v>
      </c>
      <c r="G415" s="16">
        <f>DATA_RAW_Counts[[#This Row],[SPACES_SVP]]-DATA_RAW_Counts[[#This Row],[SPACES_OCC]]</f>
        <v>881</v>
      </c>
      <c r="H415">
        <f>DATA_RAW_Counts[[#This Row],[SPACES_OCC]]/DATA_RAW_Counts[[#This Row],[SPACES_SVP]]</f>
        <v>8.3246618106139439E-2</v>
      </c>
      <c r="I415">
        <f>DATA_RAW_Counts[[#This Row],[SPACES_EMPTY]]/DATA_RAW_Counts[[#This Row],[SPACES_SVP]]</f>
        <v>0.91675338189386057</v>
      </c>
    </row>
    <row r="416" spans="2:9">
      <c r="B416" s="27" t="s">
        <v>111</v>
      </c>
      <c r="C416" s="13">
        <v>19</v>
      </c>
      <c r="D416" s="14" t="s">
        <v>16</v>
      </c>
      <c r="E416" s="18">
        <v>2171</v>
      </c>
      <c r="F416" s="53">
        <v>293</v>
      </c>
      <c r="G416" s="16">
        <f>DATA_RAW_Counts[[#This Row],[SPACES_SVP]]-DATA_RAW_Counts[[#This Row],[SPACES_OCC]]</f>
        <v>1878</v>
      </c>
      <c r="H416">
        <f>DATA_RAW_Counts[[#This Row],[SPACES_OCC]]/DATA_RAW_Counts[[#This Row],[SPACES_SVP]]</f>
        <v>0.13496084753569784</v>
      </c>
      <c r="I416">
        <f>DATA_RAW_Counts[[#This Row],[SPACES_EMPTY]]/DATA_RAW_Counts[[#This Row],[SPACES_SVP]]</f>
        <v>0.86503915246430219</v>
      </c>
    </row>
    <row r="417" spans="2:9">
      <c r="B417" s="27" t="s">
        <v>111</v>
      </c>
      <c r="C417" s="13">
        <v>21</v>
      </c>
      <c r="D417" s="14" t="s">
        <v>17</v>
      </c>
      <c r="E417" s="15">
        <v>1129</v>
      </c>
      <c r="F417" s="53">
        <v>57</v>
      </c>
      <c r="G417" s="16">
        <f>DATA_RAW_Counts[[#This Row],[SPACES_SVP]]-DATA_RAW_Counts[[#This Row],[SPACES_OCC]]</f>
        <v>1072</v>
      </c>
      <c r="H417">
        <f>DATA_RAW_Counts[[#This Row],[SPACES_OCC]]/DATA_RAW_Counts[[#This Row],[SPACES_SVP]]</f>
        <v>5.0487156775907885E-2</v>
      </c>
      <c r="I417">
        <f>DATA_RAW_Counts[[#This Row],[SPACES_EMPTY]]/DATA_RAW_Counts[[#This Row],[SPACES_SVP]]</f>
        <v>0.94951284322409213</v>
      </c>
    </row>
    <row r="418" spans="2:9">
      <c r="B418" s="27" t="s">
        <v>111</v>
      </c>
      <c r="C418" s="13">
        <v>23</v>
      </c>
      <c r="D418" s="14" t="s">
        <v>62</v>
      </c>
      <c r="E418" s="15">
        <v>862</v>
      </c>
      <c r="F418" s="53">
        <v>54</v>
      </c>
      <c r="G418" s="16">
        <f>DATA_RAW_Counts[[#This Row],[SPACES_SVP]]-DATA_RAW_Counts[[#This Row],[SPACES_OCC]]</f>
        <v>808</v>
      </c>
      <c r="H418">
        <f>DATA_RAW_Counts[[#This Row],[SPACES_OCC]]/DATA_RAW_Counts[[#This Row],[SPACES_SVP]]</f>
        <v>6.2645011600928072E-2</v>
      </c>
      <c r="I418">
        <f>DATA_RAW_Counts[[#This Row],[SPACES_EMPTY]]/DATA_RAW_Counts[[#This Row],[SPACES_SVP]]</f>
        <v>0.93735498839907194</v>
      </c>
    </row>
    <row r="419" spans="2:9">
      <c r="B419" s="27" t="s">
        <v>111</v>
      </c>
      <c r="C419" s="13">
        <v>24</v>
      </c>
      <c r="D419" s="14" t="s">
        <v>63</v>
      </c>
      <c r="E419" s="15">
        <v>779</v>
      </c>
      <c r="F419" s="53">
        <v>91</v>
      </c>
      <c r="G419" s="16">
        <f>DATA_RAW_Counts[[#This Row],[SPACES_SVP]]-DATA_RAW_Counts[[#This Row],[SPACES_OCC]]</f>
        <v>688</v>
      </c>
      <c r="H419">
        <f>DATA_RAW_Counts[[#This Row],[SPACES_OCC]]/DATA_RAW_Counts[[#This Row],[SPACES_SVP]]</f>
        <v>0.11681643132220795</v>
      </c>
      <c r="I419">
        <f>DATA_RAW_Counts[[#This Row],[SPACES_EMPTY]]/DATA_RAW_Counts[[#This Row],[SPACES_SVP]]</f>
        <v>0.88318356867779202</v>
      </c>
    </row>
    <row r="420" spans="2:9">
      <c r="B420" s="27" t="s">
        <v>111</v>
      </c>
      <c r="C420" s="13">
        <v>25</v>
      </c>
      <c r="D420" s="14" t="s">
        <v>19</v>
      </c>
      <c r="E420" s="15">
        <v>904</v>
      </c>
      <c r="F420" s="53">
        <v>81</v>
      </c>
      <c r="G420" s="16">
        <f>DATA_RAW_Counts[[#This Row],[SPACES_SVP]]-DATA_RAW_Counts[[#This Row],[SPACES_OCC]]</f>
        <v>823</v>
      </c>
      <c r="H420">
        <f>DATA_RAW_Counts[[#This Row],[SPACES_OCC]]/DATA_RAW_Counts[[#This Row],[SPACES_SVP]]</f>
        <v>8.9601769911504425E-2</v>
      </c>
      <c r="I420">
        <f>DATA_RAW_Counts[[#This Row],[SPACES_EMPTY]]/DATA_RAW_Counts[[#This Row],[SPACES_SVP]]</f>
        <v>0.91039823008849563</v>
      </c>
    </row>
    <row r="421" spans="2:9">
      <c r="B421" s="27" t="s">
        <v>111</v>
      </c>
      <c r="C421" s="13">
        <v>27</v>
      </c>
      <c r="D421" s="17" t="s">
        <v>20</v>
      </c>
      <c r="E421" s="15">
        <v>1603</v>
      </c>
      <c r="F421" s="55">
        <v>76</v>
      </c>
      <c r="G421" s="16">
        <f>DATA_RAW_Counts[[#This Row],[SPACES_SVP]]-DATA_RAW_Counts[[#This Row],[SPACES_OCC]]</f>
        <v>1527</v>
      </c>
      <c r="H421">
        <f>DATA_RAW_Counts[[#This Row],[SPACES_OCC]]/DATA_RAW_Counts[[#This Row],[SPACES_SVP]]</f>
        <v>4.7411104179663134E-2</v>
      </c>
      <c r="I421">
        <f>DATA_RAW_Counts[[#This Row],[SPACES_EMPTY]]/DATA_RAW_Counts[[#This Row],[SPACES_SVP]]</f>
        <v>0.9525888958203369</v>
      </c>
    </row>
    <row r="422" spans="2:9">
      <c r="B422" s="27" t="s">
        <v>111</v>
      </c>
      <c r="C422" s="13">
        <v>28</v>
      </c>
      <c r="D422" s="14" t="s">
        <v>21</v>
      </c>
      <c r="E422" s="15">
        <v>2361</v>
      </c>
      <c r="F422" s="53">
        <v>222</v>
      </c>
      <c r="G422" s="16">
        <f>DATA_RAW_Counts[[#This Row],[SPACES_SVP]]-DATA_RAW_Counts[[#This Row],[SPACES_OCC]]</f>
        <v>2139</v>
      </c>
      <c r="H422">
        <f>DATA_RAW_Counts[[#This Row],[SPACES_OCC]]/DATA_RAW_Counts[[#This Row],[SPACES_SVP]]</f>
        <v>9.4027954256670904E-2</v>
      </c>
      <c r="I422">
        <f>DATA_RAW_Counts[[#This Row],[SPACES_EMPTY]]/DATA_RAW_Counts[[#This Row],[SPACES_SVP]]</f>
        <v>0.90597204574332912</v>
      </c>
    </row>
    <row r="423" spans="2:9">
      <c r="B423" s="27" t="s">
        <v>111</v>
      </c>
      <c r="C423" s="13">
        <v>31</v>
      </c>
      <c r="D423" s="17" t="s">
        <v>23</v>
      </c>
      <c r="E423" s="15">
        <v>1286</v>
      </c>
      <c r="F423" s="53">
        <v>11</v>
      </c>
      <c r="G423" s="16">
        <f>DATA_RAW_Counts[[#This Row],[SPACES_SVP]]-DATA_RAW_Counts[[#This Row],[SPACES_OCC]]</f>
        <v>1275</v>
      </c>
      <c r="H423">
        <f>DATA_RAW_Counts[[#This Row],[SPACES_OCC]]/DATA_RAW_Counts[[#This Row],[SPACES_SVP]]</f>
        <v>8.553654743390357E-3</v>
      </c>
      <c r="I423">
        <f>DATA_RAW_Counts[[#This Row],[SPACES_EMPTY]]/DATA_RAW_Counts[[#This Row],[SPACES_SVP]]</f>
        <v>0.99144634525660968</v>
      </c>
    </row>
    <row r="424" spans="2:9">
      <c r="B424" s="27" t="s">
        <v>111</v>
      </c>
      <c r="C424" s="13">
        <v>33</v>
      </c>
      <c r="D424" s="14" t="s">
        <v>24</v>
      </c>
      <c r="E424" s="15">
        <v>766</v>
      </c>
      <c r="F424" s="53">
        <v>209</v>
      </c>
      <c r="G424" s="16">
        <f>DATA_RAW_Counts[[#This Row],[SPACES_SVP]]-DATA_RAW_Counts[[#This Row],[SPACES_OCC]]</f>
        <v>557</v>
      </c>
      <c r="H424">
        <f>DATA_RAW_Counts[[#This Row],[SPACES_OCC]]/DATA_RAW_Counts[[#This Row],[SPACES_SVP]]</f>
        <v>0.27284595300261094</v>
      </c>
      <c r="I424">
        <f>DATA_RAW_Counts[[#This Row],[SPACES_EMPTY]]/DATA_RAW_Counts[[#This Row],[SPACES_SVP]]</f>
        <v>0.72715404699738906</v>
      </c>
    </row>
    <row r="425" spans="2:9">
      <c r="B425" s="27" t="s">
        <v>111</v>
      </c>
      <c r="C425" s="13">
        <v>34</v>
      </c>
      <c r="D425" s="14" t="s">
        <v>25</v>
      </c>
      <c r="E425" s="15">
        <v>1263</v>
      </c>
      <c r="F425" s="53">
        <v>198</v>
      </c>
      <c r="G425" s="16">
        <f>DATA_RAW_Counts[[#This Row],[SPACES_SVP]]-DATA_RAW_Counts[[#This Row],[SPACES_OCC]]</f>
        <v>1065</v>
      </c>
      <c r="H425">
        <f>DATA_RAW_Counts[[#This Row],[SPACES_OCC]]/DATA_RAW_Counts[[#This Row],[SPACES_SVP]]</f>
        <v>0.15676959619952494</v>
      </c>
      <c r="I425">
        <f>DATA_RAW_Counts[[#This Row],[SPACES_EMPTY]]/DATA_RAW_Counts[[#This Row],[SPACES_SVP]]</f>
        <v>0.84323040380047509</v>
      </c>
    </row>
    <row r="426" spans="2:9">
      <c r="B426" s="27" t="s">
        <v>111</v>
      </c>
      <c r="C426" s="13">
        <v>36</v>
      </c>
      <c r="D426" s="14" t="s">
        <v>26</v>
      </c>
      <c r="E426" s="15">
        <v>996</v>
      </c>
      <c r="F426" s="53">
        <v>179</v>
      </c>
      <c r="G426" s="16">
        <f>DATA_RAW_Counts[[#This Row],[SPACES_SVP]]-DATA_RAW_Counts[[#This Row],[SPACES_OCC]]</f>
        <v>817</v>
      </c>
      <c r="H426">
        <f>DATA_RAW_Counts[[#This Row],[SPACES_OCC]]/DATA_RAW_Counts[[#This Row],[SPACES_SVP]]</f>
        <v>0.17971887550200802</v>
      </c>
      <c r="I426">
        <f>DATA_RAW_Counts[[#This Row],[SPACES_EMPTY]]/DATA_RAW_Counts[[#This Row],[SPACES_SVP]]</f>
        <v>0.82028112449799195</v>
      </c>
    </row>
    <row r="427" spans="2:9">
      <c r="B427" s="27" t="s">
        <v>111</v>
      </c>
      <c r="C427" s="13">
        <v>37</v>
      </c>
      <c r="D427" s="14" t="s">
        <v>27</v>
      </c>
      <c r="E427" s="15">
        <v>1831</v>
      </c>
      <c r="F427" s="53">
        <v>145</v>
      </c>
      <c r="G427" s="16">
        <f>DATA_RAW_Counts[[#This Row],[SPACES_SVP]]-DATA_RAW_Counts[[#This Row],[SPACES_OCC]]</f>
        <v>1686</v>
      </c>
      <c r="H427">
        <f>DATA_RAW_Counts[[#This Row],[SPACES_OCC]]/DATA_RAW_Counts[[#This Row],[SPACES_SVP]]</f>
        <v>7.9191698525395954E-2</v>
      </c>
      <c r="I427">
        <f>DATA_RAW_Counts[[#This Row],[SPACES_EMPTY]]/DATA_RAW_Counts[[#This Row],[SPACES_SVP]]</f>
        <v>0.92080830147460402</v>
      </c>
    </row>
    <row r="428" spans="2:9">
      <c r="B428" s="27" t="s">
        <v>111</v>
      </c>
      <c r="C428" s="13">
        <v>38</v>
      </c>
      <c r="D428" s="17" t="s">
        <v>64</v>
      </c>
      <c r="E428" s="15">
        <v>1468</v>
      </c>
      <c r="F428" s="53">
        <v>5</v>
      </c>
      <c r="G428" s="16">
        <f>DATA_RAW_Counts[[#This Row],[SPACES_SVP]]-DATA_RAW_Counts[[#This Row],[SPACES_OCC]]</f>
        <v>1463</v>
      </c>
      <c r="H428">
        <f>DATA_RAW_Counts[[#This Row],[SPACES_OCC]]/DATA_RAW_Counts[[#This Row],[SPACES_SVP]]</f>
        <v>3.4059945504087193E-3</v>
      </c>
      <c r="I428">
        <f>DATA_RAW_Counts[[#This Row],[SPACES_EMPTY]]/DATA_RAW_Counts[[#This Row],[SPACES_SVP]]</f>
        <v>0.99659400544959131</v>
      </c>
    </row>
    <row r="429" spans="2:9">
      <c r="B429" s="27" t="s">
        <v>111</v>
      </c>
      <c r="C429" s="13">
        <v>39</v>
      </c>
      <c r="D429" s="14" t="s">
        <v>28</v>
      </c>
      <c r="E429" s="15">
        <v>1102</v>
      </c>
      <c r="F429" s="53">
        <v>55</v>
      </c>
      <c r="G429" s="16">
        <f>DATA_RAW_Counts[[#This Row],[SPACES_SVP]]-DATA_RAW_Counts[[#This Row],[SPACES_OCC]]</f>
        <v>1047</v>
      </c>
      <c r="H429">
        <f>DATA_RAW_Counts[[#This Row],[SPACES_OCC]]/DATA_RAW_Counts[[#This Row],[SPACES_SVP]]</f>
        <v>4.9909255898366603E-2</v>
      </c>
      <c r="I429">
        <f>DATA_RAW_Counts[[#This Row],[SPACES_EMPTY]]/DATA_RAW_Counts[[#This Row],[SPACES_SVP]]</f>
        <v>0.95009074410163341</v>
      </c>
    </row>
    <row r="430" spans="2:9">
      <c r="B430" s="27" t="s">
        <v>111</v>
      </c>
      <c r="C430" s="13">
        <v>42</v>
      </c>
      <c r="D430" s="14" t="s">
        <v>29</v>
      </c>
      <c r="E430" s="15">
        <v>826</v>
      </c>
      <c r="F430" s="53">
        <v>66</v>
      </c>
      <c r="G430" s="16">
        <f>DATA_RAW_Counts[[#This Row],[SPACES_SVP]]-DATA_RAW_Counts[[#This Row],[SPACES_OCC]]</f>
        <v>760</v>
      </c>
      <c r="H430">
        <f>DATA_RAW_Counts[[#This Row],[SPACES_OCC]]/DATA_RAW_Counts[[#This Row],[SPACES_SVP]]</f>
        <v>7.990314769975787E-2</v>
      </c>
      <c r="I430">
        <f>DATA_RAW_Counts[[#This Row],[SPACES_EMPTY]]/DATA_RAW_Counts[[#This Row],[SPACES_SVP]]</f>
        <v>0.92009685230024219</v>
      </c>
    </row>
    <row r="431" spans="2:9">
      <c r="B431" s="27" t="s">
        <v>112</v>
      </c>
      <c r="C431" s="13">
        <v>1</v>
      </c>
      <c r="D431" s="14" t="s">
        <v>2</v>
      </c>
      <c r="E431" s="15">
        <v>2438</v>
      </c>
      <c r="F431" s="53">
        <v>498</v>
      </c>
      <c r="G431" s="16">
        <f>DATA_RAW_Counts[[#This Row],[SPACES_SVP]]-DATA_RAW_Counts[[#This Row],[SPACES_OCC]]</f>
        <v>1940</v>
      </c>
      <c r="H431">
        <f>DATA_RAW_Counts[[#This Row],[SPACES_OCC]]/DATA_RAW_Counts[[#This Row],[SPACES_SVP]]</f>
        <v>0.20426579163248565</v>
      </c>
      <c r="I431">
        <f>DATA_RAW_Counts[[#This Row],[SPACES_EMPTY]]/DATA_RAW_Counts[[#This Row],[SPACES_SVP]]</f>
        <v>0.79573420836751441</v>
      </c>
    </row>
    <row r="432" spans="2:9">
      <c r="B432" s="27" t="s">
        <v>112</v>
      </c>
      <c r="C432" s="13">
        <v>2</v>
      </c>
      <c r="D432" s="14" t="s">
        <v>4</v>
      </c>
      <c r="E432" s="15">
        <v>1155</v>
      </c>
      <c r="F432" s="53">
        <v>148</v>
      </c>
      <c r="G432" s="16">
        <f>DATA_RAW_Counts[[#This Row],[SPACES_SVP]]-DATA_RAW_Counts[[#This Row],[SPACES_OCC]]</f>
        <v>1007</v>
      </c>
      <c r="H432">
        <f>DATA_RAW_Counts[[#This Row],[SPACES_OCC]]/DATA_RAW_Counts[[#This Row],[SPACES_SVP]]</f>
        <v>0.12813852813852813</v>
      </c>
      <c r="I432">
        <f>DATA_RAW_Counts[[#This Row],[SPACES_EMPTY]]/DATA_RAW_Counts[[#This Row],[SPACES_SVP]]</f>
        <v>0.87186147186147189</v>
      </c>
    </row>
    <row r="433" spans="2:9">
      <c r="B433" s="27" t="s">
        <v>112</v>
      </c>
      <c r="C433" s="13">
        <v>3</v>
      </c>
      <c r="D433" s="14" t="s">
        <v>6</v>
      </c>
      <c r="E433" s="15">
        <v>125</v>
      </c>
      <c r="F433" s="53">
        <v>6</v>
      </c>
      <c r="G433" s="16">
        <f>DATA_RAW_Counts[[#This Row],[SPACES_SVP]]-DATA_RAW_Counts[[#This Row],[SPACES_OCC]]</f>
        <v>119</v>
      </c>
      <c r="H433">
        <f>DATA_RAW_Counts[[#This Row],[SPACES_OCC]]/DATA_RAW_Counts[[#This Row],[SPACES_SVP]]</f>
        <v>4.8000000000000001E-2</v>
      </c>
      <c r="I433">
        <f>DATA_RAW_Counts[[#This Row],[SPACES_EMPTY]]/DATA_RAW_Counts[[#This Row],[SPACES_SVP]]</f>
        <v>0.95199999999999996</v>
      </c>
    </row>
    <row r="434" spans="2:9">
      <c r="B434" s="27" t="s">
        <v>112</v>
      </c>
      <c r="C434" s="13">
        <v>4</v>
      </c>
      <c r="D434" s="14" t="s">
        <v>60</v>
      </c>
      <c r="E434" s="15">
        <v>294</v>
      </c>
      <c r="F434" s="53">
        <v>30</v>
      </c>
      <c r="G434" s="16">
        <f>DATA_RAW_Counts[[#This Row],[SPACES_SVP]]-DATA_RAW_Counts[[#This Row],[SPACES_OCC]]</f>
        <v>264</v>
      </c>
      <c r="H434">
        <f>DATA_RAW_Counts[[#This Row],[SPACES_OCC]]/DATA_RAW_Counts[[#This Row],[SPACES_SVP]]</f>
        <v>0.10204081632653061</v>
      </c>
      <c r="I434">
        <f>DATA_RAW_Counts[[#This Row],[SPACES_EMPTY]]/DATA_RAW_Counts[[#This Row],[SPACES_SVP]]</f>
        <v>0.89795918367346939</v>
      </c>
    </row>
    <row r="435" spans="2:9">
      <c r="B435" s="27" t="s">
        <v>112</v>
      </c>
      <c r="C435" s="13">
        <v>5</v>
      </c>
      <c r="D435" s="14" t="s">
        <v>61</v>
      </c>
      <c r="E435" s="15">
        <v>1487</v>
      </c>
      <c r="F435" s="55">
        <v>719</v>
      </c>
      <c r="G435" s="16">
        <f>DATA_RAW_Counts[[#This Row],[SPACES_SVP]]-DATA_RAW_Counts[[#This Row],[SPACES_OCC]]</f>
        <v>768</v>
      </c>
      <c r="H435">
        <f>DATA_RAW_Counts[[#This Row],[SPACES_OCC]]/DATA_RAW_Counts[[#This Row],[SPACES_SVP]]</f>
        <v>0.48352387357094823</v>
      </c>
      <c r="I435">
        <f>DATA_RAW_Counts[[#This Row],[SPACES_EMPTY]]/DATA_RAW_Counts[[#This Row],[SPACES_SVP]]</f>
        <v>0.51647612642905183</v>
      </c>
    </row>
    <row r="436" spans="2:9">
      <c r="B436" s="27" t="s">
        <v>112</v>
      </c>
      <c r="C436" s="13">
        <v>6</v>
      </c>
      <c r="D436" s="14" t="s">
        <v>8</v>
      </c>
      <c r="E436" s="15">
        <v>877</v>
      </c>
      <c r="F436" s="53">
        <v>222</v>
      </c>
      <c r="G436" s="16">
        <f>DATA_RAW_Counts[[#This Row],[SPACES_SVP]]-DATA_RAW_Counts[[#This Row],[SPACES_OCC]]</f>
        <v>655</v>
      </c>
      <c r="H436">
        <f>DATA_RAW_Counts[[#This Row],[SPACES_OCC]]/DATA_RAW_Counts[[#This Row],[SPACES_SVP]]</f>
        <v>0.25313568985176738</v>
      </c>
      <c r="I436">
        <f>DATA_RAW_Counts[[#This Row],[SPACES_EMPTY]]/DATA_RAW_Counts[[#This Row],[SPACES_SVP]]</f>
        <v>0.74686431014823262</v>
      </c>
    </row>
    <row r="437" spans="2:9">
      <c r="B437" s="27" t="s">
        <v>112</v>
      </c>
      <c r="C437" s="13">
        <v>8</v>
      </c>
      <c r="D437" s="14" t="s">
        <v>9</v>
      </c>
      <c r="E437" s="15">
        <v>1227</v>
      </c>
      <c r="F437" s="53">
        <v>190</v>
      </c>
      <c r="G437" s="16">
        <f>DATA_RAW_Counts[[#This Row],[SPACES_SVP]]-DATA_RAW_Counts[[#This Row],[SPACES_OCC]]</f>
        <v>1037</v>
      </c>
      <c r="H437">
        <f>DATA_RAW_Counts[[#This Row],[SPACES_OCC]]/DATA_RAW_Counts[[#This Row],[SPACES_SVP]]</f>
        <v>0.15484922575387122</v>
      </c>
      <c r="I437">
        <f>DATA_RAW_Counts[[#This Row],[SPACES_EMPTY]]/DATA_RAW_Counts[[#This Row],[SPACES_SVP]]</f>
        <v>0.84515077424612872</v>
      </c>
    </row>
    <row r="438" spans="2:9">
      <c r="B438" s="27" t="s">
        <v>112</v>
      </c>
      <c r="C438" s="13">
        <v>11</v>
      </c>
      <c r="D438" s="14" t="s">
        <v>10</v>
      </c>
      <c r="E438" s="15">
        <v>938</v>
      </c>
      <c r="F438" s="53">
        <v>177</v>
      </c>
      <c r="G438" s="16">
        <f>DATA_RAW_Counts[[#This Row],[SPACES_SVP]]-DATA_RAW_Counts[[#This Row],[SPACES_OCC]]</f>
        <v>761</v>
      </c>
      <c r="H438">
        <f>DATA_RAW_Counts[[#This Row],[SPACES_OCC]]/DATA_RAW_Counts[[#This Row],[SPACES_SVP]]</f>
        <v>0.1886993603411514</v>
      </c>
      <c r="I438">
        <f>DATA_RAW_Counts[[#This Row],[SPACES_EMPTY]]/DATA_RAW_Counts[[#This Row],[SPACES_SVP]]</f>
        <v>0.81130063965884858</v>
      </c>
    </row>
    <row r="439" spans="2:9">
      <c r="B439" s="27" t="s">
        <v>112</v>
      </c>
      <c r="C439" s="13">
        <v>12</v>
      </c>
      <c r="D439" s="17" t="s">
        <v>11</v>
      </c>
      <c r="E439" s="15">
        <v>415</v>
      </c>
      <c r="F439" s="53">
        <v>10</v>
      </c>
      <c r="G439" s="16">
        <f>DATA_RAW_Counts[[#This Row],[SPACES_SVP]]-DATA_RAW_Counts[[#This Row],[SPACES_OCC]]</f>
        <v>405</v>
      </c>
      <c r="H439">
        <f>DATA_RAW_Counts[[#This Row],[SPACES_OCC]]/DATA_RAW_Counts[[#This Row],[SPACES_SVP]]</f>
        <v>2.4096385542168676E-2</v>
      </c>
      <c r="I439">
        <f>DATA_RAW_Counts[[#This Row],[SPACES_EMPTY]]/DATA_RAW_Counts[[#This Row],[SPACES_SVP]]</f>
        <v>0.97590361445783136</v>
      </c>
    </row>
    <row r="440" spans="2:9">
      <c r="B440" s="27" t="s">
        <v>112</v>
      </c>
      <c r="C440" s="13">
        <v>13</v>
      </c>
      <c r="D440" s="14" t="s">
        <v>85</v>
      </c>
      <c r="E440" s="15">
        <v>1714</v>
      </c>
      <c r="F440" s="53">
        <v>865</v>
      </c>
      <c r="G440" s="16">
        <f>DATA_RAW_Counts[[#This Row],[SPACES_SVP]]-DATA_RAW_Counts[[#This Row],[SPACES_OCC]]</f>
        <v>849</v>
      </c>
      <c r="H440">
        <f>DATA_RAW_Counts[[#This Row],[SPACES_OCC]]/DATA_RAW_Counts[[#This Row],[SPACES_SVP]]</f>
        <v>0.50466744457409574</v>
      </c>
      <c r="I440">
        <f>DATA_RAW_Counts[[#This Row],[SPACES_EMPTY]]/DATA_RAW_Counts[[#This Row],[SPACES_SVP]]</f>
        <v>0.49533255542590432</v>
      </c>
    </row>
    <row r="441" spans="2:9">
      <c r="B441" s="27" t="s">
        <v>112</v>
      </c>
      <c r="C441" s="13">
        <v>14</v>
      </c>
      <c r="D441" s="14" t="s">
        <v>13</v>
      </c>
      <c r="E441" s="15">
        <v>922</v>
      </c>
      <c r="F441" s="53">
        <v>130</v>
      </c>
      <c r="G441" s="16">
        <f>DATA_RAW_Counts[[#This Row],[SPACES_SVP]]-DATA_RAW_Counts[[#This Row],[SPACES_OCC]]</f>
        <v>792</v>
      </c>
      <c r="H441">
        <f>DATA_RAW_Counts[[#This Row],[SPACES_OCC]]/DATA_RAW_Counts[[#This Row],[SPACES_SVP]]</f>
        <v>0.14099783080260303</v>
      </c>
      <c r="I441">
        <f>DATA_RAW_Counts[[#This Row],[SPACES_EMPTY]]/DATA_RAW_Counts[[#This Row],[SPACES_SVP]]</f>
        <v>0.85900216919739691</v>
      </c>
    </row>
    <row r="442" spans="2:9">
      <c r="B442" s="27" t="s">
        <v>112</v>
      </c>
      <c r="C442" s="13">
        <v>17</v>
      </c>
      <c r="D442" s="14" t="s">
        <v>14</v>
      </c>
      <c r="E442" s="15">
        <v>2377</v>
      </c>
      <c r="F442" s="53">
        <v>441</v>
      </c>
      <c r="G442" s="16">
        <f>DATA_RAW_Counts[[#This Row],[SPACES_SVP]]-DATA_RAW_Counts[[#This Row],[SPACES_OCC]]</f>
        <v>1936</v>
      </c>
      <c r="H442">
        <f>DATA_RAW_Counts[[#This Row],[SPACES_OCC]]/DATA_RAW_Counts[[#This Row],[SPACES_SVP]]</f>
        <v>0.18552797644089189</v>
      </c>
      <c r="I442">
        <f>DATA_RAW_Counts[[#This Row],[SPACES_EMPTY]]/DATA_RAW_Counts[[#This Row],[SPACES_SVP]]</f>
        <v>0.81447202355910808</v>
      </c>
    </row>
    <row r="443" spans="2:9">
      <c r="B443" s="27" t="s">
        <v>112</v>
      </c>
      <c r="C443" s="13">
        <v>18</v>
      </c>
      <c r="D443" s="14" t="s">
        <v>15</v>
      </c>
      <c r="E443" s="15">
        <v>961</v>
      </c>
      <c r="F443" s="53">
        <v>168</v>
      </c>
      <c r="G443" s="16">
        <f>DATA_RAW_Counts[[#This Row],[SPACES_SVP]]-DATA_RAW_Counts[[#This Row],[SPACES_OCC]]</f>
        <v>793</v>
      </c>
      <c r="H443">
        <f>DATA_RAW_Counts[[#This Row],[SPACES_OCC]]/DATA_RAW_Counts[[#This Row],[SPACES_SVP]]</f>
        <v>0.17481789802289283</v>
      </c>
      <c r="I443">
        <f>DATA_RAW_Counts[[#This Row],[SPACES_EMPTY]]/DATA_RAW_Counts[[#This Row],[SPACES_SVP]]</f>
        <v>0.82518210197710717</v>
      </c>
    </row>
    <row r="444" spans="2:9">
      <c r="B444" s="27" t="s">
        <v>112</v>
      </c>
      <c r="C444" s="13">
        <v>19</v>
      </c>
      <c r="D444" s="14" t="s">
        <v>16</v>
      </c>
      <c r="E444" s="18">
        <v>2171</v>
      </c>
      <c r="F444" s="53">
        <v>389</v>
      </c>
      <c r="G444" s="16">
        <f>DATA_RAW_Counts[[#This Row],[SPACES_SVP]]-DATA_RAW_Counts[[#This Row],[SPACES_OCC]]</f>
        <v>1782</v>
      </c>
      <c r="H444">
        <f>DATA_RAW_Counts[[#This Row],[SPACES_OCC]]/DATA_RAW_Counts[[#This Row],[SPACES_SVP]]</f>
        <v>0.17918010133578996</v>
      </c>
      <c r="I444">
        <f>DATA_RAW_Counts[[#This Row],[SPACES_EMPTY]]/DATA_RAW_Counts[[#This Row],[SPACES_SVP]]</f>
        <v>0.82081989866421001</v>
      </c>
    </row>
    <row r="445" spans="2:9">
      <c r="B445" s="27" t="s">
        <v>112</v>
      </c>
      <c r="C445" s="13">
        <v>21</v>
      </c>
      <c r="D445" s="14" t="s">
        <v>17</v>
      </c>
      <c r="E445" s="15">
        <v>1129</v>
      </c>
      <c r="F445" s="53">
        <v>58</v>
      </c>
      <c r="G445" s="16">
        <f>DATA_RAW_Counts[[#This Row],[SPACES_SVP]]-DATA_RAW_Counts[[#This Row],[SPACES_OCC]]</f>
        <v>1071</v>
      </c>
      <c r="H445">
        <f>DATA_RAW_Counts[[#This Row],[SPACES_OCC]]/DATA_RAW_Counts[[#This Row],[SPACES_SVP]]</f>
        <v>5.1372896368467667E-2</v>
      </c>
      <c r="I445">
        <f>DATA_RAW_Counts[[#This Row],[SPACES_EMPTY]]/DATA_RAW_Counts[[#This Row],[SPACES_SVP]]</f>
        <v>0.94862710363153235</v>
      </c>
    </row>
    <row r="446" spans="2:9">
      <c r="B446" s="27" t="s">
        <v>112</v>
      </c>
      <c r="C446" s="13">
        <v>23</v>
      </c>
      <c r="D446" s="14" t="s">
        <v>62</v>
      </c>
      <c r="E446" s="15">
        <v>862</v>
      </c>
      <c r="F446" s="53">
        <v>54</v>
      </c>
      <c r="G446" s="16">
        <f>DATA_RAW_Counts[[#This Row],[SPACES_SVP]]-DATA_RAW_Counts[[#This Row],[SPACES_OCC]]</f>
        <v>808</v>
      </c>
      <c r="H446">
        <f>DATA_RAW_Counts[[#This Row],[SPACES_OCC]]/DATA_RAW_Counts[[#This Row],[SPACES_SVP]]</f>
        <v>6.2645011600928072E-2</v>
      </c>
      <c r="I446">
        <f>DATA_RAW_Counts[[#This Row],[SPACES_EMPTY]]/DATA_RAW_Counts[[#This Row],[SPACES_SVP]]</f>
        <v>0.93735498839907194</v>
      </c>
    </row>
    <row r="447" spans="2:9">
      <c r="B447" s="27" t="s">
        <v>112</v>
      </c>
      <c r="C447" s="13">
        <v>24</v>
      </c>
      <c r="D447" s="14" t="s">
        <v>63</v>
      </c>
      <c r="E447" s="15">
        <v>779</v>
      </c>
      <c r="F447" s="53">
        <v>115</v>
      </c>
      <c r="G447" s="16">
        <f>DATA_RAW_Counts[[#This Row],[SPACES_SVP]]-DATA_RAW_Counts[[#This Row],[SPACES_OCC]]</f>
        <v>664</v>
      </c>
      <c r="H447">
        <f>DATA_RAW_Counts[[#This Row],[SPACES_OCC]]/DATA_RAW_Counts[[#This Row],[SPACES_SVP]]</f>
        <v>0.14762516046213095</v>
      </c>
      <c r="I447">
        <f>DATA_RAW_Counts[[#This Row],[SPACES_EMPTY]]/DATA_RAW_Counts[[#This Row],[SPACES_SVP]]</f>
        <v>0.85237483953786908</v>
      </c>
    </row>
    <row r="448" spans="2:9">
      <c r="B448" s="27" t="s">
        <v>112</v>
      </c>
      <c r="C448" s="13">
        <v>25</v>
      </c>
      <c r="D448" s="14" t="s">
        <v>19</v>
      </c>
      <c r="E448" s="15">
        <v>904</v>
      </c>
      <c r="F448" s="53">
        <v>101</v>
      </c>
      <c r="G448" s="16">
        <f>DATA_RAW_Counts[[#This Row],[SPACES_SVP]]-DATA_RAW_Counts[[#This Row],[SPACES_OCC]]</f>
        <v>803</v>
      </c>
      <c r="H448">
        <f>DATA_RAW_Counts[[#This Row],[SPACES_OCC]]/DATA_RAW_Counts[[#This Row],[SPACES_SVP]]</f>
        <v>0.11172566371681415</v>
      </c>
      <c r="I448">
        <f>DATA_RAW_Counts[[#This Row],[SPACES_EMPTY]]/DATA_RAW_Counts[[#This Row],[SPACES_SVP]]</f>
        <v>0.88827433628318586</v>
      </c>
    </row>
    <row r="449" spans="2:10">
      <c r="B449" s="27" t="s">
        <v>112</v>
      </c>
      <c r="C449" s="13">
        <v>27</v>
      </c>
      <c r="D449" s="17" t="s">
        <v>20</v>
      </c>
      <c r="E449" s="15">
        <v>1603</v>
      </c>
      <c r="F449" s="55">
        <v>93</v>
      </c>
      <c r="G449" s="16">
        <f>DATA_RAW_Counts[[#This Row],[SPACES_SVP]]-DATA_RAW_Counts[[#This Row],[SPACES_OCC]]</f>
        <v>1510</v>
      </c>
      <c r="H449">
        <f>DATA_RAW_Counts[[#This Row],[SPACES_OCC]]/DATA_RAW_Counts[[#This Row],[SPACES_SVP]]</f>
        <v>5.8016219588271987E-2</v>
      </c>
      <c r="I449">
        <f>DATA_RAW_Counts[[#This Row],[SPACES_EMPTY]]/DATA_RAW_Counts[[#This Row],[SPACES_SVP]]</f>
        <v>0.94198378041172803</v>
      </c>
    </row>
    <row r="450" spans="2:10">
      <c r="B450" s="27" t="s">
        <v>112</v>
      </c>
      <c r="C450" s="13">
        <v>28</v>
      </c>
      <c r="D450" s="14" t="s">
        <v>21</v>
      </c>
      <c r="E450" s="15">
        <v>2361</v>
      </c>
      <c r="F450" s="53">
        <v>307</v>
      </c>
      <c r="G450" s="16">
        <f>DATA_RAW_Counts[[#This Row],[SPACES_SVP]]-DATA_RAW_Counts[[#This Row],[SPACES_OCC]]</f>
        <v>2054</v>
      </c>
      <c r="H450">
        <f>DATA_RAW_Counts[[#This Row],[SPACES_OCC]]/DATA_RAW_Counts[[#This Row],[SPACES_SVP]]</f>
        <v>0.13002964845404488</v>
      </c>
      <c r="I450">
        <f>DATA_RAW_Counts[[#This Row],[SPACES_EMPTY]]/DATA_RAW_Counts[[#This Row],[SPACES_SVP]]</f>
        <v>0.86997035154595515</v>
      </c>
    </row>
    <row r="451" spans="2:10">
      <c r="B451" s="27" t="s">
        <v>112</v>
      </c>
      <c r="C451" s="13">
        <v>31</v>
      </c>
      <c r="D451" s="17" t="s">
        <v>23</v>
      </c>
      <c r="E451" s="15">
        <v>1286</v>
      </c>
      <c r="F451" s="53">
        <v>13</v>
      </c>
      <c r="G451" s="16">
        <f>DATA_RAW_Counts[[#This Row],[SPACES_SVP]]-DATA_RAW_Counts[[#This Row],[SPACES_OCC]]</f>
        <v>1273</v>
      </c>
      <c r="H451">
        <f>DATA_RAW_Counts[[#This Row],[SPACES_OCC]]/DATA_RAW_Counts[[#This Row],[SPACES_SVP]]</f>
        <v>1.010886469673406E-2</v>
      </c>
      <c r="I451">
        <f>DATA_RAW_Counts[[#This Row],[SPACES_EMPTY]]/DATA_RAW_Counts[[#This Row],[SPACES_SVP]]</f>
        <v>0.98989113530326589</v>
      </c>
    </row>
    <row r="452" spans="2:10">
      <c r="B452" s="27" t="s">
        <v>112</v>
      </c>
      <c r="C452" s="13">
        <v>33</v>
      </c>
      <c r="D452" s="14" t="s">
        <v>24</v>
      </c>
      <c r="E452" s="15">
        <v>766</v>
      </c>
      <c r="F452" s="53">
        <v>228</v>
      </c>
      <c r="G452" s="16">
        <f>DATA_RAW_Counts[[#This Row],[SPACES_SVP]]-DATA_RAW_Counts[[#This Row],[SPACES_OCC]]</f>
        <v>538</v>
      </c>
      <c r="H452">
        <f>DATA_RAW_Counts[[#This Row],[SPACES_OCC]]/DATA_RAW_Counts[[#This Row],[SPACES_SVP]]</f>
        <v>0.29765013054830286</v>
      </c>
      <c r="I452">
        <f>DATA_RAW_Counts[[#This Row],[SPACES_EMPTY]]/DATA_RAW_Counts[[#This Row],[SPACES_SVP]]</f>
        <v>0.70234986945169708</v>
      </c>
    </row>
    <row r="453" spans="2:10">
      <c r="B453" s="27" t="s">
        <v>112</v>
      </c>
      <c r="C453" s="13">
        <v>34</v>
      </c>
      <c r="D453" s="14" t="s">
        <v>25</v>
      </c>
      <c r="E453" s="15">
        <v>1263</v>
      </c>
      <c r="F453" s="53">
        <v>278</v>
      </c>
      <c r="G453" s="16">
        <f>DATA_RAW_Counts[[#This Row],[SPACES_SVP]]-DATA_RAW_Counts[[#This Row],[SPACES_OCC]]</f>
        <v>985</v>
      </c>
      <c r="H453">
        <f>DATA_RAW_Counts[[#This Row],[SPACES_OCC]]/DATA_RAW_Counts[[#This Row],[SPACES_SVP]]</f>
        <v>0.22011084718923199</v>
      </c>
      <c r="I453">
        <f>DATA_RAW_Counts[[#This Row],[SPACES_EMPTY]]/DATA_RAW_Counts[[#This Row],[SPACES_SVP]]</f>
        <v>0.77988915281076798</v>
      </c>
    </row>
    <row r="454" spans="2:10">
      <c r="B454" s="27" t="s">
        <v>112</v>
      </c>
      <c r="C454" s="13">
        <v>36</v>
      </c>
      <c r="D454" s="14" t="s">
        <v>26</v>
      </c>
      <c r="E454" s="15">
        <v>996</v>
      </c>
      <c r="F454" s="53">
        <v>276</v>
      </c>
      <c r="G454" s="16">
        <f>DATA_RAW_Counts[[#This Row],[SPACES_SVP]]-DATA_RAW_Counts[[#This Row],[SPACES_OCC]]</f>
        <v>720</v>
      </c>
      <c r="H454">
        <f>DATA_RAW_Counts[[#This Row],[SPACES_OCC]]/DATA_RAW_Counts[[#This Row],[SPACES_SVP]]</f>
        <v>0.27710843373493976</v>
      </c>
      <c r="I454">
        <f>DATA_RAW_Counts[[#This Row],[SPACES_EMPTY]]/DATA_RAW_Counts[[#This Row],[SPACES_SVP]]</f>
        <v>0.72289156626506024</v>
      </c>
    </row>
    <row r="455" spans="2:10">
      <c r="B455" s="27" t="s">
        <v>112</v>
      </c>
      <c r="C455" s="13">
        <v>37</v>
      </c>
      <c r="D455" s="14" t="s">
        <v>27</v>
      </c>
      <c r="E455" s="15">
        <v>1831</v>
      </c>
      <c r="F455" s="53">
        <v>508</v>
      </c>
      <c r="G455" s="16">
        <f>DATA_RAW_Counts[[#This Row],[SPACES_SVP]]-DATA_RAW_Counts[[#This Row],[SPACES_OCC]]</f>
        <v>1323</v>
      </c>
      <c r="H455">
        <f>DATA_RAW_Counts[[#This Row],[SPACES_OCC]]/DATA_RAW_Counts[[#This Row],[SPACES_SVP]]</f>
        <v>0.27744401966138721</v>
      </c>
      <c r="I455">
        <f>DATA_RAW_Counts[[#This Row],[SPACES_EMPTY]]/DATA_RAW_Counts[[#This Row],[SPACES_SVP]]</f>
        <v>0.72255598033861279</v>
      </c>
    </row>
    <row r="456" spans="2:10">
      <c r="B456" s="27" t="s">
        <v>112</v>
      </c>
      <c r="C456" s="13">
        <v>38</v>
      </c>
      <c r="D456" s="17" t="s">
        <v>64</v>
      </c>
      <c r="E456" s="15">
        <v>1468</v>
      </c>
      <c r="F456" s="53">
        <v>11</v>
      </c>
      <c r="G456" s="16">
        <f>DATA_RAW_Counts[[#This Row],[SPACES_SVP]]-DATA_RAW_Counts[[#This Row],[SPACES_OCC]]</f>
        <v>1457</v>
      </c>
      <c r="H456">
        <f>DATA_RAW_Counts[[#This Row],[SPACES_OCC]]/DATA_RAW_Counts[[#This Row],[SPACES_SVP]]</f>
        <v>7.4931880108991822E-3</v>
      </c>
      <c r="I456">
        <f>DATA_RAW_Counts[[#This Row],[SPACES_EMPTY]]/DATA_RAW_Counts[[#This Row],[SPACES_SVP]]</f>
        <v>0.99250681198910085</v>
      </c>
    </row>
    <row r="457" spans="2:10">
      <c r="B457" s="27" t="s">
        <v>112</v>
      </c>
      <c r="C457" s="13">
        <v>39</v>
      </c>
      <c r="D457" s="14" t="s">
        <v>28</v>
      </c>
      <c r="E457" s="15">
        <v>1102</v>
      </c>
      <c r="F457" s="53">
        <v>84</v>
      </c>
      <c r="G457" s="16">
        <f>DATA_RAW_Counts[[#This Row],[SPACES_SVP]]-DATA_RAW_Counts[[#This Row],[SPACES_OCC]]</f>
        <v>1018</v>
      </c>
      <c r="H457">
        <f>DATA_RAW_Counts[[#This Row],[SPACES_OCC]]/DATA_RAW_Counts[[#This Row],[SPACES_SVP]]</f>
        <v>7.6225045372050812E-2</v>
      </c>
      <c r="I457">
        <f>DATA_RAW_Counts[[#This Row],[SPACES_EMPTY]]/DATA_RAW_Counts[[#This Row],[SPACES_SVP]]</f>
        <v>0.92377495462794923</v>
      </c>
    </row>
    <row r="458" spans="2:10">
      <c r="B458" s="27" t="s">
        <v>112</v>
      </c>
      <c r="C458" s="13">
        <v>42</v>
      </c>
      <c r="D458" s="14" t="s">
        <v>29</v>
      </c>
      <c r="E458" s="15">
        <v>826</v>
      </c>
      <c r="F458" s="53">
        <v>105</v>
      </c>
      <c r="G458" s="16">
        <f>DATA_RAW_Counts[[#This Row],[SPACES_SVP]]-DATA_RAW_Counts[[#This Row],[SPACES_OCC]]</f>
        <v>721</v>
      </c>
      <c r="H458">
        <f>DATA_RAW_Counts[[#This Row],[SPACES_OCC]]/DATA_RAW_Counts[[#This Row],[SPACES_SVP]]</f>
        <v>0.1271186440677966</v>
      </c>
      <c r="I458">
        <f>DATA_RAW_Counts[[#This Row],[SPACES_EMPTY]]/DATA_RAW_Counts[[#This Row],[SPACES_SVP]]</f>
        <v>0.8728813559322034</v>
      </c>
    </row>
    <row r="459" spans="2:10">
      <c r="B459" s="27" t="s">
        <v>113</v>
      </c>
      <c r="C459" s="13">
        <v>1</v>
      </c>
      <c r="D459" s="14" t="s">
        <v>2</v>
      </c>
      <c r="E459" s="15">
        <v>2438</v>
      </c>
      <c r="F459" s="53">
        <v>483</v>
      </c>
      <c r="G459" s="16">
        <f>DATA_RAW_Counts[[#This Row],[SPACES_SVP]]-DATA_RAW_Counts[[#This Row],[SPACES_OCC]]</f>
        <v>1955</v>
      </c>
      <c r="H459">
        <f>DATA_RAW_Counts[[#This Row],[SPACES_OCC]]/DATA_RAW_Counts[[#This Row],[SPACES_SVP]]</f>
        <v>0.19811320754716982</v>
      </c>
      <c r="I459">
        <f>DATA_RAW_Counts[[#This Row],[SPACES_EMPTY]]/DATA_RAW_Counts[[#This Row],[SPACES_SVP]]</f>
        <v>0.80188679245283023</v>
      </c>
    </row>
    <row r="460" spans="2:10">
      <c r="B460" s="27" t="s">
        <v>113</v>
      </c>
      <c r="C460" s="13">
        <v>2</v>
      </c>
      <c r="D460" s="14" t="s">
        <v>4</v>
      </c>
      <c r="E460" s="15">
        <v>1155</v>
      </c>
      <c r="F460" s="53">
        <v>106</v>
      </c>
      <c r="G460" s="16">
        <f>DATA_RAW_Counts[[#This Row],[SPACES_SVP]]-DATA_RAW_Counts[[#This Row],[SPACES_OCC]]</f>
        <v>1049</v>
      </c>
      <c r="H460">
        <f>DATA_RAW_Counts[[#This Row],[SPACES_OCC]]/DATA_RAW_Counts[[#This Row],[SPACES_SVP]]</f>
        <v>9.1774891774891773E-2</v>
      </c>
      <c r="I460">
        <f>DATA_RAW_Counts[[#This Row],[SPACES_EMPTY]]/DATA_RAW_Counts[[#This Row],[SPACES_SVP]]</f>
        <v>0.90822510822510827</v>
      </c>
    </row>
    <row r="461" spans="2:10">
      <c r="B461" s="27" t="s">
        <v>113</v>
      </c>
      <c r="C461" s="13">
        <v>3</v>
      </c>
      <c r="D461" s="14" t="s">
        <v>6</v>
      </c>
      <c r="E461" s="15">
        <v>125</v>
      </c>
      <c r="F461" s="53"/>
      <c r="G461" s="16"/>
      <c r="J461" t="s">
        <v>155</v>
      </c>
    </row>
    <row r="462" spans="2:10">
      <c r="B462" s="27" t="s">
        <v>113</v>
      </c>
      <c r="C462" s="13">
        <v>4</v>
      </c>
      <c r="D462" s="14" t="s">
        <v>60</v>
      </c>
      <c r="E462" s="15">
        <v>294</v>
      </c>
      <c r="F462" s="53">
        <v>34</v>
      </c>
      <c r="G462" s="16">
        <f>DATA_RAW_Counts[[#This Row],[SPACES_SVP]]-DATA_RAW_Counts[[#This Row],[SPACES_OCC]]</f>
        <v>260</v>
      </c>
      <c r="H462">
        <f>DATA_RAW_Counts[[#This Row],[SPACES_OCC]]/DATA_RAW_Counts[[#This Row],[SPACES_SVP]]</f>
        <v>0.11564625850340136</v>
      </c>
      <c r="I462">
        <f>DATA_RAW_Counts[[#This Row],[SPACES_EMPTY]]/DATA_RAW_Counts[[#This Row],[SPACES_SVP]]</f>
        <v>0.88435374149659862</v>
      </c>
    </row>
    <row r="463" spans="2:10">
      <c r="B463" s="27" t="s">
        <v>113</v>
      </c>
      <c r="C463" s="13">
        <v>5</v>
      </c>
      <c r="D463" s="14" t="s">
        <v>61</v>
      </c>
      <c r="E463" s="15">
        <v>1487</v>
      </c>
      <c r="F463" s="53">
        <v>766</v>
      </c>
      <c r="G463" s="16">
        <f>DATA_RAW_Counts[[#This Row],[SPACES_SVP]]-DATA_RAW_Counts[[#This Row],[SPACES_OCC]]</f>
        <v>721</v>
      </c>
      <c r="H463">
        <f>DATA_RAW_Counts[[#This Row],[SPACES_OCC]]/DATA_RAW_Counts[[#This Row],[SPACES_SVP]]</f>
        <v>0.51513113651647613</v>
      </c>
      <c r="I463">
        <f>DATA_RAW_Counts[[#This Row],[SPACES_EMPTY]]/DATA_RAW_Counts[[#This Row],[SPACES_SVP]]</f>
        <v>0.48486886348352387</v>
      </c>
    </row>
    <row r="464" spans="2:10">
      <c r="B464" s="27" t="s">
        <v>113</v>
      </c>
      <c r="C464" s="13">
        <v>6</v>
      </c>
      <c r="D464" s="14" t="s">
        <v>8</v>
      </c>
      <c r="E464" s="15">
        <v>877</v>
      </c>
      <c r="F464" s="53">
        <v>189</v>
      </c>
      <c r="G464" s="16">
        <f>DATA_RAW_Counts[[#This Row],[SPACES_SVP]]-DATA_RAW_Counts[[#This Row],[SPACES_OCC]]</f>
        <v>688</v>
      </c>
      <c r="H464">
        <f>DATA_RAW_Counts[[#This Row],[SPACES_OCC]]/DATA_RAW_Counts[[#This Row],[SPACES_SVP]]</f>
        <v>0.21550741163055873</v>
      </c>
      <c r="I464">
        <f>DATA_RAW_Counts[[#This Row],[SPACES_EMPTY]]/DATA_RAW_Counts[[#This Row],[SPACES_SVP]]</f>
        <v>0.78449258836944125</v>
      </c>
    </row>
    <row r="465" spans="2:9">
      <c r="B465" s="27" t="s">
        <v>113</v>
      </c>
      <c r="C465" s="13">
        <v>7</v>
      </c>
      <c r="D465" s="14" t="s">
        <v>100</v>
      </c>
      <c r="E465" s="15">
        <v>65</v>
      </c>
      <c r="F465" s="53">
        <v>44</v>
      </c>
      <c r="G465" s="16">
        <f>DATA_RAW_Counts[[#This Row],[SPACES_SVP]]-DATA_RAW_Counts[[#This Row],[SPACES_OCC]]</f>
        <v>21</v>
      </c>
      <c r="H465">
        <f>DATA_RAW_Counts[[#This Row],[SPACES_OCC]]/DATA_RAW_Counts[[#This Row],[SPACES_SVP]]</f>
        <v>0.67692307692307696</v>
      </c>
      <c r="I465">
        <f>DATA_RAW_Counts[[#This Row],[SPACES_EMPTY]]/DATA_RAW_Counts[[#This Row],[SPACES_SVP]]</f>
        <v>0.32307692307692309</v>
      </c>
    </row>
    <row r="466" spans="2:9">
      <c r="B466" s="27" t="s">
        <v>113</v>
      </c>
      <c r="C466" s="13">
        <v>8</v>
      </c>
      <c r="D466" s="14" t="s">
        <v>9</v>
      </c>
      <c r="E466" s="15">
        <v>1227</v>
      </c>
      <c r="F466" s="53">
        <v>186</v>
      </c>
      <c r="G466" s="16">
        <f>DATA_RAW_Counts[[#This Row],[SPACES_SVP]]-DATA_RAW_Counts[[#This Row],[SPACES_OCC]]</f>
        <v>1041</v>
      </c>
      <c r="H466">
        <f>DATA_RAW_Counts[[#This Row],[SPACES_OCC]]/DATA_RAW_Counts[[#This Row],[SPACES_SVP]]</f>
        <v>0.15158924205378974</v>
      </c>
      <c r="I466">
        <f>DATA_RAW_Counts[[#This Row],[SPACES_EMPTY]]/DATA_RAW_Counts[[#This Row],[SPACES_SVP]]</f>
        <v>0.84841075794621024</v>
      </c>
    </row>
    <row r="467" spans="2:9">
      <c r="B467" s="27" t="s">
        <v>113</v>
      </c>
      <c r="C467" s="13">
        <v>9</v>
      </c>
      <c r="D467" s="14" t="s">
        <v>101</v>
      </c>
      <c r="E467" s="15">
        <v>1439</v>
      </c>
      <c r="F467" s="53">
        <v>507</v>
      </c>
      <c r="G467" s="16">
        <f>DATA_RAW_Counts[[#This Row],[SPACES_SVP]]-DATA_RAW_Counts[[#This Row],[SPACES_OCC]]</f>
        <v>932</v>
      </c>
      <c r="H467">
        <f>DATA_RAW_Counts[[#This Row],[SPACES_OCC]]/DATA_RAW_Counts[[#This Row],[SPACES_SVP]]</f>
        <v>0.35232800555941624</v>
      </c>
      <c r="I467">
        <f>DATA_RAW_Counts[[#This Row],[SPACES_EMPTY]]/DATA_RAW_Counts[[#This Row],[SPACES_SVP]]</f>
        <v>0.64767199444058376</v>
      </c>
    </row>
    <row r="468" spans="2:9">
      <c r="B468" s="27" t="s">
        <v>113</v>
      </c>
      <c r="C468" s="13">
        <v>10</v>
      </c>
      <c r="D468" s="14" t="s">
        <v>102</v>
      </c>
      <c r="E468" s="15">
        <v>24</v>
      </c>
      <c r="F468" s="53">
        <v>14</v>
      </c>
      <c r="G468" s="16">
        <f>DATA_RAW_Counts[[#This Row],[SPACES_SVP]]-DATA_RAW_Counts[[#This Row],[SPACES_OCC]]</f>
        <v>10</v>
      </c>
      <c r="H468">
        <f>DATA_RAW_Counts[[#This Row],[SPACES_OCC]]/DATA_RAW_Counts[[#This Row],[SPACES_SVP]]</f>
        <v>0.58333333333333337</v>
      </c>
      <c r="I468">
        <f>DATA_RAW_Counts[[#This Row],[SPACES_EMPTY]]/DATA_RAW_Counts[[#This Row],[SPACES_SVP]]</f>
        <v>0.41666666666666669</v>
      </c>
    </row>
    <row r="469" spans="2:9">
      <c r="B469" s="27" t="s">
        <v>113</v>
      </c>
      <c r="C469" s="13">
        <v>11</v>
      </c>
      <c r="D469" s="14" t="s">
        <v>10</v>
      </c>
      <c r="E469" s="15">
        <v>938</v>
      </c>
      <c r="F469" s="53">
        <v>139</v>
      </c>
      <c r="G469" s="16">
        <f>DATA_RAW_Counts[[#This Row],[SPACES_SVP]]-DATA_RAW_Counts[[#This Row],[SPACES_OCC]]</f>
        <v>799</v>
      </c>
      <c r="H469">
        <f>DATA_RAW_Counts[[#This Row],[SPACES_OCC]]/DATA_RAW_Counts[[#This Row],[SPACES_SVP]]</f>
        <v>0.14818763326226012</v>
      </c>
      <c r="I469">
        <f>DATA_RAW_Counts[[#This Row],[SPACES_EMPTY]]/DATA_RAW_Counts[[#This Row],[SPACES_SVP]]</f>
        <v>0.85181236673773986</v>
      </c>
    </row>
    <row r="470" spans="2:9">
      <c r="B470" s="27" t="s">
        <v>113</v>
      </c>
      <c r="C470" s="13">
        <v>12</v>
      </c>
      <c r="D470" s="17" t="s">
        <v>11</v>
      </c>
      <c r="E470" s="15">
        <v>415</v>
      </c>
      <c r="F470" s="53">
        <v>7</v>
      </c>
      <c r="G470" s="16">
        <f>DATA_RAW_Counts[[#This Row],[SPACES_SVP]]-DATA_RAW_Counts[[#This Row],[SPACES_OCC]]</f>
        <v>408</v>
      </c>
      <c r="H470">
        <f>DATA_RAW_Counts[[#This Row],[SPACES_OCC]]/DATA_RAW_Counts[[#This Row],[SPACES_SVP]]</f>
        <v>1.6867469879518072E-2</v>
      </c>
      <c r="I470">
        <f>DATA_RAW_Counts[[#This Row],[SPACES_EMPTY]]/DATA_RAW_Counts[[#This Row],[SPACES_SVP]]</f>
        <v>0.98313253012048196</v>
      </c>
    </row>
    <row r="471" spans="2:9">
      <c r="B471" s="27" t="s">
        <v>113</v>
      </c>
      <c r="C471" s="13">
        <v>13</v>
      </c>
      <c r="D471" s="14" t="s">
        <v>85</v>
      </c>
      <c r="E471" s="15">
        <v>1714</v>
      </c>
      <c r="F471" s="53">
        <v>787</v>
      </c>
      <c r="G471" s="16">
        <f>DATA_RAW_Counts[[#This Row],[SPACES_SVP]]-DATA_RAW_Counts[[#This Row],[SPACES_OCC]]</f>
        <v>927</v>
      </c>
      <c r="H471">
        <f>DATA_RAW_Counts[[#This Row],[SPACES_OCC]]/DATA_RAW_Counts[[#This Row],[SPACES_SVP]]</f>
        <v>0.45915985997666275</v>
      </c>
      <c r="I471">
        <f>DATA_RAW_Counts[[#This Row],[SPACES_EMPTY]]/DATA_RAW_Counts[[#This Row],[SPACES_SVP]]</f>
        <v>0.54084014002333725</v>
      </c>
    </row>
    <row r="472" spans="2:9">
      <c r="B472" s="27" t="s">
        <v>113</v>
      </c>
      <c r="C472" s="13">
        <v>14</v>
      </c>
      <c r="D472" s="14" t="s">
        <v>13</v>
      </c>
      <c r="E472" s="15">
        <v>922</v>
      </c>
      <c r="F472" s="53">
        <v>128</v>
      </c>
      <c r="G472" s="16">
        <f>DATA_RAW_Counts[[#This Row],[SPACES_SVP]]-DATA_RAW_Counts[[#This Row],[SPACES_OCC]]</f>
        <v>794</v>
      </c>
      <c r="H472">
        <f>DATA_RAW_Counts[[#This Row],[SPACES_OCC]]/DATA_RAW_Counts[[#This Row],[SPACES_SVP]]</f>
        <v>0.13882863340563992</v>
      </c>
      <c r="I472">
        <f>DATA_RAW_Counts[[#This Row],[SPACES_EMPTY]]/DATA_RAW_Counts[[#This Row],[SPACES_SVP]]</f>
        <v>0.86117136659436011</v>
      </c>
    </row>
    <row r="473" spans="2:9">
      <c r="B473" s="27" t="s">
        <v>113</v>
      </c>
      <c r="C473" s="13">
        <v>15</v>
      </c>
      <c r="D473" s="14" t="s">
        <v>103</v>
      </c>
      <c r="E473" s="15">
        <v>83</v>
      </c>
      <c r="F473" s="53">
        <v>3</v>
      </c>
      <c r="G473" s="16">
        <f>DATA_RAW_Counts[[#This Row],[SPACES_SVP]]-DATA_RAW_Counts[[#This Row],[SPACES_OCC]]</f>
        <v>80</v>
      </c>
      <c r="H473">
        <f>DATA_RAW_Counts[[#This Row],[SPACES_OCC]]/DATA_RAW_Counts[[#This Row],[SPACES_SVP]]</f>
        <v>3.614457831325301E-2</v>
      </c>
      <c r="I473">
        <f>DATA_RAW_Counts[[#This Row],[SPACES_EMPTY]]/DATA_RAW_Counts[[#This Row],[SPACES_SVP]]</f>
        <v>0.96385542168674698</v>
      </c>
    </row>
    <row r="474" spans="2:9">
      <c r="B474" s="27" t="s">
        <v>113</v>
      </c>
      <c r="C474" s="13">
        <v>16</v>
      </c>
      <c r="D474" s="14" t="s">
        <v>104</v>
      </c>
      <c r="E474" s="15">
        <v>17</v>
      </c>
      <c r="F474" s="53">
        <v>8</v>
      </c>
      <c r="G474" s="16">
        <f>DATA_RAW_Counts[[#This Row],[SPACES_SVP]]-DATA_RAW_Counts[[#This Row],[SPACES_OCC]]</f>
        <v>9</v>
      </c>
      <c r="H474">
        <f>DATA_RAW_Counts[[#This Row],[SPACES_OCC]]/DATA_RAW_Counts[[#This Row],[SPACES_SVP]]</f>
        <v>0.47058823529411764</v>
      </c>
      <c r="I474">
        <f>DATA_RAW_Counts[[#This Row],[SPACES_EMPTY]]/DATA_RAW_Counts[[#This Row],[SPACES_SVP]]</f>
        <v>0.52941176470588236</v>
      </c>
    </row>
    <row r="475" spans="2:9">
      <c r="B475" s="27" t="s">
        <v>113</v>
      </c>
      <c r="C475" s="13">
        <v>17</v>
      </c>
      <c r="D475" s="14" t="s">
        <v>14</v>
      </c>
      <c r="E475" s="15">
        <v>2377</v>
      </c>
      <c r="F475" s="53">
        <v>435</v>
      </c>
      <c r="G475" s="16">
        <f>DATA_RAW_Counts[[#This Row],[SPACES_SVP]]-DATA_RAW_Counts[[#This Row],[SPACES_OCC]]</f>
        <v>1942</v>
      </c>
      <c r="H475">
        <f>DATA_RAW_Counts[[#This Row],[SPACES_OCC]]/DATA_RAW_Counts[[#This Row],[SPACES_SVP]]</f>
        <v>0.18300378628523348</v>
      </c>
      <c r="I475">
        <f>DATA_RAW_Counts[[#This Row],[SPACES_EMPTY]]/DATA_RAW_Counts[[#This Row],[SPACES_SVP]]</f>
        <v>0.81699621371476649</v>
      </c>
    </row>
    <row r="476" spans="2:9">
      <c r="B476" s="27" t="s">
        <v>113</v>
      </c>
      <c r="C476" s="13">
        <v>18</v>
      </c>
      <c r="D476" s="14" t="s">
        <v>15</v>
      </c>
      <c r="E476" s="15">
        <v>961</v>
      </c>
      <c r="F476" s="53">
        <v>153</v>
      </c>
      <c r="G476" s="16">
        <f>DATA_RAW_Counts[[#This Row],[SPACES_SVP]]-DATA_RAW_Counts[[#This Row],[SPACES_OCC]]</f>
        <v>808</v>
      </c>
      <c r="H476">
        <f>DATA_RAW_Counts[[#This Row],[SPACES_OCC]]/DATA_RAW_Counts[[#This Row],[SPACES_SVP]]</f>
        <v>0.15920915712799166</v>
      </c>
      <c r="I476">
        <f>DATA_RAW_Counts[[#This Row],[SPACES_EMPTY]]/DATA_RAW_Counts[[#This Row],[SPACES_SVP]]</f>
        <v>0.84079084287200834</v>
      </c>
    </row>
    <row r="477" spans="2:9">
      <c r="B477" s="27" t="s">
        <v>113</v>
      </c>
      <c r="C477" s="13">
        <v>19</v>
      </c>
      <c r="D477" s="14" t="s">
        <v>16</v>
      </c>
      <c r="E477" s="18">
        <v>2171</v>
      </c>
      <c r="F477" s="53">
        <v>314</v>
      </c>
      <c r="G477" s="16">
        <f>DATA_RAW_Counts[[#This Row],[SPACES_SVP]]-DATA_RAW_Counts[[#This Row],[SPACES_OCC]]</f>
        <v>1857</v>
      </c>
      <c r="H477">
        <f>DATA_RAW_Counts[[#This Row],[SPACES_OCC]]/DATA_RAW_Counts[[#This Row],[SPACES_SVP]]</f>
        <v>0.14463380930446798</v>
      </c>
      <c r="I477">
        <f>DATA_RAW_Counts[[#This Row],[SPACES_EMPTY]]/DATA_RAW_Counts[[#This Row],[SPACES_SVP]]</f>
        <v>0.85536619069553199</v>
      </c>
    </row>
    <row r="478" spans="2:9">
      <c r="B478" s="27" t="s">
        <v>113</v>
      </c>
      <c r="C478" s="13">
        <v>20</v>
      </c>
      <c r="D478" s="14" t="s">
        <v>105</v>
      </c>
      <c r="E478" s="18">
        <v>78</v>
      </c>
      <c r="F478" s="53">
        <v>41</v>
      </c>
      <c r="G478" s="16">
        <f>DATA_RAW_Counts[[#This Row],[SPACES_SVP]]-DATA_RAW_Counts[[#This Row],[SPACES_OCC]]</f>
        <v>37</v>
      </c>
      <c r="H478">
        <f>DATA_RAW_Counts[[#This Row],[SPACES_OCC]]/DATA_RAW_Counts[[#This Row],[SPACES_SVP]]</f>
        <v>0.52564102564102566</v>
      </c>
      <c r="I478">
        <f>DATA_RAW_Counts[[#This Row],[SPACES_EMPTY]]/DATA_RAW_Counts[[#This Row],[SPACES_SVP]]</f>
        <v>0.47435897435897434</v>
      </c>
    </row>
    <row r="479" spans="2:9">
      <c r="B479" s="27" t="s">
        <v>113</v>
      </c>
      <c r="C479" s="13">
        <v>21</v>
      </c>
      <c r="D479" s="14" t="s">
        <v>17</v>
      </c>
      <c r="E479" s="15">
        <v>1129</v>
      </c>
      <c r="F479" s="53">
        <v>58</v>
      </c>
      <c r="G479" s="16">
        <f>DATA_RAW_Counts[[#This Row],[SPACES_SVP]]-DATA_RAW_Counts[[#This Row],[SPACES_OCC]]</f>
        <v>1071</v>
      </c>
      <c r="H479">
        <f>DATA_RAW_Counts[[#This Row],[SPACES_OCC]]/DATA_RAW_Counts[[#This Row],[SPACES_SVP]]</f>
        <v>5.1372896368467667E-2</v>
      </c>
      <c r="I479">
        <f>DATA_RAW_Counts[[#This Row],[SPACES_EMPTY]]/DATA_RAW_Counts[[#This Row],[SPACES_SVP]]</f>
        <v>0.94862710363153235</v>
      </c>
    </row>
    <row r="480" spans="2:9">
      <c r="B480" s="27" t="s">
        <v>113</v>
      </c>
      <c r="C480" s="13">
        <v>22</v>
      </c>
      <c r="D480" s="14" t="s">
        <v>86</v>
      </c>
      <c r="E480" s="15">
        <v>862</v>
      </c>
      <c r="F480" s="53">
        <v>47</v>
      </c>
      <c r="G480" s="16">
        <f>DATA_RAW_Counts[[#This Row],[SPACES_SVP]]-DATA_RAW_Counts[[#This Row],[SPACES_OCC]]</f>
        <v>815</v>
      </c>
      <c r="H480">
        <f>DATA_RAW_Counts[[#This Row],[SPACES_OCC]]/DATA_RAW_Counts[[#This Row],[SPACES_SVP]]</f>
        <v>5.4524361948955914E-2</v>
      </c>
      <c r="I480">
        <f>DATA_RAW_Counts[[#This Row],[SPACES_EMPTY]]/DATA_RAW_Counts[[#This Row],[SPACES_SVP]]</f>
        <v>0.94547563805104406</v>
      </c>
    </row>
    <row r="481" spans="2:9">
      <c r="B481" s="27" t="s">
        <v>113</v>
      </c>
      <c r="C481" s="13">
        <v>23</v>
      </c>
      <c r="D481" s="14" t="s">
        <v>62</v>
      </c>
      <c r="E481" s="15">
        <v>862</v>
      </c>
      <c r="F481" s="53">
        <v>57</v>
      </c>
      <c r="G481" s="16">
        <f>DATA_RAW_Counts[[#This Row],[SPACES_SVP]]-DATA_RAW_Counts[[#This Row],[SPACES_OCC]]</f>
        <v>805</v>
      </c>
      <c r="H481">
        <f>DATA_RAW_Counts[[#This Row],[SPACES_OCC]]/DATA_RAW_Counts[[#This Row],[SPACES_SVP]]</f>
        <v>6.612529002320186E-2</v>
      </c>
      <c r="I481">
        <f>DATA_RAW_Counts[[#This Row],[SPACES_EMPTY]]/DATA_RAW_Counts[[#This Row],[SPACES_SVP]]</f>
        <v>0.93387470997679811</v>
      </c>
    </row>
    <row r="482" spans="2:9">
      <c r="B482" s="27" t="s">
        <v>113</v>
      </c>
      <c r="C482" s="13">
        <v>24</v>
      </c>
      <c r="D482" s="14" t="s">
        <v>63</v>
      </c>
      <c r="E482" s="15">
        <v>779</v>
      </c>
      <c r="F482" s="53">
        <v>124</v>
      </c>
      <c r="G482" s="16">
        <f>DATA_RAW_Counts[[#This Row],[SPACES_SVP]]-DATA_RAW_Counts[[#This Row],[SPACES_OCC]]</f>
        <v>655</v>
      </c>
      <c r="H482">
        <f>DATA_RAW_Counts[[#This Row],[SPACES_OCC]]/DATA_RAW_Counts[[#This Row],[SPACES_SVP]]</f>
        <v>0.15917843388960207</v>
      </c>
      <c r="I482">
        <f>DATA_RAW_Counts[[#This Row],[SPACES_EMPTY]]/DATA_RAW_Counts[[#This Row],[SPACES_SVP]]</f>
        <v>0.84082156611039793</v>
      </c>
    </row>
    <row r="483" spans="2:9">
      <c r="B483" s="27" t="s">
        <v>113</v>
      </c>
      <c r="C483" s="13">
        <v>25</v>
      </c>
      <c r="D483" s="14" t="s">
        <v>19</v>
      </c>
      <c r="E483" s="15">
        <v>904</v>
      </c>
      <c r="F483" s="53">
        <v>82</v>
      </c>
      <c r="G483" s="16">
        <f>DATA_RAW_Counts[[#This Row],[SPACES_SVP]]-DATA_RAW_Counts[[#This Row],[SPACES_OCC]]</f>
        <v>822</v>
      </c>
      <c r="H483">
        <f>DATA_RAW_Counts[[#This Row],[SPACES_OCC]]/DATA_RAW_Counts[[#This Row],[SPACES_SVP]]</f>
        <v>9.0707964601769914E-2</v>
      </c>
      <c r="I483">
        <f>DATA_RAW_Counts[[#This Row],[SPACES_EMPTY]]/DATA_RAW_Counts[[#This Row],[SPACES_SVP]]</f>
        <v>0.90929203539823011</v>
      </c>
    </row>
    <row r="484" spans="2:9">
      <c r="B484" s="27" t="s">
        <v>113</v>
      </c>
      <c r="C484" s="13">
        <v>26</v>
      </c>
      <c r="D484" s="14" t="s">
        <v>87</v>
      </c>
      <c r="E484" s="15">
        <v>145</v>
      </c>
      <c r="F484" s="53">
        <v>56</v>
      </c>
      <c r="G484" s="16">
        <f>DATA_RAW_Counts[[#This Row],[SPACES_SVP]]-DATA_RAW_Counts[[#This Row],[SPACES_OCC]]</f>
        <v>89</v>
      </c>
      <c r="H484">
        <f>DATA_RAW_Counts[[#This Row],[SPACES_OCC]]/DATA_RAW_Counts[[#This Row],[SPACES_SVP]]</f>
        <v>0.38620689655172413</v>
      </c>
      <c r="I484">
        <f>DATA_RAW_Counts[[#This Row],[SPACES_EMPTY]]/DATA_RAW_Counts[[#This Row],[SPACES_SVP]]</f>
        <v>0.61379310344827587</v>
      </c>
    </row>
    <row r="485" spans="2:9">
      <c r="B485" s="27" t="s">
        <v>113</v>
      </c>
      <c r="C485" s="13">
        <v>27</v>
      </c>
      <c r="D485" s="17" t="s">
        <v>20</v>
      </c>
      <c r="E485" s="15">
        <v>1603</v>
      </c>
      <c r="F485" s="53">
        <v>108</v>
      </c>
      <c r="G485" s="16">
        <f>DATA_RAW_Counts[[#This Row],[SPACES_SVP]]-DATA_RAW_Counts[[#This Row],[SPACES_OCC]]</f>
        <v>1495</v>
      </c>
      <c r="H485">
        <f>DATA_RAW_Counts[[#This Row],[SPACES_OCC]]/DATA_RAW_Counts[[#This Row],[SPACES_SVP]]</f>
        <v>6.7373674360573926E-2</v>
      </c>
      <c r="I485">
        <f>DATA_RAW_Counts[[#This Row],[SPACES_EMPTY]]/DATA_RAW_Counts[[#This Row],[SPACES_SVP]]</f>
        <v>0.93262632563942605</v>
      </c>
    </row>
    <row r="486" spans="2:9">
      <c r="B486" s="27" t="s">
        <v>113</v>
      </c>
      <c r="C486" s="13">
        <v>28</v>
      </c>
      <c r="D486" s="14" t="s">
        <v>21</v>
      </c>
      <c r="E486" s="15">
        <v>2361</v>
      </c>
      <c r="F486" s="53">
        <v>291</v>
      </c>
      <c r="G486" s="16">
        <f>DATA_RAW_Counts[[#This Row],[SPACES_SVP]]-DATA_RAW_Counts[[#This Row],[SPACES_OCC]]</f>
        <v>2070</v>
      </c>
      <c r="H486">
        <f>DATA_RAW_Counts[[#This Row],[SPACES_OCC]]/DATA_RAW_Counts[[#This Row],[SPACES_SVP]]</f>
        <v>0.12325285895806862</v>
      </c>
      <c r="I486">
        <f>DATA_RAW_Counts[[#This Row],[SPACES_EMPTY]]/DATA_RAW_Counts[[#This Row],[SPACES_SVP]]</f>
        <v>0.87674714104193141</v>
      </c>
    </row>
    <row r="487" spans="2:9">
      <c r="B487" s="27" t="s">
        <v>113</v>
      </c>
      <c r="C487" s="13">
        <v>29</v>
      </c>
      <c r="D487" s="14" t="s">
        <v>88</v>
      </c>
      <c r="E487" s="15">
        <v>223</v>
      </c>
      <c r="F487" s="53">
        <v>89</v>
      </c>
      <c r="G487" s="16">
        <f>DATA_RAW_Counts[[#This Row],[SPACES_SVP]]-DATA_RAW_Counts[[#This Row],[SPACES_OCC]]</f>
        <v>134</v>
      </c>
      <c r="H487">
        <f>DATA_RAW_Counts[[#This Row],[SPACES_OCC]]/DATA_RAW_Counts[[#This Row],[SPACES_SVP]]</f>
        <v>0.3991031390134529</v>
      </c>
      <c r="I487">
        <f>DATA_RAW_Counts[[#This Row],[SPACES_EMPTY]]/DATA_RAW_Counts[[#This Row],[SPACES_SVP]]</f>
        <v>0.60089686098654704</v>
      </c>
    </row>
    <row r="488" spans="2:9">
      <c r="B488" s="27" t="s">
        <v>113</v>
      </c>
      <c r="C488" s="13">
        <v>30</v>
      </c>
      <c r="D488" s="14" t="s">
        <v>22</v>
      </c>
      <c r="E488" s="15">
        <v>19</v>
      </c>
      <c r="F488" s="53">
        <v>18</v>
      </c>
      <c r="G488" s="16">
        <f>DATA_RAW_Counts[[#This Row],[SPACES_SVP]]-DATA_RAW_Counts[[#This Row],[SPACES_OCC]]</f>
        <v>1</v>
      </c>
      <c r="H488">
        <f>DATA_RAW_Counts[[#This Row],[SPACES_OCC]]/DATA_RAW_Counts[[#This Row],[SPACES_SVP]]</f>
        <v>0.94736842105263153</v>
      </c>
      <c r="I488">
        <f>DATA_RAW_Counts[[#This Row],[SPACES_EMPTY]]/DATA_RAW_Counts[[#This Row],[SPACES_SVP]]</f>
        <v>5.2631578947368418E-2</v>
      </c>
    </row>
    <row r="489" spans="2:9">
      <c r="B489" s="27" t="s">
        <v>113</v>
      </c>
      <c r="C489" s="13">
        <v>31</v>
      </c>
      <c r="D489" s="17" t="s">
        <v>23</v>
      </c>
      <c r="E489" s="15">
        <v>1286</v>
      </c>
      <c r="F489" s="53">
        <v>18</v>
      </c>
      <c r="G489" s="16">
        <f>DATA_RAW_Counts[[#This Row],[SPACES_SVP]]-DATA_RAW_Counts[[#This Row],[SPACES_OCC]]</f>
        <v>1268</v>
      </c>
      <c r="H489">
        <f>DATA_RAW_Counts[[#This Row],[SPACES_OCC]]/DATA_RAW_Counts[[#This Row],[SPACES_SVP]]</f>
        <v>1.3996889580093312E-2</v>
      </c>
      <c r="I489">
        <f>DATA_RAW_Counts[[#This Row],[SPACES_EMPTY]]/DATA_RAW_Counts[[#This Row],[SPACES_SVP]]</f>
        <v>0.98600311041990674</v>
      </c>
    </row>
    <row r="490" spans="2:9">
      <c r="B490" s="27" t="s">
        <v>113</v>
      </c>
      <c r="C490" s="13">
        <v>32</v>
      </c>
      <c r="D490" s="17" t="s">
        <v>106</v>
      </c>
      <c r="E490" s="15">
        <v>21</v>
      </c>
      <c r="F490" s="53">
        <v>9</v>
      </c>
      <c r="G490" s="16">
        <f>DATA_RAW_Counts[[#This Row],[SPACES_SVP]]-DATA_RAW_Counts[[#This Row],[SPACES_OCC]]</f>
        <v>12</v>
      </c>
      <c r="H490">
        <f>DATA_RAW_Counts[[#This Row],[SPACES_OCC]]/DATA_RAW_Counts[[#This Row],[SPACES_SVP]]</f>
        <v>0.42857142857142855</v>
      </c>
      <c r="I490">
        <f>DATA_RAW_Counts[[#This Row],[SPACES_EMPTY]]/DATA_RAW_Counts[[#This Row],[SPACES_SVP]]</f>
        <v>0.5714285714285714</v>
      </c>
    </row>
    <row r="491" spans="2:9">
      <c r="B491" s="27" t="s">
        <v>113</v>
      </c>
      <c r="C491" s="13">
        <v>33</v>
      </c>
      <c r="D491" s="14" t="s">
        <v>24</v>
      </c>
      <c r="E491" s="15">
        <v>766</v>
      </c>
      <c r="F491" s="53">
        <v>213</v>
      </c>
      <c r="G491" s="16">
        <f>DATA_RAW_Counts[[#This Row],[SPACES_SVP]]-DATA_RAW_Counts[[#This Row],[SPACES_OCC]]</f>
        <v>553</v>
      </c>
      <c r="H491">
        <f>DATA_RAW_Counts[[#This Row],[SPACES_OCC]]/DATA_RAW_Counts[[#This Row],[SPACES_SVP]]</f>
        <v>0.27806788511749347</v>
      </c>
      <c r="I491">
        <f>DATA_RAW_Counts[[#This Row],[SPACES_EMPTY]]/DATA_RAW_Counts[[#This Row],[SPACES_SVP]]</f>
        <v>0.72193211488250653</v>
      </c>
    </row>
    <row r="492" spans="2:9">
      <c r="B492" s="27" t="s">
        <v>113</v>
      </c>
      <c r="C492" s="13">
        <v>34</v>
      </c>
      <c r="D492" s="14" t="s">
        <v>25</v>
      </c>
      <c r="E492" s="15">
        <v>1263</v>
      </c>
      <c r="F492" s="53">
        <v>265</v>
      </c>
      <c r="G492" s="16">
        <f>DATA_RAW_Counts[[#This Row],[SPACES_SVP]]-DATA_RAW_Counts[[#This Row],[SPACES_OCC]]</f>
        <v>998</v>
      </c>
      <c r="H492">
        <f>DATA_RAW_Counts[[#This Row],[SPACES_OCC]]/DATA_RAW_Counts[[#This Row],[SPACES_SVP]]</f>
        <v>0.20981789390340458</v>
      </c>
      <c r="I492">
        <f>DATA_RAW_Counts[[#This Row],[SPACES_EMPTY]]/DATA_RAW_Counts[[#This Row],[SPACES_SVP]]</f>
        <v>0.79018210609659545</v>
      </c>
    </row>
    <row r="493" spans="2:9">
      <c r="B493" s="27" t="s">
        <v>113</v>
      </c>
      <c r="C493" s="13">
        <v>35</v>
      </c>
      <c r="D493" s="14" t="s">
        <v>89</v>
      </c>
      <c r="E493" s="15">
        <v>809</v>
      </c>
      <c r="F493" s="53">
        <v>4</v>
      </c>
      <c r="G493" s="16">
        <f>DATA_RAW_Counts[[#This Row],[SPACES_SVP]]-DATA_RAW_Counts[[#This Row],[SPACES_OCC]]</f>
        <v>805</v>
      </c>
      <c r="H493">
        <f>DATA_RAW_Counts[[#This Row],[SPACES_OCC]]/DATA_RAW_Counts[[#This Row],[SPACES_SVP]]</f>
        <v>4.944375772558714E-3</v>
      </c>
      <c r="I493">
        <f>DATA_RAW_Counts[[#This Row],[SPACES_EMPTY]]/DATA_RAW_Counts[[#This Row],[SPACES_SVP]]</f>
        <v>0.99505562422744132</v>
      </c>
    </row>
    <row r="494" spans="2:9">
      <c r="B494" s="27" t="s">
        <v>113</v>
      </c>
      <c r="C494" s="13">
        <v>36</v>
      </c>
      <c r="D494" s="14" t="s">
        <v>26</v>
      </c>
      <c r="E494" s="15">
        <v>996</v>
      </c>
      <c r="F494" s="53">
        <v>247</v>
      </c>
      <c r="G494" s="16">
        <f>DATA_RAW_Counts[[#This Row],[SPACES_SVP]]-DATA_RAW_Counts[[#This Row],[SPACES_OCC]]</f>
        <v>749</v>
      </c>
      <c r="H494">
        <f>DATA_RAW_Counts[[#This Row],[SPACES_OCC]]/DATA_RAW_Counts[[#This Row],[SPACES_SVP]]</f>
        <v>0.24799196787148595</v>
      </c>
      <c r="I494">
        <f>DATA_RAW_Counts[[#This Row],[SPACES_EMPTY]]/DATA_RAW_Counts[[#This Row],[SPACES_SVP]]</f>
        <v>0.75200803212851408</v>
      </c>
    </row>
    <row r="495" spans="2:9">
      <c r="B495" s="27" t="s">
        <v>113</v>
      </c>
      <c r="C495" s="13">
        <v>37</v>
      </c>
      <c r="D495" s="14" t="s">
        <v>27</v>
      </c>
      <c r="E495" s="15">
        <v>1831</v>
      </c>
      <c r="F495" s="53">
        <v>494</v>
      </c>
      <c r="G495" s="16">
        <f>DATA_RAW_Counts[[#This Row],[SPACES_SVP]]-DATA_RAW_Counts[[#This Row],[SPACES_OCC]]</f>
        <v>1337</v>
      </c>
      <c r="H495">
        <f>DATA_RAW_Counts[[#This Row],[SPACES_OCC]]/DATA_RAW_Counts[[#This Row],[SPACES_SVP]]</f>
        <v>0.269797924631349</v>
      </c>
      <c r="I495">
        <f>DATA_RAW_Counts[[#This Row],[SPACES_EMPTY]]/DATA_RAW_Counts[[#This Row],[SPACES_SVP]]</f>
        <v>0.730202075368651</v>
      </c>
    </row>
    <row r="496" spans="2:9">
      <c r="B496" s="27" t="s">
        <v>113</v>
      </c>
      <c r="C496" s="13">
        <v>38</v>
      </c>
      <c r="D496" s="17" t="s">
        <v>64</v>
      </c>
      <c r="E496" s="15">
        <v>1468</v>
      </c>
      <c r="F496" s="53">
        <v>8</v>
      </c>
      <c r="G496" s="16">
        <f>DATA_RAW_Counts[[#This Row],[SPACES_SVP]]-DATA_RAW_Counts[[#This Row],[SPACES_OCC]]</f>
        <v>1460</v>
      </c>
      <c r="H496">
        <f>DATA_RAW_Counts[[#This Row],[SPACES_OCC]]/DATA_RAW_Counts[[#This Row],[SPACES_SVP]]</f>
        <v>5.4495912806539508E-3</v>
      </c>
      <c r="I496">
        <f>DATA_RAW_Counts[[#This Row],[SPACES_EMPTY]]/DATA_RAW_Counts[[#This Row],[SPACES_SVP]]</f>
        <v>0.99455040871934608</v>
      </c>
    </row>
    <row r="497" spans="2:9">
      <c r="B497" s="27" t="s">
        <v>113</v>
      </c>
      <c r="C497" s="13">
        <v>39</v>
      </c>
      <c r="D497" s="14" t="s">
        <v>28</v>
      </c>
      <c r="E497" s="15">
        <v>1102</v>
      </c>
      <c r="F497" s="53">
        <v>79</v>
      </c>
      <c r="G497" s="16">
        <f>DATA_RAW_Counts[[#This Row],[SPACES_SVP]]-DATA_RAW_Counts[[#This Row],[SPACES_OCC]]</f>
        <v>1023</v>
      </c>
      <c r="H497">
        <f>DATA_RAW_Counts[[#This Row],[SPACES_OCC]]/DATA_RAW_Counts[[#This Row],[SPACES_SVP]]</f>
        <v>7.1687840290381125E-2</v>
      </c>
      <c r="I497">
        <f>DATA_RAW_Counts[[#This Row],[SPACES_EMPTY]]/DATA_RAW_Counts[[#This Row],[SPACES_SVP]]</f>
        <v>0.92831215970961889</v>
      </c>
    </row>
    <row r="498" spans="2:9">
      <c r="B498" s="27" t="s">
        <v>113</v>
      </c>
      <c r="C498" s="13">
        <v>40</v>
      </c>
      <c r="D498" s="14" t="s">
        <v>107</v>
      </c>
      <c r="E498" s="15">
        <v>772</v>
      </c>
      <c r="F498" s="53">
        <v>11</v>
      </c>
      <c r="G498" s="16">
        <f>DATA_RAW_Counts[[#This Row],[SPACES_SVP]]-DATA_RAW_Counts[[#This Row],[SPACES_OCC]]</f>
        <v>761</v>
      </c>
      <c r="H498">
        <f>DATA_RAW_Counts[[#This Row],[SPACES_OCC]]/DATA_RAW_Counts[[#This Row],[SPACES_SVP]]</f>
        <v>1.4248704663212436E-2</v>
      </c>
      <c r="I498">
        <f>DATA_RAW_Counts[[#This Row],[SPACES_EMPTY]]/DATA_RAW_Counts[[#This Row],[SPACES_SVP]]</f>
        <v>0.98575129533678751</v>
      </c>
    </row>
    <row r="499" spans="2:9">
      <c r="B499" s="27" t="s">
        <v>113</v>
      </c>
      <c r="C499" s="13">
        <v>41</v>
      </c>
      <c r="D499" s="14" t="s">
        <v>108</v>
      </c>
      <c r="E499" s="15">
        <v>248</v>
      </c>
      <c r="F499" s="53">
        <v>8</v>
      </c>
      <c r="G499" s="16">
        <f>DATA_RAW_Counts[[#This Row],[SPACES_SVP]]-DATA_RAW_Counts[[#This Row],[SPACES_OCC]]</f>
        <v>240</v>
      </c>
      <c r="H499">
        <f>DATA_RAW_Counts[[#This Row],[SPACES_OCC]]/DATA_RAW_Counts[[#This Row],[SPACES_SVP]]</f>
        <v>3.2258064516129031E-2</v>
      </c>
      <c r="I499">
        <f>DATA_RAW_Counts[[#This Row],[SPACES_EMPTY]]/DATA_RAW_Counts[[#This Row],[SPACES_SVP]]</f>
        <v>0.967741935483871</v>
      </c>
    </row>
    <row r="500" spans="2:9">
      <c r="B500" s="27" t="s">
        <v>113</v>
      </c>
      <c r="C500" s="13">
        <v>42</v>
      </c>
      <c r="D500" s="14" t="s">
        <v>29</v>
      </c>
      <c r="E500" s="15">
        <v>826</v>
      </c>
      <c r="F500" s="53">
        <v>110</v>
      </c>
      <c r="G500" s="16">
        <f>DATA_RAW_Counts[[#This Row],[SPACES_SVP]]-DATA_RAW_Counts[[#This Row],[SPACES_OCC]]</f>
        <v>716</v>
      </c>
      <c r="H500">
        <f>DATA_RAW_Counts[[#This Row],[SPACES_OCC]]/DATA_RAW_Counts[[#This Row],[SPACES_SVP]]</f>
        <v>0.13317191283292978</v>
      </c>
      <c r="I500">
        <f>DATA_RAW_Counts[[#This Row],[SPACES_EMPTY]]/DATA_RAW_Counts[[#This Row],[SPACES_SVP]]</f>
        <v>0.86682808716707027</v>
      </c>
    </row>
    <row r="501" spans="2:9">
      <c r="B501" s="27" t="s">
        <v>114</v>
      </c>
      <c r="C501" s="13">
        <v>1</v>
      </c>
      <c r="D501" s="14" t="s">
        <v>2</v>
      </c>
      <c r="E501" s="15">
        <v>2438</v>
      </c>
      <c r="F501" s="53">
        <v>542</v>
      </c>
      <c r="G501" s="16">
        <f>DATA_RAW_Counts[[#This Row],[SPACES_SVP]]-DATA_RAW_Counts[[#This Row],[SPACES_OCC]]</f>
        <v>1896</v>
      </c>
      <c r="H501">
        <f>DATA_RAW_Counts[[#This Row],[SPACES_OCC]]/DATA_RAW_Counts[[#This Row],[SPACES_SVP]]</f>
        <v>0.22231337161607875</v>
      </c>
      <c r="I501">
        <f>DATA_RAW_Counts[[#This Row],[SPACES_EMPTY]]/DATA_RAW_Counts[[#This Row],[SPACES_SVP]]</f>
        <v>0.77768662838392122</v>
      </c>
    </row>
    <row r="502" spans="2:9">
      <c r="B502" s="27" t="s">
        <v>114</v>
      </c>
      <c r="C502" s="13">
        <v>2</v>
      </c>
      <c r="D502" s="14" t="s">
        <v>4</v>
      </c>
      <c r="E502" s="15">
        <v>1155</v>
      </c>
      <c r="F502" s="53">
        <v>147</v>
      </c>
      <c r="G502" s="16">
        <f>DATA_RAW_Counts[[#This Row],[SPACES_SVP]]-DATA_RAW_Counts[[#This Row],[SPACES_OCC]]</f>
        <v>1008</v>
      </c>
      <c r="H502">
        <f>DATA_RAW_Counts[[#This Row],[SPACES_OCC]]/DATA_RAW_Counts[[#This Row],[SPACES_SVP]]</f>
        <v>0.12727272727272726</v>
      </c>
      <c r="I502">
        <f>DATA_RAW_Counts[[#This Row],[SPACES_EMPTY]]/DATA_RAW_Counts[[#This Row],[SPACES_SVP]]</f>
        <v>0.87272727272727268</v>
      </c>
    </row>
    <row r="503" spans="2:9">
      <c r="B503" s="27" t="s">
        <v>114</v>
      </c>
      <c r="C503" s="13">
        <v>3</v>
      </c>
      <c r="D503" s="14" t="s">
        <v>6</v>
      </c>
      <c r="E503" s="15">
        <v>125</v>
      </c>
      <c r="F503" s="53">
        <v>12</v>
      </c>
      <c r="G503" s="16">
        <f>DATA_RAW_Counts[[#This Row],[SPACES_SVP]]-DATA_RAW_Counts[[#This Row],[SPACES_OCC]]</f>
        <v>113</v>
      </c>
      <c r="H503">
        <f>DATA_RAW_Counts[[#This Row],[SPACES_OCC]]/DATA_RAW_Counts[[#This Row],[SPACES_SVP]]</f>
        <v>9.6000000000000002E-2</v>
      </c>
      <c r="I503">
        <f>DATA_RAW_Counts[[#This Row],[SPACES_EMPTY]]/DATA_RAW_Counts[[#This Row],[SPACES_SVP]]</f>
        <v>0.90400000000000003</v>
      </c>
    </row>
    <row r="504" spans="2:9">
      <c r="B504" s="27" t="s">
        <v>114</v>
      </c>
      <c r="C504" s="13">
        <v>4</v>
      </c>
      <c r="D504" s="14" t="s">
        <v>60</v>
      </c>
      <c r="E504" s="15">
        <v>294</v>
      </c>
      <c r="F504" s="53">
        <v>40</v>
      </c>
      <c r="G504" s="16">
        <f>DATA_RAW_Counts[[#This Row],[SPACES_SVP]]-DATA_RAW_Counts[[#This Row],[SPACES_OCC]]</f>
        <v>254</v>
      </c>
      <c r="H504">
        <f>DATA_RAW_Counts[[#This Row],[SPACES_OCC]]/DATA_RAW_Counts[[#This Row],[SPACES_SVP]]</f>
        <v>0.1360544217687075</v>
      </c>
      <c r="I504">
        <f>DATA_RAW_Counts[[#This Row],[SPACES_EMPTY]]/DATA_RAW_Counts[[#This Row],[SPACES_SVP]]</f>
        <v>0.86394557823129248</v>
      </c>
    </row>
    <row r="505" spans="2:9">
      <c r="B505" s="27" t="s">
        <v>114</v>
      </c>
      <c r="C505" s="13">
        <v>5</v>
      </c>
      <c r="D505" s="14" t="s">
        <v>61</v>
      </c>
      <c r="E505" s="15">
        <v>1487</v>
      </c>
      <c r="F505" s="55">
        <v>837</v>
      </c>
      <c r="G505" s="16">
        <f>DATA_RAW_Counts[[#This Row],[SPACES_SVP]]-DATA_RAW_Counts[[#This Row],[SPACES_OCC]]</f>
        <v>650</v>
      </c>
      <c r="H505">
        <f>DATA_RAW_Counts[[#This Row],[SPACES_OCC]]/DATA_RAW_Counts[[#This Row],[SPACES_SVP]]</f>
        <v>0.56287827841291194</v>
      </c>
      <c r="I505">
        <f>DATA_RAW_Counts[[#This Row],[SPACES_EMPTY]]/DATA_RAW_Counts[[#This Row],[SPACES_SVP]]</f>
        <v>0.43712172158708812</v>
      </c>
    </row>
    <row r="506" spans="2:9">
      <c r="B506" s="27" t="s">
        <v>114</v>
      </c>
      <c r="C506" s="13">
        <v>6</v>
      </c>
      <c r="D506" s="14" t="s">
        <v>8</v>
      </c>
      <c r="E506" s="15">
        <v>877</v>
      </c>
      <c r="F506" s="53">
        <v>217</v>
      </c>
      <c r="G506" s="16">
        <f>DATA_RAW_Counts[[#This Row],[SPACES_SVP]]-DATA_RAW_Counts[[#This Row],[SPACES_OCC]]</f>
        <v>660</v>
      </c>
      <c r="H506">
        <f>DATA_RAW_Counts[[#This Row],[SPACES_OCC]]/DATA_RAW_Counts[[#This Row],[SPACES_SVP]]</f>
        <v>0.24743443557582667</v>
      </c>
      <c r="I506">
        <f>DATA_RAW_Counts[[#This Row],[SPACES_EMPTY]]/DATA_RAW_Counts[[#This Row],[SPACES_SVP]]</f>
        <v>0.75256556442417333</v>
      </c>
    </row>
    <row r="507" spans="2:9">
      <c r="B507" s="27" t="s">
        <v>114</v>
      </c>
      <c r="C507" s="13">
        <v>7</v>
      </c>
      <c r="D507" s="14" t="s">
        <v>9</v>
      </c>
      <c r="E507" s="15">
        <v>1227</v>
      </c>
      <c r="F507" s="53">
        <v>194</v>
      </c>
      <c r="G507" s="16">
        <f>DATA_RAW_Counts[[#This Row],[SPACES_SVP]]-DATA_RAW_Counts[[#This Row],[SPACES_OCC]]</f>
        <v>1033</v>
      </c>
      <c r="H507">
        <f>DATA_RAW_Counts[[#This Row],[SPACES_OCC]]/DATA_RAW_Counts[[#This Row],[SPACES_SVP]]</f>
        <v>0.15810920945395274</v>
      </c>
      <c r="I507">
        <f>DATA_RAW_Counts[[#This Row],[SPACES_EMPTY]]/DATA_RAW_Counts[[#This Row],[SPACES_SVP]]</f>
        <v>0.84189079054604732</v>
      </c>
    </row>
    <row r="508" spans="2:9">
      <c r="B508" s="27" t="s">
        <v>114</v>
      </c>
      <c r="C508" s="13">
        <v>8</v>
      </c>
      <c r="D508" s="14" t="s">
        <v>10</v>
      </c>
      <c r="E508" s="15">
        <v>938</v>
      </c>
      <c r="F508" s="53">
        <v>177</v>
      </c>
      <c r="G508" s="16">
        <f>DATA_RAW_Counts[[#This Row],[SPACES_SVP]]-DATA_RAW_Counts[[#This Row],[SPACES_OCC]]</f>
        <v>761</v>
      </c>
      <c r="H508">
        <f>DATA_RAW_Counts[[#This Row],[SPACES_OCC]]/DATA_RAW_Counts[[#This Row],[SPACES_SVP]]</f>
        <v>0.1886993603411514</v>
      </c>
      <c r="I508">
        <f>DATA_RAW_Counts[[#This Row],[SPACES_EMPTY]]/DATA_RAW_Counts[[#This Row],[SPACES_SVP]]</f>
        <v>0.81130063965884858</v>
      </c>
    </row>
    <row r="509" spans="2:9">
      <c r="B509" s="27" t="s">
        <v>114</v>
      </c>
      <c r="C509" s="13">
        <v>9</v>
      </c>
      <c r="D509" s="17" t="s">
        <v>11</v>
      </c>
      <c r="E509" s="15">
        <v>415</v>
      </c>
      <c r="F509" s="53">
        <v>14</v>
      </c>
      <c r="G509" s="16">
        <f>DATA_RAW_Counts[[#This Row],[SPACES_SVP]]-DATA_RAW_Counts[[#This Row],[SPACES_OCC]]</f>
        <v>401</v>
      </c>
      <c r="H509">
        <f>DATA_RAW_Counts[[#This Row],[SPACES_OCC]]/DATA_RAW_Counts[[#This Row],[SPACES_SVP]]</f>
        <v>3.3734939759036145E-2</v>
      </c>
      <c r="I509">
        <f>DATA_RAW_Counts[[#This Row],[SPACES_EMPTY]]/DATA_RAW_Counts[[#This Row],[SPACES_SVP]]</f>
        <v>0.96626506024096381</v>
      </c>
    </row>
    <row r="510" spans="2:9">
      <c r="B510" s="27" t="s">
        <v>114</v>
      </c>
      <c r="C510" s="13">
        <v>10</v>
      </c>
      <c r="D510" s="14" t="s">
        <v>85</v>
      </c>
      <c r="E510" s="15">
        <v>1714</v>
      </c>
      <c r="F510" s="53">
        <v>1118</v>
      </c>
      <c r="G510" s="16">
        <f>DATA_RAW_Counts[[#This Row],[SPACES_SVP]]-DATA_RAW_Counts[[#This Row],[SPACES_OCC]]</f>
        <v>596</v>
      </c>
      <c r="H510">
        <f>DATA_RAW_Counts[[#This Row],[SPACES_OCC]]/DATA_RAW_Counts[[#This Row],[SPACES_SVP]]</f>
        <v>0.65227537922987167</v>
      </c>
      <c r="I510">
        <f>DATA_RAW_Counts[[#This Row],[SPACES_EMPTY]]/DATA_RAW_Counts[[#This Row],[SPACES_SVP]]</f>
        <v>0.34772462077012833</v>
      </c>
    </row>
    <row r="511" spans="2:9">
      <c r="B511" s="27" t="s">
        <v>114</v>
      </c>
      <c r="C511" s="13">
        <v>11</v>
      </c>
      <c r="D511" s="14" t="s">
        <v>13</v>
      </c>
      <c r="E511" s="15">
        <v>922</v>
      </c>
      <c r="F511" s="53">
        <v>111</v>
      </c>
      <c r="G511" s="16">
        <f>DATA_RAW_Counts[[#This Row],[SPACES_SVP]]-DATA_RAW_Counts[[#This Row],[SPACES_OCC]]</f>
        <v>811</v>
      </c>
      <c r="H511">
        <f>DATA_RAW_Counts[[#This Row],[SPACES_OCC]]/DATA_RAW_Counts[[#This Row],[SPACES_SVP]]</f>
        <v>0.12039045553145336</v>
      </c>
      <c r="I511">
        <f>DATA_RAW_Counts[[#This Row],[SPACES_EMPTY]]/DATA_RAW_Counts[[#This Row],[SPACES_SVP]]</f>
        <v>0.87960954446854667</v>
      </c>
    </row>
    <row r="512" spans="2:9">
      <c r="B512" s="27" t="s">
        <v>114</v>
      </c>
      <c r="C512" s="13">
        <v>12</v>
      </c>
      <c r="D512" s="14" t="s">
        <v>14</v>
      </c>
      <c r="E512" s="15">
        <v>2377</v>
      </c>
      <c r="F512" s="53">
        <v>521</v>
      </c>
      <c r="G512" s="16">
        <f>DATA_RAW_Counts[[#This Row],[SPACES_SVP]]-DATA_RAW_Counts[[#This Row],[SPACES_OCC]]</f>
        <v>1856</v>
      </c>
      <c r="H512">
        <f>DATA_RAW_Counts[[#This Row],[SPACES_OCC]]/DATA_RAW_Counts[[#This Row],[SPACES_SVP]]</f>
        <v>0.21918384518300379</v>
      </c>
      <c r="I512">
        <f>DATA_RAW_Counts[[#This Row],[SPACES_EMPTY]]/DATA_RAW_Counts[[#This Row],[SPACES_SVP]]</f>
        <v>0.78081615481699618</v>
      </c>
    </row>
    <row r="513" spans="2:9">
      <c r="B513" s="27" t="s">
        <v>114</v>
      </c>
      <c r="C513" s="13">
        <v>13</v>
      </c>
      <c r="D513" s="14" t="s">
        <v>15</v>
      </c>
      <c r="E513" s="15">
        <v>961</v>
      </c>
      <c r="F513" s="53">
        <v>196</v>
      </c>
      <c r="G513" s="16">
        <f>DATA_RAW_Counts[[#This Row],[SPACES_SVP]]-DATA_RAW_Counts[[#This Row],[SPACES_OCC]]</f>
        <v>765</v>
      </c>
      <c r="H513">
        <f>DATA_RAW_Counts[[#This Row],[SPACES_OCC]]/DATA_RAW_Counts[[#This Row],[SPACES_SVP]]</f>
        <v>0.20395421436004163</v>
      </c>
      <c r="I513">
        <f>DATA_RAW_Counts[[#This Row],[SPACES_EMPTY]]/DATA_RAW_Counts[[#This Row],[SPACES_SVP]]</f>
        <v>0.79604578563995843</v>
      </c>
    </row>
    <row r="514" spans="2:9">
      <c r="B514" s="27" t="s">
        <v>114</v>
      </c>
      <c r="C514" s="13">
        <v>14</v>
      </c>
      <c r="D514" s="14" t="s">
        <v>16</v>
      </c>
      <c r="E514" s="18">
        <v>2171</v>
      </c>
      <c r="F514" s="53">
        <v>436</v>
      </c>
      <c r="G514" s="16">
        <f>DATA_RAW_Counts[[#This Row],[SPACES_SVP]]-DATA_RAW_Counts[[#This Row],[SPACES_OCC]]</f>
        <v>1735</v>
      </c>
      <c r="H514">
        <f>DATA_RAW_Counts[[#This Row],[SPACES_OCC]]/DATA_RAW_Counts[[#This Row],[SPACES_SVP]]</f>
        <v>0.20082911100875173</v>
      </c>
      <c r="I514">
        <f>DATA_RAW_Counts[[#This Row],[SPACES_EMPTY]]/DATA_RAW_Counts[[#This Row],[SPACES_SVP]]</f>
        <v>0.79917088899124822</v>
      </c>
    </row>
    <row r="515" spans="2:9">
      <c r="B515" s="27" t="s">
        <v>114</v>
      </c>
      <c r="C515" s="13">
        <v>15</v>
      </c>
      <c r="D515" s="14" t="s">
        <v>17</v>
      </c>
      <c r="E515" s="15">
        <v>1129</v>
      </c>
      <c r="F515" s="53">
        <v>79</v>
      </c>
      <c r="G515" s="16">
        <f>DATA_RAW_Counts[[#This Row],[SPACES_SVP]]-DATA_RAW_Counts[[#This Row],[SPACES_OCC]]</f>
        <v>1050</v>
      </c>
      <c r="H515">
        <f>DATA_RAW_Counts[[#This Row],[SPACES_OCC]]/DATA_RAW_Counts[[#This Row],[SPACES_SVP]]</f>
        <v>6.997342781222321E-2</v>
      </c>
      <c r="I515">
        <f>DATA_RAW_Counts[[#This Row],[SPACES_EMPTY]]/DATA_RAW_Counts[[#This Row],[SPACES_SVP]]</f>
        <v>0.93002657218777685</v>
      </c>
    </row>
    <row r="516" spans="2:9">
      <c r="B516" s="27" t="s">
        <v>114</v>
      </c>
      <c r="C516" s="13">
        <v>16</v>
      </c>
      <c r="D516" s="14" t="s">
        <v>62</v>
      </c>
      <c r="E516" s="15">
        <v>862</v>
      </c>
      <c r="F516" s="53">
        <v>55</v>
      </c>
      <c r="G516" s="16">
        <f>DATA_RAW_Counts[[#This Row],[SPACES_SVP]]-DATA_RAW_Counts[[#This Row],[SPACES_OCC]]</f>
        <v>807</v>
      </c>
      <c r="H516">
        <f>DATA_RAW_Counts[[#This Row],[SPACES_OCC]]/DATA_RAW_Counts[[#This Row],[SPACES_SVP]]</f>
        <v>6.3805104408352672E-2</v>
      </c>
      <c r="I516">
        <f>DATA_RAW_Counts[[#This Row],[SPACES_EMPTY]]/DATA_RAW_Counts[[#This Row],[SPACES_SVP]]</f>
        <v>0.93619489559164737</v>
      </c>
    </row>
    <row r="517" spans="2:9">
      <c r="B517" s="27" t="s">
        <v>114</v>
      </c>
      <c r="C517" s="13">
        <v>17</v>
      </c>
      <c r="D517" s="14" t="s">
        <v>63</v>
      </c>
      <c r="E517" s="15">
        <v>779</v>
      </c>
      <c r="F517" s="53">
        <v>14</v>
      </c>
      <c r="G517" s="16">
        <f>DATA_RAW_Counts[[#This Row],[SPACES_SVP]]-DATA_RAW_Counts[[#This Row],[SPACES_OCC]]</f>
        <v>765</v>
      </c>
      <c r="H517">
        <f>DATA_RAW_Counts[[#This Row],[SPACES_OCC]]/DATA_RAW_Counts[[#This Row],[SPACES_SVP]]</f>
        <v>1.7971758664955071E-2</v>
      </c>
      <c r="I517">
        <f>DATA_RAW_Counts[[#This Row],[SPACES_EMPTY]]/DATA_RAW_Counts[[#This Row],[SPACES_SVP]]</f>
        <v>0.98202824133504496</v>
      </c>
    </row>
    <row r="518" spans="2:9">
      <c r="B518" s="27" t="s">
        <v>114</v>
      </c>
      <c r="C518" s="13">
        <v>18</v>
      </c>
      <c r="D518" s="14" t="s">
        <v>19</v>
      </c>
      <c r="E518" s="15">
        <v>904</v>
      </c>
      <c r="F518" s="53">
        <v>95</v>
      </c>
      <c r="G518" s="16">
        <f>DATA_RAW_Counts[[#This Row],[SPACES_SVP]]-DATA_RAW_Counts[[#This Row],[SPACES_OCC]]</f>
        <v>809</v>
      </c>
      <c r="H518">
        <f>DATA_RAW_Counts[[#This Row],[SPACES_OCC]]/DATA_RAW_Counts[[#This Row],[SPACES_SVP]]</f>
        <v>0.10508849557522124</v>
      </c>
      <c r="I518">
        <f>DATA_RAW_Counts[[#This Row],[SPACES_EMPTY]]/DATA_RAW_Counts[[#This Row],[SPACES_SVP]]</f>
        <v>0.89491150442477874</v>
      </c>
    </row>
    <row r="519" spans="2:9">
      <c r="B519" s="27" t="s">
        <v>114</v>
      </c>
      <c r="C519" s="13">
        <v>19</v>
      </c>
      <c r="D519" s="17" t="s">
        <v>20</v>
      </c>
      <c r="E519" s="15">
        <v>1603</v>
      </c>
      <c r="F519" s="55">
        <v>102</v>
      </c>
      <c r="G519" s="16">
        <f>DATA_RAW_Counts[[#This Row],[SPACES_SVP]]-DATA_RAW_Counts[[#This Row],[SPACES_OCC]]</f>
        <v>1501</v>
      </c>
      <c r="H519">
        <f>DATA_RAW_Counts[[#This Row],[SPACES_OCC]]/DATA_RAW_Counts[[#This Row],[SPACES_SVP]]</f>
        <v>6.3630692451653148E-2</v>
      </c>
      <c r="I519">
        <f>DATA_RAW_Counts[[#This Row],[SPACES_EMPTY]]/DATA_RAW_Counts[[#This Row],[SPACES_SVP]]</f>
        <v>0.9363693075483468</v>
      </c>
    </row>
    <row r="520" spans="2:9">
      <c r="B520" s="27" t="s">
        <v>114</v>
      </c>
      <c r="C520" s="13">
        <v>20</v>
      </c>
      <c r="D520" s="14" t="s">
        <v>21</v>
      </c>
      <c r="E520" s="15">
        <v>2361</v>
      </c>
      <c r="F520" s="53">
        <v>342</v>
      </c>
      <c r="G520" s="16">
        <f>DATA_RAW_Counts[[#This Row],[SPACES_SVP]]-DATA_RAW_Counts[[#This Row],[SPACES_OCC]]</f>
        <v>2019</v>
      </c>
      <c r="H520">
        <f>DATA_RAW_Counts[[#This Row],[SPACES_OCC]]/DATA_RAW_Counts[[#This Row],[SPACES_SVP]]</f>
        <v>0.144853875476493</v>
      </c>
      <c r="I520">
        <f>DATA_RAW_Counts[[#This Row],[SPACES_EMPTY]]/DATA_RAW_Counts[[#This Row],[SPACES_SVP]]</f>
        <v>0.85514612452350702</v>
      </c>
    </row>
    <row r="521" spans="2:9">
      <c r="B521" s="27" t="s">
        <v>114</v>
      </c>
      <c r="C521" s="13">
        <v>21</v>
      </c>
      <c r="D521" s="17" t="s">
        <v>23</v>
      </c>
      <c r="E521" s="15">
        <v>1286</v>
      </c>
      <c r="F521" s="53">
        <v>12</v>
      </c>
      <c r="G521" s="16">
        <f>DATA_RAW_Counts[[#This Row],[SPACES_SVP]]-DATA_RAW_Counts[[#This Row],[SPACES_OCC]]</f>
        <v>1274</v>
      </c>
      <c r="H521">
        <f>DATA_RAW_Counts[[#This Row],[SPACES_OCC]]/DATA_RAW_Counts[[#This Row],[SPACES_SVP]]</f>
        <v>9.3312597200622092E-3</v>
      </c>
      <c r="I521">
        <f>DATA_RAW_Counts[[#This Row],[SPACES_EMPTY]]/DATA_RAW_Counts[[#This Row],[SPACES_SVP]]</f>
        <v>0.99066874027993779</v>
      </c>
    </row>
    <row r="522" spans="2:9">
      <c r="B522" s="27" t="s">
        <v>114</v>
      </c>
      <c r="C522" s="13">
        <v>22</v>
      </c>
      <c r="D522" s="14" t="s">
        <v>24</v>
      </c>
      <c r="E522" s="15">
        <v>766</v>
      </c>
      <c r="F522" s="53">
        <v>210</v>
      </c>
      <c r="G522" s="16">
        <f>DATA_RAW_Counts[[#This Row],[SPACES_SVP]]-DATA_RAW_Counts[[#This Row],[SPACES_OCC]]</f>
        <v>556</v>
      </c>
      <c r="H522">
        <f>DATA_RAW_Counts[[#This Row],[SPACES_OCC]]/DATA_RAW_Counts[[#This Row],[SPACES_SVP]]</f>
        <v>0.27415143603133157</v>
      </c>
      <c r="I522">
        <f>DATA_RAW_Counts[[#This Row],[SPACES_EMPTY]]/DATA_RAW_Counts[[#This Row],[SPACES_SVP]]</f>
        <v>0.72584856396866837</v>
      </c>
    </row>
    <row r="523" spans="2:9">
      <c r="B523" s="27" t="s">
        <v>114</v>
      </c>
      <c r="C523" s="13">
        <v>23</v>
      </c>
      <c r="D523" s="14" t="s">
        <v>25</v>
      </c>
      <c r="E523" s="15">
        <v>1263</v>
      </c>
      <c r="F523" s="53">
        <v>280</v>
      </c>
      <c r="G523" s="16">
        <f>DATA_RAW_Counts[[#This Row],[SPACES_SVP]]-DATA_RAW_Counts[[#This Row],[SPACES_OCC]]</f>
        <v>983</v>
      </c>
      <c r="H523">
        <f>DATA_RAW_Counts[[#This Row],[SPACES_OCC]]/DATA_RAW_Counts[[#This Row],[SPACES_SVP]]</f>
        <v>0.22169437846397466</v>
      </c>
      <c r="I523">
        <f>DATA_RAW_Counts[[#This Row],[SPACES_EMPTY]]/DATA_RAW_Counts[[#This Row],[SPACES_SVP]]</f>
        <v>0.77830562153602534</v>
      </c>
    </row>
    <row r="524" spans="2:9">
      <c r="B524" s="27" t="s">
        <v>114</v>
      </c>
      <c r="C524" s="13">
        <v>24</v>
      </c>
      <c r="D524" s="14" t="s">
        <v>26</v>
      </c>
      <c r="E524" s="15">
        <v>996</v>
      </c>
      <c r="F524" s="53">
        <v>273</v>
      </c>
      <c r="G524" s="16">
        <f>DATA_RAW_Counts[[#This Row],[SPACES_SVP]]-DATA_RAW_Counts[[#This Row],[SPACES_OCC]]</f>
        <v>723</v>
      </c>
      <c r="H524">
        <f>DATA_RAW_Counts[[#This Row],[SPACES_OCC]]/DATA_RAW_Counts[[#This Row],[SPACES_SVP]]</f>
        <v>0.2740963855421687</v>
      </c>
      <c r="I524">
        <f>DATA_RAW_Counts[[#This Row],[SPACES_EMPTY]]/DATA_RAW_Counts[[#This Row],[SPACES_SVP]]</f>
        <v>0.72590361445783136</v>
      </c>
    </row>
    <row r="525" spans="2:9">
      <c r="B525" s="27" t="s">
        <v>114</v>
      </c>
      <c r="C525" s="13">
        <v>25</v>
      </c>
      <c r="D525" s="14" t="s">
        <v>27</v>
      </c>
      <c r="E525" s="15">
        <v>1831</v>
      </c>
      <c r="F525" s="53">
        <v>575</v>
      </c>
      <c r="G525" s="16">
        <f>DATA_RAW_Counts[[#This Row],[SPACES_SVP]]-DATA_RAW_Counts[[#This Row],[SPACES_OCC]]</f>
        <v>1256</v>
      </c>
      <c r="H525">
        <f>DATA_RAW_Counts[[#This Row],[SPACES_OCC]]/DATA_RAW_Counts[[#This Row],[SPACES_SVP]]</f>
        <v>0.31403604587657019</v>
      </c>
      <c r="I525">
        <f>DATA_RAW_Counts[[#This Row],[SPACES_EMPTY]]/DATA_RAW_Counts[[#This Row],[SPACES_SVP]]</f>
        <v>0.68596395412342981</v>
      </c>
    </row>
    <row r="526" spans="2:9">
      <c r="B526" s="27" t="s">
        <v>114</v>
      </c>
      <c r="C526" s="13">
        <v>26</v>
      </c>
      <c r="D526" s="17" t="s">
        <v>64</v>
      </c>
      <c r="E526" s="15">
        <v>1468</v>
      </c>
      <c r="F526" s="53">
        <v>11</v>
      </c>
      <c r="G526" s="16">
        <f>DATA_RAW_Counts[[#This Row],[SPACES_SVP]]-DATA_RAW_Counts[[#This Row],[SPACES_OCC]]</f>
        <v>1457</v>
      </c>
      <c r="H526">
        <f>DATA_RAW_Counts[[#This Row],[SPACES_OCC]]/DATA_RAW_Counts[[#This Row],[SPACES_SVP]]</f>
        <v>7.4931880108991822E-3</v>
      </c>
      <c r="I526">
        <f>DATA_RAW_Counts[[#This Row],[SPACES_EMPTY]]/DATA_RAW_Counts[[#This Row],[SPACES_SVP]]</f>
        <v>0.99250681198910085</v>
      </c>
    </row>
    <row r="527" spans="2:9">
      <c r="B527" s="27" t="s">
        <v>114</v>
      </c>
      <c r="C527" s="13">
        <v>27</v>
      </c>
      <c r="D527" s="14" t="s">
        <v>28</v>
      </c>
      <c r="E527" s="15">
        <v>1102</v>
      </c>
      <c r="F527" s="53">
        <v>85</v>
      </c>
      <c r="G527" s="16">
        <f>DATA_RAW_Counts[[#This Row],[SPACES_SVP]]-DATA_RAW_Counts[[#This Row],[SPACES_OCC]]</f>
        <v>1017</v>
      </c>
      <c r="H527">
        <f>DATA_RAW_Counts[[#This Row],[SPACES_OCC]]/DATA_RAW_Counts[[#This Row],[SPACES_SVP]]</f>
        <v>7.7132486388384755E-2</v>
      </c>
      <c r="I527">
        <f>DATA_RAW_Counts[[#This Row],[SPACES_EMPTY]]/DATA_RAW_Counts[[#This Row],[SPACES_SVP]]</f>
        <v>0.92286751361161523</v>
      </c>
    </row>
    <row r="528" spans="2:9">
      <c r="B528" s="27" t="s">
        <v>114</v>
      </c>
      <c r="C528" s="13">
        <v>28</v>
      </c>
      <c r="D528" s="14" t="s">
        <v>29</v>
      </c>
      <c r="E528" s="15">
        <v>826</v>
      </c>
      <c r="F528" s="53">
        <v>102</v>
      </c>
      <c r="G528" s="16">
        <f>DATA_RAW_Counts[[#This Row],[SPACES_SVP]]-DATA_RAW_Counts[[#This Row],[SPACES_OCC]]</f>
        <v>724</v>
      </c>
      <c r="H528">
        <f>DATA_RAW_Counts[[#This Row],[SPACES_OCC]]/DATA_RAW_Counts[[#This Row],[SPACES_SVP]]</f>
        <v>0.12348668280871671</v>
      </c>
      <c r="I528">
        <f>DATA_RAW_Counts[[#This Row],[SPACES_EMPTY]]/DATA_RAW_Counts[[#This Row],[SPACES_SVP]]</f>
        <v>0.87651331719128334</v>
      </c>
    </row>
    <row r="529" spans="2:9">
      <c r="B529" s="27" t="s">
        <v>84</v>
      </c>
      <c r="C529" s="13">
        <v>1</v>
      </c>
      <c r="D529" s="14" t="s">
        <v>2</v>
      </c>
      <c r="E529" s="15">
        <v>2438</v>
      </c>
      <c r="F529" s="53">
        <v>483</v>
      </c>
      <c r="G529" s="16">
        <f>DATA_RAW_Counts[[#This Row],[SPACES_SVP]]-DATA_RAW_Counts[[#This Row],[SPACES_OCC]]</f>
        <v>1955</v>
      </c>
      <c r="H529">
        <f>DATA_RAW_Counts[[#This Row],[SPACES_OCC]]/DATA_RAW_Counts[[#This Row],[SPACES_SVP]]</f>
        <v>0.19811320754716982</v>
      </c>
      <c r="I529">
        <f>DATA_RAW_Counts[[#This Row],[SPACES_EMPTY]]/DATA_RAW_Counts[[#This Row],[SPACES_SVP]]</f>
        <v>0.80188679245283023</v>
      </c>
    </row>
    <row r="530" spans="2:9">
      <c r="B530" s="27" t="s">
        <v>84</v>
      </c>
      <c r="C530" s="13">
        <v>2</v>
      </c>
      <c r="D530" s="14" t="s">
        <v>4</v>
      </c>
      <c r="E530" s="15">
        <v>1155</v>
      </c>
      <c r="F530" s="53">
        <v>164</v>
      </c>
      <c r="G530" s="16">
        <f>DATA_RAW_Counts[[#This Row],[SPACES_SVP]]-DATA_RAW_Counts[[#This Row],[SPACES_OCC]]</f>
        <v>991</v>
      </c>
      <c r="H530">
        <f>DATA_RAW_Counts[[#This Row],[SPACES_OCC]]/DATA_RAW_Counts[[#This Row],[SPACES_SVP]]</f>
        <v>0.141991341991342</v>
      </c>
      <c r="I530">
        <f>DATA_RAW_Counts[[#This Row],[SPACES_EMPTY]]/DATA_RAW_Counts[[#This Row],[SPACES_SVP]]</f>
        <v>0.858008658008658</v>
      </c>
    </row>
    <row r="531" spans="2:9">
      <c r="B531" s="27" t="s">
        <v>84</v>
      </c>
      <c r="C531" s="13">
        <v>3</v>
      </c>
      <c r="D531" s="14" t="s">
        <v>6</v>
      </c>
      <c r="E531" s="15">
        <v>125</v>
      </c>
      <c r="F531" s="53">
        <v>7</v>
      </c>
      <c r="G531" s="16">
        <f>DATA_RAW_Counts[[#This Row],[SPACES_SVP]]-DATA_RAW_Counts[[#This Row],[SPACES_OCC]]</f>
        <v>118</v>
      </c>
      <c r="H531">
        <f>DATA_RAW_Counts[[#This Row],[SPACES_OCC]]/DATA_RAW_Counts[[#This Row],[SPACES_SVP]]</f>
        <v>5.6000000000000001E-2</v>
      </c>
      <c r="I531">
        <f>DATA_RAW_Counts[[#This Row],[SPACES_EMPTY]]/DATA_RAW_Counts[[#This Row],[SPACES_SVP]]</f>
        <v>0.94399999999999995</v>
      </c>
    </row>
    <row r="532" spans="2:9">
      <c r="B532" s="27" t="s">
        <v>84</v>
      </c>
      <c r="C532" s="13">
        <v>4</v>
      </c>
      <c r="D532" s="14" t="s">
        <v>60</v>
      </c>
      <c r="E532" s="15">
        <v>294</v>
      </c>
      <c r="F532" s="53">
        <v>62</v>
      </c>
      <c r="G532" s="16">
        <f>DATA_RAW_Counts[[#This Row],[SPACES_SVP]]-DATA_RAW_Counts[[#This Row],[SPACES_OCC]]</f>
        <v>232</v>
      </c>
      <c r="H532">
        <f>DATA_RAW_Counts[[#This Row],[SPACES_OCC]]/DATA_RAW_Counts[[#This Row],[SPACES_SVP]]</f>
        <v>0.21088435374149661</v>
      </c>
      <c r="I532">
        <f>DATA_RAW_Counts[[#This Row],[SPACES_EMPTY]]/DATA_RAW_Counts[[#This Row],[SPACES_SVP]]</f>
        <v>0.78911564625850339</v>
      </c>
    </row>
    <row r="533" spans="2:9">
      <c r="B533" s="27" t="s">
        <v>84</v>
      </c>
      <c r="C533" s="13">
        <v>5</v>
      </c>
      <c r="D533" s="14" t="s">
        <v>61</v>
      </c>
      <c r="E533" s="15">
        <v>1487</v>
      </c>
      <c r="F533" s="53">
        <v>882</v>
      </c>
      <c r="G533" s="16">
        <f>DATA_RAW_Counts[[#This Row],[SPACES_SVP]]-DATA_RAW_Counts[[#This Row],[SPACES_OCC]]</f>
        <v>605</v>
      </c>
      <c r="H533">
        <f>DATA_RAW_Counts[[#This Row],[SPACES_OCC]]/DATA_RAW_Counts[[#This Row],[SPACES_SVP]]</f>
        <v>0.59314055144586419</v>
      </c>
      <c r="I533">
        <f>DATA_RAW_Counts[[#This Row],[SPACES_EMPTY]]/DATA_RAW_Counts[[#This Row],[SPACES_SVP]]</f>
        <v>0.40685944855413586</v>
      </c>
    </row>
    <row r="534" spans="2:9">
      <c r="B534" s="27" t="s">
        <v>84</v>
      </c>
      <c r="C534" s="13">
        <v>6</v>
      </c>
      <c r="D534" s="14" t="s">
        <v>8</v>
      </c>
      <c r="E534" s="15">
        <v>877</v>
      </c>
      <c r="F534" s="53">
        <v>199</v>
      </c>
      <c r="G534" s="16">
        <f>DATA_RAW_Counts[[#This Row],[SPACES_SVP]]-DATA_RAW_Counts[[#This Row],[SPACES_OCC]]</f>
        <v>678</v>
      </c>
      <c r="H534">
        <f>DATA_RAW_Counts[[#This Row],[SPACES_OCC]]/DATA_RAW_Counts[[#This Row],[SPACES_SVP]]</f>
        <v>0.22690992018244013</v>
      </c>
      <c r="I534">
        <f>DATA_RAW_Counts[[#This Row],[SPACES_EMPTY]]/DATA_RAW_Counts[[#This Row],[SPACES_SVP]]</f>
        <v>0.77309007981755984</v>
      </c>
    </row>
    <row r="535" spans="2:9">
      <c r="B535" s="27" t="s">
        <v>84</v>
      </c>
      <c r="C535" s="13">
        <v>7</v>
      </c>
      <c r="D535" s="14" t="s">
        <v>9</v>
      </c>
      <c r="E535" s="15">
        <v>1227</v>
      </c>
      <c r="F535" s="53">
        <v>213</v>
      </c>
      <c r="G535" s="16">
        <f>DATA_RAW_Counts[[#This Row],[SPACES_SVP]]-DATA_RAW_Counts[[#This Row],[SPACES_OCC]]</f>
        <v>1014</v>
      </c>
      <c r="H535">
        <f>DATA_RAW_Counts[[#This Row],[SPACES_OCC]]/DATA_RAW_Counts[[#This Row],[SPACES_SVP]]</f>
        <v>0.17359413202933985</v>
      </c>
      <c r="I535">
        <f>DATA_RAW_Counts[[#This Row],[SPACES_EMPTY]]/DATA_RAW_Counts[[#This Row],[SPACES_SVP]]</f>
        <v>0.82640586797066018</v>
      </c>
    </row>
    <row r="536" spans="2:9">
      <c r="B536" s="27" t="s">
        <v>84</v>
      </c>
      <c r="C536" s="13">
        <v>8</v>
      </c>
      <c r="D536" s="14" t="s">
        <v>10</v>
      </c>
      <c r="E536" s="15">
        <v>938</v>
      </c>
      <c r="F536" s="53">
        <v>172</v>
      </c>
      <c r="G536" s="16">
        <f>DATA_RAW_Counts[[#This Row],[SPACES_SVP]]-DATA_RAW_Counts[[#This Row],[SPACES_OCC]]</f>
        <v>766</v>
      </c>
      <c r="H536">
        <f>DATA_RAW_Counts[[#This Row],[SPACES_OCC]]/DATA_RAW_Counts[[#This Row],[SPACES_SVP]]</f>
        <v>0.18336886993603413</v>
      </c>
      <c r="I536">
        <f>DATA_RAW_Counts[[#This Row],[SPACES_EMPTY]]/DATA_RAW_Counts[[#This Row],[SPACES_SVP]]</f>
        <v>0.81663113006396593</v>
      </c>
    </row>
    <row r="537" spans="2:9">
      <c r="B537" s="27" t="s">
        <v>84</v>
      </c>
      <c r="C537" s="13">
        <v>9</v>
      </c>
      <c r="D537" s="17" t="s">
        <v>11</v>
      </c>
      <c r="E537" s="15">
        <v>415</v>
      </c>
      <c r="F537" s="53">
        <v>17</v>
      </c>
      <c r="G537" s="16">
        <f>DATA_RAW_Counts[[#This Row],[SPACES_SVP]]-DATA_RAW_Counts[[#This Row],[SPACES_OCC]]</f>
        <v>398</v>
      </c>
      <c r="H537">
        <f>DATA_RAW_Counts[[#This Row],[SPACES_OCC]]/DATA_RAW_Counts[[#This Row],[SPACES_SVP]]</f>
        <v>4.0963855421686748E-2</v>
      </c>
      <c r="I537">
        <f>DATA_RAW_Counts[[#This Row],[SPACES_EMPTY]]/DATA_RAW_Counts[[#This Row],[SPACES_SVP]]</f>
        <v>0.95903614457831321</v>
      </c>
    </row>
    <row r="538" spans="2:9">
      <c r="B538" s="27" t="s">
        <v>84</v>
      </c>
      <c r="C538" s="13">
        <v>10</v>
      </c>
      <c r="D538" s="14" t="s">
        <v>85</v>
      </c>
      <c r="E538" s="15">
        <v>1714</v>
      </c>
      <c r="F538" s="53">
        <v>1398</v>
      </c>
      <c r="G538" s="16">
        <f>DATA_RAW_Counts[[#This Row],[SPACES_SVP]]-DATA_RAW_Counts[[#This Row],[SPACES_OCC]]</f>
        <v>316</v>
      </c>
      <c r="H538">
        <f>DATA_RAW_Counts[[#This Row],[SPACES_OCC]]/DATA_RAW_Counts[[#This Row],[SPACES_SVP]]</f>
        <v>0.81563593932322054</v>
      </c>
      <c r="I538">
        <f>DATA_RAW_Counts[[#This Row],[SPACES_EMPTY]]/DATA_RAW_Counts[[#This Row],[SPACES_SVP]]</f>
        <v>0.18436406067677946</v>
      </c>
    </row>
    <row r="539" spans="2:9">
      <c r="B539" s="27" t="s">
        <v>84</v>
      </c>
      <c r="C539" s="13">
        <v>11</v>
      </c>
      <c r="D539" s="14" t="s">
        <v>13</v>
      </c>
      <c r="E539" s="15">
        <v>922</v>
      </c>
      <c r="F539" s="53">
        <v>112</v>
      </c>
      <c r="G539" s="16">
        <f>DATA_RAW_Counts[[#This Row],[SPACES_SVP]]-DATA_RAW_Counts[[#This Row],[SPACES_OCC]]</f>
        <v>810</v>
      </c>
      <c r="H539">
        <f>DATA_RAW_Counts[[#This Row],[SPACES_OCC]]/DATA_RAW_Counts[[#This Row],[SPACES_SVP]]</f>
        <v>0.12147505422993492</v>
      </c>
      <c r="I539">
        <f>DATA_RAW_Counts[[#This Row],[SPACES_EMPTY]]/DATA_RAW_Counts[[#This Row],[SPACES_SVP]]</f>
        <v>0.87852494577006512</v>
      </c>
    </row>
    <row r="540" spans="2:9">
      <c r="B540" s="27" t="s">
        <v>84</v>
      </c>
      <c r="C540" s="13">
        <v>12</v>
      </c>
      <c r="D540" s="14" t="s">
        <v>14</v>
      </c>
      <c r="E540" s="15">
        <v>2377</v>
      </c>
      <c r="F540" s="53">
        <v>479</v>
      </c>
      <c r="G540" s="16">
        <f>DATA_RAW_Counts[[#This Row],[SPACES_SVP]]-DATA_RAW_Counts[[#This Row],[SPACES_OCC]]</f>
        <v>1898</v>
      </c>
      <c r="H540">
        <f>DATA_RAW_Counts[[#This Row],[SPACES_OCC]]/DATA_RAW_Counts[[#This Row],[SPACES_SVP]]</f>
        <v>0.20151451409339505</v>
      </c>
      <c r="I540">
        <f>DATA_RAW_Counts[[#This Row],[SPACES_EMPTY]]/DATA_RAW_Counts[[#This Row],[SPACES_SVP]]</f>
        <v>0.79848548590660495</v>
      </c>
    </row>
    <row r="541" spans="2:9">
      <c r="B541" s="27" t="s">
        <v>84</v>
      </c>
      <c r="C541" s="13">
        <v>13</v>
      </c>
      <c r="D541" s="14" t="s">
        <v>15</v>
      </c>
      <c r="E541" s="15">
        <v>961</v>
      </c>
      <c r="F541" s="53">
        <v>182</v>
      </c>
      <c r="G541" s="16">
        <f>DATA_RAW_Counts[[#This Row],[SPACES_SVP]]-DATA_RAW_Counts[[#This Row],[SPACES_OCC]]</f>
        <v>779</v>
      </c>
      <c r="H541">
        <f>DATA_RAW_Counts[[#This Row],[SPACES_OCC]]/DATA_RAW_Counts[[#This Row],[SPACES_SVP]]</f>
        <v>0.18938605619146723</v>
      </c>
      <c r="I541">
        <f>DATA_RAW_Counts[[#This Row],[SPACES_EMPTY]]/DATA_RAW_Counts[[#This Row],[SPACES_SVP]]</f>
        <v>0.8106139438085328</v>
      </c>
    </row>
    <row r="542" spans="2:9">
      <c r="B542" s="27" t="s">
        <v>84</v>
      </c>
      <c r="C542" s="13">
        <v>14</v>
      </c>
      <c r="D542" s="14" t="s">
        <v>16</v>
      </c>
      <c r="E542" s="18">
        <v>2171</v>
      </c>
      <c r="F542" s="53">
        <v>422</v>
      </c>
      <c r="G542" s="16">
        <f>DATA_RAW_Counts[[#This Row],[SPACES_SVP]]-DATA_RAW_Counts[[#This Row],[SPACES_OCC]]</f>
        <v>1749</v>
      </c>
      <c r="H542">
        <f>DATA_RAW_Counts[[#This Row],[SPACES_OCC]]/DATA_RAW_Counts[[#This Row],[SPACES_SVP]]</f>
        <v>0.19438046982957163</v>
      </c>
      <c r="I542">
        <f>DATA_RAW_Counts[[#This Row],[SPACES_EMPTY]]/DATA_RAW_Counts[[#This Row],[SPACES_SVP]]</f>
        <v>0.80561953017042842</v>
      </c>
    </row>
    <row r="543" spans="2:9">
      <c r="B543" s="27" t="s">
        <v>84</v>
      </c>
      <c r="C543" s="13">
        <v>15</v>
      </c>
      <c r="D543" s="14" t="s">
        <v>17</v>
      </c>
      <c r="E543" s="15">
        <v>1129</v>
      </c>
      <c r="F543" s="53">
        <v>72</v>
      </c>
      <c r="G543" s="16">
        <f>DATA_RAW_Counts[[#This Row],[SPACES_SVP]]-DATA_RAW_Counts[[#This Row],[SPACES_OCC]]</f>
        <v>1057</v>
      </c>
      <c r="H543">
        <f>DATA_RAW_Counts[[#This Row],[SPACES_OCC]]/DATA_RAW_Counts[[#This Row],[SPACES_SVP]]</f>
        <v>6.3773250664304698E-2</v>
      </c>
      <c r="I543">
        <f>DATA_RAW_Counts[[#This Row],[SPACES_EMPTY]]/DATA_RAW_Counts[[#This Row],[SPACES_SVP]]</f>
        <v>0.93622674933569527</v>
      </c>
    </row>
    <row r="544" spans="2:9">
      <c r="B544" s="27" t="s">
        <v>84</v>
      </c>
      <c r="C544" s="13">
        <v>16</v>
      </c>
      <c r="D544" s="14" t="s">
        <v>86</v>
      </c>
      <c r="E544" s="15">
        <v>862</v>
      </c>
      <c r="F544" s="53">
        <v>70</v>
      </c>
      <c r="G544" s="16">
        <f>DATA_RAW_Counts[[#This Row],[SPACES_SVP]]-DATA_RAW_Counts[[#This Row],[SPACES_OCC]]</f>
        <v>792</v>
      </c>
      <c r="H544">
        <f>DATA_RAW_Counts[[#This Row],[SPACES_OCC]]/DATA_RAW_Counts[[#This Row],[SPACES_SVP]]</f>
        <v>8.1206496519721574E-2</v>
      </c>
      <c r="I544">
        <f>DATA_RAW_Counts[[#This Row],[SPACES_EMPTY]]/DATA_RAW_Counts[[#This Row],[SPACES_SVP]]</f>
        <v>0.91879350348027844</v>
      </c>
    </row>
    <row r="545" spans="2:9">
      <c r="B545" s="27" t="s">
        <v>84</v>
      </c>
      <c r="C545" s="13">
        <v>17</v>
      </c>
      <c r="D545" s="14" t="s">
        <v>62</v>
      </c>
      <c r="E545" s="15">
        <v>779</v>
      </c>
      <c r="F545" s="53">
        <v>50</v>
      </c>
      <c r="G545" s="16">
        <f>DATA_RAW_Counts[[#This Row],[SPACES_SVP]]-DATA_RAW_Counts[[#This Row],[SPACES_OCC]]</f>
        <v>729</v>
      </c>
      <c r="H545">
        <f>DATA_RAW_Counts[[#This Row],[SPACES_OCC]]/DATA_RAW_Counts[[#This Row],[SPACES_SVP]]</f>
        <v>6.4184852374839535E-2</v>
      </c>
      <c r="I545">
        <f>DATA_RAW_Counts[[#This Row],[SPACES_EMPTY]]/DATA_RAW_Counts[[#This Row],[SPACES_SVP]]</f>
        <v>0.93581514762516049</v>
      </c>
    </row>
    <row r="546" spans="2:9">
      <c r="B546" s="27" t="s">
        <v>84</v>
      </c>
      <c r="C546" s="13">
        <v>18</v>
      </c>
      <c r="D546" s="14" t="s">
        <v>63</v>
      </c>
      <c r="E546" s="15">
        <v>219</v>
      </c>
      <c r="F546" s="53">
        <v>136</v>
      </c>
      <c r="G546" s="16">
        <f>DATA_RAW_Counts[[#This Row],[SPACES_SVP]]-DATA_RAW_Counts[[#This Row],[SPACES_OCC]]</f>
        <v>83</v>
      </c>
      <c r="H546">
        <f>DATA_RAW_Counts[[#This Row],[SPACES_OCC]]/DATA_RAW_Counts[[#This Row],[SPACES_SVP]]</f>
        <v>0.62100456621004563</v>
      </c>
      <c r="I546">
        <f>DATA_RAW_Counts[[#This Row],[SPACES_EMPTY]]/DATA_RAW_Counts[[#This Row],[SPACES_SVP]]</f>
        <v>0.37899543378995432</v>
      </c>
    </row>
    <row r="547" spans="2:9">
      <c r="B547" s="27" t="s">
        <v>84</v>
      </c>
      <c r="C547" s="13">
        <v>19</v>
      </c>
      <c r="D547" s="14" t="s">
        <v>19</v>
      </c>
      <c r="E547" s="15">
        <v>904</v>
      </c>
      <c r="F547" s="53">
        <v>104</v>
      </c>
      <c r="G547" s="16">
        <f>DATA_RAW_Counts[[#This Row],[SPACES_SVP]]-DATA_RAW_Counts[[#This Row],[SPACES_OCC]]</f>
        <v>800</v>
      </c>
      <c r="H547">
        <f>DATA_RAW_Counts[[#This Row],[SPACES_OCC]]/DATA_RAW_Counts[[#This Row],[SPACES_SVP]]</f>
        <v>0.11504424778761062</v>
      </c>
      <c r="I547">
        <f>DATA_RAW_Counts[[#This Row],[SPACES_EMPTY]]/DATA_RAW_Counts[[#This Row],[SPACES_SVP]]</f>
        <v>0.88495575221238942</v>
      </c>
    </row>
    <row r="548" spans="2:9">
      <c r="B548" s="27" t="s">
        <v>84</v>
      </c>
      <c r="C548" s="13">
        <v>20</v>
      </c>
      <c r="D548" s="14" t="s">
        <v>87</v>
      </c>
      <c r="E548" s="15">
        <v>145</v>
      </c>
      <c r="F548" s="53">
        <v>56</v>
      </c>
      <c r="G548" s="16">
        <f>DATA_RAW_Counts[[#This Row],[SPACES_SVP]]-DATA_RAW_Counts[[#This Row],[SPACES_OCC]]</f>
        <v>89</v>
      </c>
      <c r="H548">
        <f>DATA_RAW_Counts[[#This Row],[SPACES_OCC]]/DATA_RAW_Counts[[#This Row],[SPACES_SVP]]</f>
        <v>0.38620689655172413</v>
      </c>
      <c r="I548">
        <f>DATA_RAW_Counts[[#This Row],[SPACES_EMPTY]]/DATA_RAW_Counts[[#This Row],[SPACES_SVP]]</f>
        <v>0.61379310344827587</v>
      </c>
    </row>
    <row r="549" spans="2:9">
      <c r="B549" s="27" t="s">
        <v>84</v>
      </c>
      <c r="C549" s="13">
        <v>21</v>
      </c>
      <c r="D549" s="17" t="s">
        <v>20</v>
      </c>
      <c r="E549" s="15">
        <v>1603</v>
      </c>
      <c r="F549" s="53">
        <v>94</v>
      </c>
      <c r="G549" s="16">
        <f>DATA_RAW_Counts[[#This Row],[SPACES_SVP]]-DATA_RAW_Counts[[#This Row],[SPACES_OCC]]</f>
        <v>1509</v>
      </c>
      <c r="H549">
        <f>DATA_RAW_Counts[[#This Row],[SPACES_OCC]]/DATA_RAW_Counts[[#This Row],[SPACES_SVP]]</f>
        <v>5.8640049906425455E-2</v>
      </c>
      <c r="I549">
        <f>DATA_RAW_Counts[[#This Row],[SPACES_EMPTY]]/DATA_RAW_Counts[[#This Row],[SPACES_SVP]]</f>
        <v>0.94135995009357454</v>
      </c>
    </row>
    <row r="550" spans="2:9">
      <c r="B550" s="27" t="s">
        <v>84</v>
      </c>
      <c r="C550" s="13">
        <v>22</v>
      </c>
      <c r="D550" s="14" t="s">
        <v>21</v>
      </c>
      <c r="E550" s="15">
        <v>2361</v>
      </c>
      <c r="F550" s="53">
        <v>350</v>
      </c>
      <c r="G550" s="16">
        <f>DATA_RAW_Counts[[#This Row],[SPACES_SVP]]-DATA_RAW_Counts[[#This Row],[SPACES_OCC]]</f>
        <v>2011</v>
      </c>
      <c r="H550">
        <f>DATA_RAW_Counts[[#This Row],[SPACES_OCC]]/DATA_RAW_Counts[[#This Row],[SPACES_SVP]]</f>
        <v>0.14824227022448117</v>
      </c>
      <c r="I550">
        <f>DATA_RAW_Counts[[#This Row],[SPACES_EMPTY]]/DATA_RAW_Counts[[#This Row],[SPACES_SVP]]</f>
        <v>0.85175772977551889</v>
      </c>
    </row>
    <row r="551" spans="2:9">
      <c r="B551" s="27" t="s">
        <v>84</v>
      </c>
      <c r="C551" s="13">
        <v>23</v>
      </c>
      <c r="D551" s="14" t="s">
        <v>88</v>
      </c>
      <c r="E551" s="15">
        <v>809</v>
      </c>
      <c r="F551" s="53">
        <v>115</v>
      </c>
      <c r="G551" s="16">
        <f>DATA_RAW_Counts[[#This Row],[SPACES_SVP]]-DATA_RAW_Counts[[#This Row],[SPACES_OCC]]</f>
        <v>694</v>
      </c>
      <c r="H551">
        <f>DATA_RAW_Counts[[#This Row],[SPACES_OCC]]/DATA_RAW_Counts[[#This Row],[SPACES_SVP]]</f>
        <v>0.14215080346106304</v>
      </c>
      <c r="I551">
        <f>DATA_RAW_Counts[[#This Row],[SPACES_EMPTY]]/DATA_RAW_Counts[[#This Row],[SPACES_SVP]]</f>
        <v>0.85784919653893699</v>
      </c>
    </row>
    <row r="552" spans="2:9">
      <c r="B552" s="27" t="s">
        <v>84</v>
      </c>
      <c r="C552" s="13">
        <v>24</v>
      </c>
      <c r="D552" s="17" t="s">
        <v>23</v>
      </c>
      <c r="E552" s="15">
        <v>1286</v>
      </c>
      <c r="F552" s="53">
        <v>115</v>
      </c>
      <c r="G552" s="16">
        <f>DATA_RAW_Counts[[#This Row],[SPACES_SVP]]-DATA_RAW_Counts[[#This Row],[SPACES_OCC]]</f>
        <v>1171</v>
      </c>
      <c r="H552">
        <f>DATA_RAW_Counts[[#This Row],[SPACES_OCC]]/DATA_RAW_Counts[[#This Row],[SPACES_SVP]]</f>
        <v>8.9424572317262835E-2</v>
      </c>
      <c r="I552">
        <f>DATA_RAW_Counts[[#This Row],[SPACES_EMPTY]]/DATA_RAW_Counts[[#This Row],[SPACES_SVP]]</f>
        <v>0.91057542768273714</v>
      </c>
    </row>
    <row r="553" spans="2:9">
      <c r="B553" s="27" t="s">
        <v>84</v>
      </c>
      <c r="C553" s="13">
        <v>25</v>
      </c>
      <c r="D553" s="14" t="s">
        <v>24</v>
      </c>
      <c r="E553" s="15">
        <v>766</v>
      </c>
      <c r="F553" s="53">
        <v>217</v>
      </c>
      <c r="G553" s="16">
        <f>DATA_RAW_Counts[[#This Row],[SPACES_SVP]]-DATA_RAW_Counts[[#This Row],[SPACES_OCC]]</f>
        <v>549</v>
      </c>
      <c r="H553">
        <f>DATA_RAW_Counts[[#This Row],[SPACES_OCC]]/DATA_RAW_Counts[[#This Row],[SPACES_SVP]]</f>
        <v>0.28328981723237601</v>
      </c>
      <c r="I553">
        <f>DATA_RAW_Counts[[#This Row],[SPACES_EMPTY]]/DATA_RAW_Counts[[#This Row],[SPACES_SVP]]</f>
        <v>0.71671018276762399</v>
      </c>
    </row>
    <row r="554" spans="2:9">
      <c r="B554" s="27" t="s">
        <v>84</v>
      </c>
      <c r="C554" s="13">
        <v>26</v>
      </c>
      <c r="D554" s="14" t="s">
        <v>25</v>
      </c>
      <c r="E554" s="15">
        <v>1263</v>
      </c>
      <c r="F554" s="53">
        <v>324</v>
      </c>
      <c r="G554" s="16">
        <f>DATA_RAW_Counts[[#This Row],[SPACES_SVP]]-DATA_RAW_Counts[[#This Row],[SPACES_OCC]]</f>
        <v>939</v>
      </c>
      <c r="H554">
        <f>DATA_RAW_Counts[[#This Row],[SPACES_OCC]]/DATA_RAW_Counts[[#This Row],[SPACES_SVP]]</f>
        <v>0.25653206650831356</v>
      </c>
      <c r="I554">
        <f>DATA_RAW_Counts[[#This Row],[SPACES_EMPTY]]/DATA_RAW_Counts[[#This Row],[SPACES_SVP]]</f>
        <v>0.74346793349168649</v>
      </c>
    </row>
    <row r="555" spans="2:9">
      <c r="B555" s="27" t="s">
        <v>84</v>
      </c>
      <c r="C555" s="13">
        <v>27</v>
      </c>
      <c r="D555" s="14" t="s">
        <v>89</v>
      </c>
      <c r="E555" s="15">
        <v>809</v>
      </c>
      <c r="F555" s="53">
        <v>2</v>
      </c>
      <c r="G555" s="16">
        <f>DATA_RAW_Counts[[#This Row],[SPACES_SVP]]-DATA_RAW_Counts[[#This Row],[SPACES_OCC]]</f>
        <v>807</v>
      </c>
      <c r="H555">
        <f>DATA_RAW_Counts[[#This Row],[SPACES_OCC]]/DATA_RAW_Counts[[#This Row],[SPACES_SVP]]</f>
        <v>2.472187886279357E-3</v>
      </c>
      <c r="I555">
        <f>DATA_RAW_Counts[[#This Row],[SPACES_EMPTY]]/DATA_RAW_Counts[[#This Row],[SPACES_SVP]]</f>
        <v>0.99752781211372066</v>
      </c>
    </row>
    <row r="556" spans="2:9">
      <c r="B556" s="27" t="s">
        <v>84</v>
      </c>
      <c r="C556" s="13">
        <v>28</v>
      </c>
      <c r="D556" s="14" t="s">
        <v>26</v>
      </c>
      <c r="E556" s="15">
        <v>996</v>
      </c>
      <c r="F556" s="53">
        <v>328</v>
      </c>
      <c r="G556" s="16">
        <f>DATA_RAW_Counts[[#This Row],[SPACES_SVP]]-DATA_RAW_Counts[[#This Row],[SPACES_OCC]]</f>
        <v>668</v>
      </c>
      <c r="H556">
        <f>DATA_RAW_Counts[[#This Row],[SPACES_OCC]]/DATA_RAW_Counts[[#This Row],[SPACES_SVP]]</f>
        <v>0.32931726907630521</v>
      </c>
      <c r="I556">
        <f>DATA_RAW_Counts[[#This Row],[SPACES_EMPTY]]/DATA_RAW_Counts[[#This Row],[SPACES_SVP]]</f>
        <v>0.67068273092369479</v>
      </c>
    </row>
    <row r="557" spans="2:9">
      <c r="B557" s="27" t="s">
        <v>84</v>
      </c>
      <c r="C557" s="13">
        <v>29</v>
      </c>
      <c r="D557" s="14" t="s">
        <v>27</v>
      </c>
      <c r="E557" s="15">
        <v>1831</v>
      </c>
      <c r="F557" s="53">
        <v>594</v>
      </c>
      <c r="G557" s="16">
        <f>DATA_RAW_Counts[[#This Row],[SPACES_SVP]]-DATA_RAW_Counts[[#This Row],[SPACES_OCC]]</f>
        <v>1237</v>
      </c>
      <c r="H557">
        <f>DATA_RAW_Counts[[#This Row],[SPACES_OCC]]/DATA_RAW_Counts[[#This Row],[SPACES_SVP]]</f>
        <v>0.32441288913162208</v>
      </c>
      <c r="I557">
        <f>DATA_RAW_Counts[[#This Row],[SPACES_EMPTY]]/DATA_RAW_Counts[[#This Row],[SPACES_SVP]]</f>
        <v>0.67558711086837797</v>
      </c>
    </row>
    <row r="558" spans="2:9">
      <c r="B558" s="27" t="s">
        <v>84</v>
      </c>
      <c r="C558" s="13">
        <v>30</v>
      </c>
      <c r="D558" s="17" t="s">
        <v>64</v>
      </c>
      <c r="E558" s="15">
        <v>1468</v>
      </c>
      <c r="F558" s="53">
        <v>16</v>
      </c>
      <c r="G558" s="16">
        <f>DATA_RAW_Counts[[#This Row],[SPACES_SVP]]-DATA_RAW_Counts[[#This Row],[SPACES_OCC]]</f>
        <v>1452</v>
      </c>
      <c r="H558">
        <f>DATA_RAW_Counts[[#This Row],[SPACES_OCC]]/DATA_RAW_Counts[[#This Row],[SPACES_SVP]]</f>
        <v>1.0899182561307902E-2</v>
      </c>
      <c r="I558">
        <f>DATA_RAW_Counts[[#This Row],[SPACES_EMPTY]]/DATA_RAW_Counts[[#This Row],[SPACES_SVP]]</f>
        <v>0.98910081743869205</v>
      </c>
    </row>
    <row r="559" spans="2:9">
      <c r="B559" s="27" t="s">
        <v>84</v>
      </c>
      <c r="C559" s="13">
        <v>31</v>
      </c>
      <c r="D559" s="14" t="s">
        <v>28</v>
      </c>
      <c r="E559" s="15">
        <v>1102</v>
      </c>
      <c r="F559" s="53">
        <v>98</v>
      </c>
      <c r="G559" s="16">
        <f>DATA_RAW_Counts[[#This Row],[SPACES_SVP]]-DATA_RAW_Counts[[#This Row],[SPACES_OCC]]</f>
        <v>1004</v>
      </c>
      <c r="H559">
        <f>DATA_RAW_Counts[[#This Row],[SPACES_OCC]]/DATA_RAW_Counts[[#This Row],[SPACES_SVP]]</f>
        <v>8.8929219600725959E-2</v>
      </c>
      <c r="I559">
        <f>DATA_RAW_Counts[[#This Row],[SPACES_EMPTY]]/DATA_RAW_Counts[[#This Row],[SPACES_SVP]]</f>
        <v>0.91107078039927403</v>
      </c>
    </row>
    <row r="560" spans="2:9">
      <c r="B560" s="27" t="s">
        <v>84</v>
      </c>
      <c r="C560" s="13">
        <v>32</v>
      </c>
      <c r="D560" s="14" t="s">
        <v>29</v>
      </c>
      <c r="E560" s="15">
        <v>826</v>
      </c>
      <c r="F560" s="53">
        <v>113</v>
      </c>
      <c r="G560" s="16">
        <f>DATA_RAW_Counts[[#This Row],[SPACES_SVP]]-DATA_RAW_Counts[[#This Row],[SPACES_OCC]]</f>
        <v>713</v>
      </c>
      <c r="H560">
        <f>DATA_RAW_Counts[[#This Row],[SPACES_OCC]]/DATA_RAW_Counts[[#This Row],[SPACES_SVP]]</f>
        <v>0.1368038740920097</v>
      </c>
      <c r="I560">
        <f>DATA_RAW_Counts[[#This Row],[SPACES_EMPTY]]/DATA_RAW_Counts[[#This Row],[SPACES_SVP]]</f>
        <v>0.86319612590799033</v>
      </c>
    </row>
    <row r="561" spans="2:9">
      <c r="B561" t="s">
        <v>138</v>
      </c>
      <c r="C561" s="13">
        <v>1</v>
      </c>
      <c r="D561" s="19" t="s">
        <v>2</v>
      </c>
      <c r="E561" s="20">
        <v>2438</v>
      </c>
      <c r="F561" s="57">
        <v>1412</v>
      </c>
      <c r="G561" s="16">
        <f>DATA_RAW_Counts[[#This Row],[SPACES_SVP]]-DATA_RAW_Counts[[#This Row],[SPACES_OCC]]</f>
        <v>1026</v>
      </c>
      <c r="H561">
        <f>DATA_RAW_Counts[[#This Row],[SPACES_OCC]]/DATA_RAW_Counts[[#This Row],[SPACES_SVP]]</f>
        <v>0.57916324856439705</v>
      </c>
      <c r="I561">
        <f>DATA_RAW_Counts[[#This Row],[SPACES_EMPTY]]/DATA_RAW_Counts[[#This Row],[SPACES_SVP]]</f>
        <v>0.42083675143560295</v>
      </c>
    </row>
    <row r="562" spans="2:9">
      <c r="B562" t="s">
        <v>138</v>
      </c>
      <c r="C562" s="13">
        <v>2</v>
      </c>
      <c r="D562" s="19" t="s">
        <v>4</v>
      </c>
      <c r="E562" s="20">
        <v>1155</v>
      </c>
      <c r="F562" s="57">
        <v>589</v>
      </c>
      <c r="G562" s="16">
        <f>DATA_RAW_Counts[[#This Row],[SPACES_SVP]]-DATA_RAW_Counts[[#This Row],[SPACES_OCC]]</f>
        <v>566</v>
      </c>
      <c r="H562">
        <f>DATA_RAW_Counts[[#This Row],[SPACES_OCC]]/DATA_RAW_Counts[[#This Row],[SPACES_SVP]]</f>
        <v>0.50995670995670994</v>
      </c>
      <c r="I562">
        <f>DATA_RAW_Counts[[#This Row],[SPACES_EMPTY]]/DATA_RAW_Counts[[#This Row],[SPACES_SVP]]</f>
        <v>0.49004329004329006</v>
      </c>
    </row>
    <row r="563" spans="2:9">
      <c r="B563" t="s">
        <v>138</v>
      </c>
      <c r="C563" s="13">
        <v>3</v>
      </c>
      <c r="D563" s="19" t="s">
        <v>6</v>
      </c>
      <c r="E563" s="20">
        <v>125</v>
      </c>
      <c r="F563" s="57">
        <v>40</v>
      </c>
      <c r="G563" s="16">
        <f>DATA_RAW_Counts[[#This Row],[SPACES_SVP]]-DATA_RAW_Counts[[#This Row],[SPACES_OCC]]</f>
        <v>85</v>
      </c>
      <c r="H563">
        <f>DATA_RAW_Counts[[#This Row],[SPACES_OCC]]/DATA_RAW_Counts[[#This Row],[SPACES_SVP]]</f>
        <v>0.32</v>
      </c>
      <c r="I563">
        <f>DATA_RAW_Counts[[#This Row],[SPACES_EMPTY]]/DATA_RAW_Counts[[#This Row],[SPACES_SVP]]</f>
        <v>0.68</v>
      </c>
    </row>
    <row r="564" spans="2:9">
      <c r="B564" t="s">
        <v>138</v>
      </c>
      <c r="C564" s="13">
        <v>4</v>
      </c>
      <c r="D564" s="19" t="s">
        <v>60</v>
      </c>
      <c r="E564" s="20">
        <v>294</v>
      </c>
      <c r="F564" s="57">
        <v>39</v>
      </c>
      <c r="G564" s="16">
        <f>DATA_RAW_Counts[[#This Row],[SPACES_SVP]]-DATA_RAW_Counts[[#This Row],[SPACES_OCC]]</f>
        <v>255</v>
      </c>
      <c r="H564">
        <f>DATA_RAW_Counts[[#This Row],[SPACES_OCC]]/DATA_RAW_Counts[[#This Row],[SPACES_SVP]]</f>
        <v>0.1326530612244898</v>
      </c>
      <c r="I564">
        <f>DATA_RAW_Counts[[#This Row],[SPACES_EMPTY]]/DATA_RAW_Counts[[#This Row],[SPACES_SVP]]</f>
        <v>0.86734693877551017</v>
      </c>
    </row>
    <row r="565" spans="2:9">
      <c r="B565" t="s">
        <v>138</v>
      </c>
      <c r="C565" s="13">
        <v>5</v>
      </c>
      <c r="D565" s="19" t="s">
        <v>61</v>
      </c>
      <c r="E565" s="20">
        <v>1487</v>
      </c>
      <c r="F565" s="57">
        <v>1374</v>
      </c>
      <c r="G565" s="16">
        <f>DATA_RAW_Counts[[#This Row],[SPACES_SVP]]-DATA_RAW_Counts[[#This Row],[SPACES_OCC]]</f>
        <v>113</v>
      </c>
      <c r="H565">
        <f>DATA_RAW_Counts[[#This Row],[SPACES_OCC]]/DATA_RAW_Counts[[#This Row],[SPACES_SVP]]</f>
        <v>0.92400806993947548</v>
      </c>
      <c r="I565">
        <f>DATA_RAW_Counts[[#This Row],[SPACES_EMPTY]]/DATA_RAW_Counts[[#This Row],[SPACES_SVP]]</f>
        <v>7.5991930060524543E-2</v>
      </c>
    </row>
    <row r="566" spans="2:9">
      <c r="B566" t="s">
        <v>138</v>
      </c>
      <c r="C566" s="13">
        <v>6</v>
      </c>
      <c r="D566" s="19" t="s">
        <v>8</v>
      </c>
      <c r="E566" s="20">
        <v>877</v>
      </c>
      <c r="F566" s="57">
        <v>550</v>
      </c>
      <c r="G566" s="16">
        <f>DATA_RAW_Counts[[#This Row],[SPACES_SVP]]-DATA_RAW_Counts[[#This Row],[SPACES_OCC]]</f>
        <v>327</v>
      </c>
      <c r="H566">
        <f>DATA_RAW_Counts[[#This Row],[SPACES_OCC]]/DATA_RAW_Counts[[#This Row],[SPACES_SVP]]</f>
        <v>0.62713797035347774</v>
      </c>
      <c r="I566">
        <f>DATA_RAW_Counts[[#This Row],[SPACES_EMPTY]]/DATA_RAW_Counts[[#This Row],[SPACES_SVP]]</f>
        <v>0.37286202964652221</v>
      </c>
    </row>
    <row r="567" spans="2:9">
      <c r="B567" t="s">
        <v>138</v>
      </c>
      <c r="C567" s="13">
        <v>7</v>
      </c>
      <c r="D567" s="19" t="s">
        <v>9</v>
      </c>
      <c r="E567" s="20">
        <v>1227</v>
      </c>
      <c r="F567" s="57">
        <v>400</v>
      </c>
      <c r="G567" s="16">
        <f>DATA_RAW_Counts[[#This Row],[SPACES_SVP]]-DATA_RAW_Counts[[#This Row],[SPACES_OCC]]</f>
        <v>827</v>
      </c>
      <c r="H567">
        <f>DATA_RAW_Counts[[#This Row],[SPACES_OCC]]/DATA_RAW_Counts[[#This Row],[SPACES_SVP]]</f>
        <v>0.32599837000814996</v>
      </c>
      <c r="I567">
        <f>DATA_RAW_Counts[[#This Row],[SPACES_EMPTY]]/DATA_RAW_Counts[[#This Row],[SPACES_SVP]]</f>
        <v>0.67400162999185009</v>
      </c>
    </row>
    <row r="568" spans="2:9">
      <c r="B568" t="s">
        <v>138</v>
      </c>
      <c r="C568" s="13">
        <v>8</v>
      </c>
      <c r="D568" s="19" t="s">
        <v>10</v>
      </c>
      <c r="E568" s="20">
        <v>938</v>
      </c>
      <c r="F568" s="57">
        <v>557</v>
      </c>
      <c r="G568" s="16">
        <f>DATA_RAW_Counts[[#This Row],[SPACES_SVP]]-DATA_RAW_Counts[[#This Row],[SPACES_OCC]]</f>
        <v>381</v>
      </c>
      <c r="H568">
        <f>DATA_RAW_Counts[[#This Row],[SPACES_OCC]]/DATA_RAW_Counts[[#This Row],[SPACES_SVP]]</f>
        <v>0.593816631130064</v>
      </c>
      <c r="I568">
        <f>DATA_RAW_Counts[[#This Row],[SPACES_EMPTY]]/DATA_RAW_Counts[[#This Row],[SPACES_SVP]]</f>
        <v>0.40618336886993606</v>
      </c>
    </row>
    <row r="569" spans="2:9">
      <c r="B569" t="s">
        <v>138</v>
      </c>
      <c r="C569" s="13">
        <v>9</v>
      </c>
      <c r="D569" s="21" t="s">
        <v>11</v>
      </c>
      <c r="E569" s="20">
        <v>415</v>
      </c>
      <c r="F569" s="57">
        <v>70</v>
      </c>
      <c r="G569" s="16">
        <f>DATA_RAW_Counts[[#This Row],[SPACES_SVP]]-DATA_RAW_Counts[[#This Row],[SPACES_OCC]]</f>
        <v>345</v>
      </c>
      <c r="H569">
        <f>DATA_RAW_Counts[[#This Row],[SPACES_OCC]]/DATA_RAW_Counts[[#This Row],[SPACES_SVP]]</f>
        <v>0.16867469879518071</v>
      </c>
      <c r="I569">
        <f>DATA_RAW_Counts[[#This Row],[SPACES_EMPTY]]/DATA_RAW_Counts[[#This Row],[SPACES_SVP]]</f>
        <v>0.83132530120481929</v>
      </c>
    </row>
    <row r="570" spans="2:9">
      <c r="B570" t="s">
        <v>138</v>
      </c>
      <c r="C570" s="13">
        <v>10</v>
      </c>
      <c r="D570" s="14" t="s">
        <v>85</v>
      </c>
      <c r="E570" s="20">
        <v>1714</v>
      </c>
      <c r="F570" s="57">
        <v>1692</v>
      </c>
      <c r="G570" s="16">
        <f>DATA_RAW_Counts[[#This Row],[SPACES_SVP]]-DATA_RAW_Counts[[#This Row],[SPACES_OCC]]</f>
        <v>22</v>
      </c>
      <c r="H570">
        <f>DATA_RAW_Counts[[#This Row],[SPACES_OCC]]/DATA_RAW_Counts[[#This Row],[SPACES_SVP]]</f>
        <v>0.98716452742123684</v>
      </c>
      <c r="I570">
        <f>DATA_RAW_Counts[[#This Row],[SPACES_EMPTY]]/DATA_RAW_Counts[[#This Row],[SPACES_SVP]]</f>
        <v>1.2835472578763127E-2</v>
      </c>
    </row>
    <row r="571" spans="2:9">
      <c r="B571" t="s">
        <v>138</v>
      </c>
      <c r="C571" s="13">
        <v>11</v>
      </c>
      <c r="D571" s="19" t="s">
        <v>13</v>
      </c>
      <c r="E571" s="20">
        <v>922</v>
      </c>
      <c r="F571" s="57">
        <v>476</v>
      </c>
      <c r="G571" s="16">
        <f>DATA_RAW_Counts[[#This Row],[SPACES_SVP]]-DATA_RAW_Counts[[#This Row],[SPACES_OCC]]</f>
        <v>446</v>
      </c>
      <c r="H571">
        <f>DATA_RAW_Counts[[#This Row],[SPACES_OCC]]/DATA_RAW_Counts[[#This Row],[SPACES_SVP]]</f>
        <v>0.51626898047722347</v>
      </c>
      <c r="I571">
        <f>DATA_RAW_Counts[[#This Row],[SPACES_EMPTY]]/DATA_RAW_Counts[[#This Row],[SPACES_SVP]]</f>
        <v>0.48373101952277658</v>
      </c>
    </row>
    <row r="572" spans="2:9">
      <c r="B572" t="s">
        <v>138</v>
      </c>
      <c r="C572" s="13">
        <v>12</v>
      </c>
      <c r="D572" s="19" t="s">
        <v>14</v>
      </c>
      <c r="E572" s="20">
        <v>2377</v>
      </c>
      <c r="F572" s="57">
        <v>1392</v>
      </c>
      <c r="G572" s="16">
        <f>DATA_RAW_Counts[[#This Row],[SPACES_SVP]]-DATA_RAW_Counts[[#This Row],[SPACES_OCC]]</f>
        <v>985</v>
      </c>
      <c r="H572">
        <f>DATA_RAW_Counts[[#This Row],[SPACES_OCC]]/DATA_RAW_Counts[[#This Row],[SPACES_SVP]]</f>
        <v>0.58561211611274711</v>
      </c>
      <c r="I572">
        <f>DATA_RAW_Counts[[#This Row],[SPACES_EMPTY]]/DATA_RAW_Counts[[#This Row],[SPACES_SVP]]</f>
        <v>0.41438788388725284</v>
      </c>
    </row>
    <row r="573" spans="2:9">
      <c r="B573" t="s">
        <v>138</v>
      </c>
      <c r="C573" s="13">
        <v>13</v>
      </c>
      <c r="D573" s="19" t="s">
        <v>15</v>
      </c>
      <c r="E573" s="20">
        <v>961</v>
      </c>
      <c r="F573" s="57">
        <v>474</v>
      </c>
      <c r="G573" s="16">
        <f>DATA_RAW_Counts[[#This Row],[SPACES_SVP]]-DATA_RAW_Counts[[#This Row],[SPACES_OCC]]</f>
        <v>487</v>
      </c>
      <c r="H573">
        <f>DATA_RAW_Counts[[#This Row],[SPACES_OCC]]/DATA_RAW_Counts[[#This Row],[SPACES_SVP]]</f>
        <v>0.49323621227887615</v>
      </c>
      <c r="I573">
        <f>DATA_RAW_Counts[[#This Row],[SPACES_EMPTY]]/DATA_RAW_Counts[[#This Row],[SPACES_SVP]]</f>
        <v>0.50676378772112385</v>
      </c>
    </row>
    <row r="574" spans="2:9">
      <c r="B574" t="s">
        <v>138</v>
      </c>
      <c r="C574" s="13">
        <v>14</v>
      </c>
      <c r="D574" s="19" t="s">
        <v>16</v>
      </c>
      <c r="E574" s="22">
        <v>2171</v>
      </c>
      <c r="F574" s="57">
        <v>1107</v>
      </c>
      <c r="G574" s="16">
        <f>DATA_RAW_Counts[[#This Row],[SPACES_SVP]]-DATA_RAW_Counts[[#This Row],[SPACES_OCC]]</f>
        <v>1064</v>
      </c>
      <c r="H574">
        <f>DATA_RAW_Counts[[#This Row],[SPACES_OCC]]/DATA_RAW_Counts[[#This Row],[SPACES_SVP]]</f>
        <v>0.50990327038231231</v>
      </c>
      <c r="I574">
        <f>DATA_RAW_Counts[[#This Row],[SPACES_EMPTY]]/DATA_RAW_Counts[[#This Row],[SPACES_SVP]]</f>
        <v>0.49009672961768769</v>
      </c>
    </row>
    <row r="575" spans="2:9">
      <c r="B575" t="s">
        <v>138</v>
      </c>
      <c r="C575" s="13">
        <v>15</v>
      </c>
      <c r="D575" s="19" t="s">
        <v>17</v>
      </c>
      <c r="E575" s="20">
        <v>1129</v>
      </c>
      <c r="F575" s="57">
        <v>162</v>
      </c>
      <c r="G575" s="16">
        <f>DATA_RAW_Counts[[#This Row],[SPACES_SVP]]-DATA_RAW_Counts[[#This Row],[SPACES_OCC]]</f>
        <v>967</v>
      </c>
      <c r="H575">
        <f>DATA_RAW_Counts[[#This Row],[SPACES_OCC]]/DATA_RAW_Counts[[#This Row],[SPACES_SVP]]</f>
        <v>0.14348981399468555</v>
      </c>
      <c r="I575">
        <f>DATA_RAW_Counts[[#This Row],[SPACES_EMPTY]]/DATA_RAW_Counts[[#This Row],[SPACES_SVP]]</f>
        <v>0.85651018600531448</v>
      </c>
    </row>
    <row r="576" spans="2:9">
      <c r="B576" t="s">
        <v>138</v>
      </c>
      <c r="C576" s="13">
        <v>16</v>
      </c>
      <c r="D576" s="19" t="s">
        <v>62</v>
      </c>
      <c r="E576" s="20">
        <v>779</v>
      </c>
      <c r="F576" s="57">
        <v>137</v>
      </c>
      <c r="G576" s="16">
        <f>DATA_RAW_Counts[[#This Row],[SPACES_SVP]]-DATA_RAW_Counts[[#This Row],[SPACES_OCC]]</f>
        <v>642</v>
      </c>
      <c r="H576">
        <f>DATA_RAW_Counts[[#This Row],[SPACES_OCC]]/DATA_RAW_Counts[[#This Row],[SPACES_SVP]]</f>
        <v>0.17586649550706032</v>
      </c>
      <c r="I576">
        <f>DATA_RAW_Counts[[#This Row],[SPACES_EMPTY]]/DATA_RAW_Counts[[#This Row],[SPACES_SVP]]</f>
        <v>0.82413350449293965</v>
      </c>
    </row>
    <row r="577" spans="2:9">
      <c r="B577" t="s">
        <v>138</v>
      </c>
      <c r="C577" s="13">
        <v>17</v>
      </c>
      <c r="D577" s="19" t="s">
        <v>63</v>
      </c>
      <c r="E577" s="20">
        <v>219</v>
      </c>
      <c r="F577" s="57">
        <v>249</v>
      </c>
      <c r="G577" s="16">
        <f>DATA_RAW_Counts[[#This Row],[SPACES_SVP]]-DATA_RAW_Counts[[#This Row],[SPACES_OCC]]</f>
        <v>-30</v>
      </c>
      <c r="H577">
        <f>DATA_RAW_Counts[[#This Row],[SPACES_OCC]]/DATA_RAW_Counts[[#This Row],[SPACES_SVP]]</f>
        <v>1.1369863013698631</v>
      </c>
      <c r="I577">
        <f>DATA_RAW_Counts[[#This Row],[SPACES_EMPTY]]/DATA_RAW_Counts[[#This Row],[SPACES_SVP]]</f>
        <v>-0.13698630136986301</v>
      </c>
    </row>
    <row r="578" spans="2:9">
      <c r="B578" t="s">
        <v>138</v>
      </c>
      <c r="C578" s="13">
        <v>18</v>
      </c>
      <c r="D578" s="19" t="s">
        <v>19</v>
      </c>
      <c r="E578" s="20">
        <v>904</v>
      </c>
      <c r="F578" s="57">
        <v>240</v>
      </c>
      <c r="G578" s="16">
        <f>DATA_RAW_Counts[[#This Row],[SPACES_SVP]]-DATA_RAW_Counts[[#This Row],[SPACES_OCC]]</f>
        <v>664</v>
      </c>
      <c r="H578">
        <f>DATA_RAW_Counts[[#This Row],[SPACES_OCC]]/DATA_RAW_Counts[[#This Row],[SPACES_SVP]]</f>
        <v>0.26548672566371684</v>
      </c>
      <c r="I578">
        <f>DATA_RAW_Counts[[#This Row],[SPACES_EMPTY]]/DATA_RAW_Counts[[#This Row],[SPACES_SVP]]</f>
        <v>0.73451327433628322</v>
      </c>
    </row>
    <row r="579" spans="2:9">
      <c r="B579" t="s">
        <v>138</v>
      </c>
      <c r="C579" s="13">
        <v>19</v>
      </c>
      <c r="D579" s="21" t="s">
        <v>20</v>
      </c>
      <c r="E579" s="20">
        <v>1603</v>
      </c>
      <c r="F579" s="57">
        <v>234</v>
      </c>
      <c r="G579" s="16">
        <f>DATA_RAW_Counts[[#This Row],[SPACES_SVP]]-DATA_RAW_Counts[[#This Row],[SPACES_OCC]]</f>
        <v>1369</v>
      </c>
      <c r="H579">
        <f>DATA_RAW_Counts[[#This Row],[SPACES_OCC]]/DATA_RAW_Counts[[#This Row],[SPACES_SVP]]</f>
        <v>0.14597629444791016</v>
      </c>
      <c r="I579">
        <f>DATA_RAW_Counts[[#This Row],[SPACES_EMPTY]]/DATA_RAW_Counts[[#This Row],[SPACES_SVP]]</f>
        <v>0.85402370555208984</v>
      </c>
    </row>
    <row r="580" spans="2:9">
      <c r="B580" t="s">
        <v>138</v>
      </c>
      <c r="C580" s="13">
        <v>20</v>
      </c>
      <c r="D580" s="19" t="s">
        <v>21</v>
      </c>
      <c r="E580" s="20">
        <v>2361</v>
      </c>
      <c r="F580" s="57">
        <v>1046</v>
      </c>
      <c r="G580" s="16">
        <f>DATA_RAW_Counts[[#This Row],[SPACES_SVP]]-DATA_RAW_Counts[[#This Row],[SPACES_OCC]]</f>
        <v>1315</v>
      </c>
      <c r="H580">
        <f>DATA_RAW_Counts[[#This Row],[SPACES_OCC]]/DATA_RAW_Counts[[#This Row],[SPACES_SVP]]</f>
        <v>0.44303261329944937</v>
      </c>
      <c r="I580">
        <f>DATA_RAW_Counts[[#This Row],[SPACES_EMPTY]]/DATA_RAW_Counts[[#This Row],[SPACES_SVP]]</f>
        <v>0.55696738670055057</v>
      </c>
    </row>
    <row r="581" spans="2:9">
      <c r="B581" t="s">
        <v>138</v>
      </c>
      <c r="C581" s="13">
        <v>21</v>
      </c>
      <c r="D581" s="21" t="s">
        <v>23</v>
      </c>
      <c r="E581" s="20">
        <v>1286</v>
      </c>
      <c r="F581" s="57">
        <v>397</v>
      </c>
      <c r="G581" s="16">
        <f>DATA_RAW_Counts[[#This Row],[SPACES_SVP]]-DATA_RAW_Counts[[#This Row],[SPACES_OCC]]</f>
        <v>889</v>
      </c>
      <c r="H581">
        <f>DATA_RAW_Counts[[#This Row],[SPACES_OCC]]/DATA_RAW_Counts[[#This Row],[SPACES_SVP]]</f>
        <v>0.30870917573872475</v>
      </c>
      <c r="I581">
        <f>DATA_RAW_Counts[[#This Row],[SPACES_EMPTY]]/DATA_RAW_Counts[[#This Row],[SPACES_SVP]]</f>
        <v>0.69129082426127531</v>
      </c>
    </row>
    <row r="582" spans="2:9">
      <c r="B582" t="s">
        <v>138</v>
      </c>
      <c r="C582" s="13">
        <v>22</v>
      </c>
      <c r="D582" s="19" t="s">
        <v>24</v>
      </c>
      <c r="E582" s="20">
        <v>766</v>
      </c>
      <c r="F582" s="57">
        <v>482</v>
      </c>
      <c r="G582" s="16">
        <f>DATA_RAW_Counts[[#This Row],[SPACES_SVP]]-DATA_RAW_Counts[[#This Row],[SPACES_OCC]]</f>
        <v>284</v>
      </c>
      <c r="H582">
        <f>DATA_RAW_Counts[[#This Row],[SPACES_OCC]]/DATA_RAW_Counts[[#This Row],[SPACES_SVP]]</f>
        <v>0.62924281984334207</v>
      </c>
      <c r="I582">
        <f>DATA_RAW_Counts[[#This Row],[SPACES_EMPTY]]/DATA_RAW_Counts[[#This Row],[SPACES_SVP]]</f>
        <v>0.37075718015665798</v>
      </c>
    </row>
    <row r="583" spans="2:9">
      <c r="B583" t="s">
        <v>138</v>
      </c>
      <c r="C583" s="13">
        <v>23</v>
      </c>
      <c r="D583" s="19" t="s">
        <v>25</v>
      </c>
      <c r="E583" s="20">
        <v>1263</v>
      </c>
      <c r="F583" s="57">
        <v>702</v>
      </c>
      <c r="G583" s="16">
        <f>DATA_RAW_Counts[[#This Row],[SPACES_SVP]]-DATA_RAW_Counts[[#This Row],[SPACES_OCC]]</f>
        <v>561</v>
      </c>
      <c r="H583">
        <f>DATA_RAW_Counts[[#This Row],[SPACES_OCC]]/DATA_RAW_Counts[[#This Row],[SPACES_SVP]]</f>
        <v>0.5558194774346793</v>
      </c>
      <c r="I583">
        <f>DATA_RAW_Counts[[#This Row],[SPACES_EMPTY]]/DATA_RAW_Counts[[#This Row],[SPACES_SVP]]</f>
        <v>0.44418052256532065</v>
      </c>
    </row>
    <row r="584" spans="2:9">
      <c r="B584" t="s">
        <v>138</v>
      </c>
      <c r="C584" s="13">
        <v>24</v>
      </c>
      <c r="D584" s="19" t="s">
        <v>26</v>
      </c>
      <c r="E584" s="20">
        <v>996</v>
      </c>
      <c r="F584" s="57">
        <v>715</v>
      </c>
      <c r="G584" s="16">
        <f>DATA_RAW_Counts[[#This Row],[SPACES_SVP]]-DATA_RAW_Counts[[#This Row],[SPACES_OCC]]</f>
        <v>281</v>
      </c>
      <c r="H584">
        <f>DATA_RAW_Counts[[#This Row],[SPACES_OCC]]/DATA_RAW_Counts[[#This Row],[SPACES_SVP]]</f>
        <v>0.71787148594377514</v>
      </c>
      <c r="I584">
        <f>DATA_RAW_Counts[[#This Row],[SPACES_EMPTY]]/DATA_RAW_Counts[[#This Row],[SPACES_SVP]]</f>
        <v>0.28212851405622491</v>
      </c>
    </row>
    <row r="585" spans="2:9">
      <c r="B585" t="s">
        <v>138</v>
      </c>
      <c r="C585" s="13">
        <v>25</v>
      </c>
      <c r="D585" s="19" t="s">
        <v>27</v>
      </c>
      <c r="E585" s="20">
        <v>1831</v>
      </c>
      <c r="F585" s="57">
        <v>1869</v>
      </c>
      <c r="G585" s="16">
        <f>DATA_RAW_Counts[[#This Row],[SPACES_SVP]]-DATA_RAW_Counts[[#This Row],[SPACES_OCC]]</f>
        <v>-38</v>
      </c>
      <c r="H585">
        <f>DATA_RAW_Counts[[#This Row],[SPACES_OCC]]/DATA_RAW_Counts[[#This Row],[SPACES_SVP]]</f>
        <v>1.0207536865101037</v>
      </c>
      <c r="I585">
        <f>DATA_RAW_Counts[[#This Row],[SPACES_EMPTY]]/DATA_RAW_Counts[[#This Row],[SPACES_SVP]]</f>
        <v>-2.0753686510103769E-2</v>
      </c>
    </row>
    <row r="586" spans="2:9">
      <c r="B586" t="s">
        <v>138</v>
      </c>
      <c r="C586" s="13">
        <v>26</v>
      </c>
      <c r="D586" s="21" t="s">
        <v>64</v>
      </c>
      <c r="E586" s="20">
        <v>1468</v>
      </c>
      <c r="F586" s="57">
        <v>52</v>
      </c>
      <c r="G586" s="16">
        <f>DATA_RAW_Counts[[#This Row],[SPACES_SVP]]-DATA_RAW_Counts[[#This Row],[SPACES_OCC]]</f>
        <v>1416</v>
      </c>
      <c r="H586">
        <f>DATA_RAW_Counts[[#This Row],[SPACES_OCC]]/DATA_RAW_Counts[[#This Row],[SPACES_SVP]]</f>
        <v>3.5422343324250684E-2</v>
      </c>
      <c r="I586">
        <f>DATA_RAW_Counts[[#This Row],[SPACES_EMPTY]]/DATA_RAW_Counts[[#This Row],[SPACES_SVP]]</f>
        <v>0.96457765667574935</v>
      </c>
    </row>
    <row r="587" spans="2:9">
      <c r="B587" t="s">
        <v>138</v>
      </c>
      <c r="C587" s="13">
        <v>27</v>
      </c>
      <c r="D587" s="19" t="s">
        <v>28</v>
      </c>
      <c r="E587" s="20">
        <v>1102</v>
      </c>
      <c r="F587" s="57">
        <v>222</v>
      </c>
      <c r="G587" s="16">
        <f>DATA_RAW_Counts[[#This Row],[SPACES_SVP]]-DATA_RAW_Counts[[#This Row],[SPACES_OCC]]</f>
        <v>880</v>
      </c>
      <c r="H587">
        <f>DATA_RAW_Counts[[#This Row],[SPACES_OCC]]/DATA_RAW_Counts[[#This Row],[SPACES_SVP]]</f>
        <v>0.2014519056261343</v>
      </c>
      <c r="I587">
        <f>DATA_RAW_Counts[[#This Row],[SPACES_EMPTY]]/DATA_RAW_Counts[[#This Row],[SPACES_SVP]]</f>
        <v>0.79854809437386565</v>
      </c>
    </row>
    <row r="588" spans="2:9">
      <c r="B588" t="s">
        <v>138</v>
      </c>
      <c r="C588" s="13">
        <v>28</v>
      </c>
      <c r="D588" s="19" t="s">
        <v>29</v>
      </c>
      <c r="E588" s="20">
        <v>826</v>
      </c>
      <c r="F588" s="57">
        <v>267</v>
      </c>
      <c r="G588" s="16">
        <f>DATA_RAW_Counts[[#This Row],[SPACES_SVP]]-DATA_RAW_Counts[[#This Row],[SPACES_OCC]]</f>
        <v>559</v>
      </c>
      <c r="H588">
        <f>DATA_RAW_Counts[[#This Row],[SPACES_OCC]]/DATA_RAW_Counts[[#This Row],[SPACES_SVP]]</f>
        <v>0.32324455205811137</v>
      </c>
      <c r="I588">
        <f>DATA_RAW_Counts[[#This Row],[SPACES_EMPTY]]/DATA_RAW_Counts[[#This Row],[SPACES_SVP]]</f>
        <v>0.67675544794188858</v>
      </c>
    </row>
    <row r="589" spans="2:9">
      <c r="B589" s="26" t="s">
        <v>139</v>
      </c>
      <c r="C589" s="13">
        <v>1</v>
      </c>
      <c r="D589" s="19" t="s">
        <v>2</v>
      </c>
      <c r="E589" s="20">
        <v>2438</v>
      </c>
      <c r="F589" s="57">
        <v>1412</v>
      </c>
      <c r="G589">
        <f>DATA_RAW_Counts[[#This Row],[SPACES_SVP]]-DATA_RAW_Counts[[#This Row],[SPACES_OCC]]</f>
        <v>1026</v>
      </c>
      <c r="H589">
        <f>DATA_RAW_Counts[[#This Row],[SPACES_OCC]]/DATA_RAW_Counts[[#This Row],[SPACES_SVP]]</f>
        <v>0.57916324856439705</v>
      </c>
      <c r="I589">
        <f>DATA_RAW_Counts[[#This Row],[SPACES_EMPTY]]/DATA_RAW_Counts[[#This Row],[SPACES_SVP]]</f>
        <v>0.42083675143560295</v>
      </c>
    </row>
    <row r="590" spans="2:9">
      <c r="B590" s="26" t="s">
        <v>139</v>
      </c>
      <c r="C590" s="13">
        <v>2</v>
      </c>
      <c r="D590" s="19" t="s">
        <v>4</v>
      </c>
      <c r="E590" s="20">
        <v>1155</v>
      </c>
      <c r="F590" s="57">
        <v>589</v>
      </c>
      <c r="G590">
        <f>DATA_RAW_Counts[[#This Row],[SPACES_SVP]]-DATA_RAW_Counts[[#This Row],[SPACES_OCC]]</f>
        <v>566</v>
      </c>
      <c r="H590">
        <f>DATA_RAW_Counts[[#This Row],[SPACES_OCC]]/DATA_RAW_Counts[[#This Row],[SPACES_SVP]]</f>
        <v>0.50995670995670994</v>
      </c>
      <c r="I590">
        <f>DATA_RAW_Counts[[#This Row],[SPACES_EMPTY]]/DATA_RAW_Counts[[#This Row],[SPACES_SVP]]</f>
        <v>0.49004329004329006</v>
      </c>
    </row>
    <row r="591" spans="2:9">
      <c r="B591" s="26" t="s">
        <v>139</v>
      </c>
      <c r="C591" s="13">
        <v>3</v>
      </c>
      <c r="D591" s="19" t="s">
        <v>6</v>
      </c>
      <c r="E591" s="20">
        <v>125</v>
      </c>
      <c r="F591" s="57">
        <v>40</v>
      </c>
      <c r="G591">
        <f>DATA_RAW_Counts[[#This Row],[SPACES_SVP]]-DATA_RAW_Counts[[#This Row],[SPACES_OCC]]</f>
        <v>85</v>
      </c>
      <c r="H591">
        <f>DATA_RAW_Counts[[#This Row],[SPACES_OCC]]/DATA_RAW_Counts[[#This Row],[SPACES_SVP]]</f>
        <v>0.32</v>
      </c>
      <c r="I591">
        <f>DATA_RAW_Counts[[#This Row],[SPACES_EMPTY]]/DATA_RAW_Counts[[#This Row],[SPACES_SVP]]</f>
        <v>0.68</v>
      </c>
    </row>
    <row r="592" spans="2:9">
      <c r="B592" s="26" t="s">
        <v>139</v>
      </c>
      <c r="C592" s="13">
        <v>4</v>
      </c>
      <c r="D592" s="19" t="s">
        <v>60</v>
      </c>
      <c r="E592" s="20">
        <v>294</v>
      </c>
      <c r="F592" s="57">
        <v>39</v>
      </c>
      <c r="G592">
        <f>DATA_RAW_Counts[[#This Row],[SPACES_SVP]]-DATA_RAW_Counts[[#This Row],[SPACES_OCC]]</f>
        <v>255</v>
      </c>
      <c r="H592">
        <f>DATA_RAW_Counts[[#This Row],[SPACES_OCC]]/DATA_RAW_Counts[[#This Row],[SPACES_SVP]]</f>
        <v>0.1326530612244898</v>
      </c>
      <c r="I592">
        <f>DATA_RAW_Counts[[#This Row],[SPACES_EMPTY]]/DATA_RAW_Counts[[#This Row],[SPACES_SVP]]</f>
        <v>0.86734693877551017</v>
      </c>
    </row>
    <row r="593" spans="2:9">
      <c r="B593" s="26" t="s">
        <v>139</v>
      </c>
      <c r="C593" s="13">
        <v>5</v>
      </c>
      <c r="D593" s="19" t="s">
        <v>61</v>
      </c>
      <c r="E593" s="20">
        <v>1487</v>
      </c>
      <c r="F593" s="57">
        <v>1374</v>
      </c>
      <c r="G593">
        <f>DATA_RAW_Counts[[#This Row],[SPACES_SVP]]-DATA_RAW_Counts[[#This Row],[SPACES_OCC]]</f>
        <v>113</v>
      </c>
      <c r="H593">
        <f>DATA_RAW_Counts[[#This Row],[SPACES_OCC]]/DATA_RAW_Counts[[#This Row],[SPACES_SVP]]</f>
        <v>0.92400806993947548</v>
      </c>
      <c r="I593">
        <f>DATA_RAW_Counts[[#This Row],[SPACES_EMPTY]]/DATA_RAW_Counts[[#This Row],[SPACES_SVP]]</f>
        <v>7.5991930060524543E-2</v>
      </c>
    </row>
    <row r="594" spans="2:9">
      <c r="B594" s="26" t="s">
        <v>139</v>
      </c>
      <c r="C594" s="13">
        <v>6</v>
      </c>
      <c r="D594" s="19" t="s">
        <v>8</v>
      </c>
      <c r="E594" s="20">
        <v>877</v>
      </c>
      <c r="F594" s="57">
        <v>550</v>
      </c>
      <c r="G594">
        <f>DATA_RAW_Counts[[#This Row],[SPACES_SVP]]-DATA_RAW_Counts[[#This Row],[SPACES_OCC]]</f>
        <v>327</v>
      </c>
      <c r="H594">
        <f>DATA_RAW_Counts[[#This Row],[SPACES_OCC]]/DATA_RAW_Counts[[#This Row],[SPACES_SVP]]</f>
        <v>0.62713797035347774</v>
      </c>
      <c r="I594">
        <f>DATA_RAW_Counts[[#This Row],[SPACES_EMPTY]]/DATA_RAW_Counts[[#This Row],[SPACES_SVP]]</f>
        <v>0.37286202964652221</v>
      </c>
    </row>
    <row r="595" spans="2:9">
      <c r="B595" s="26" t="s">
        <v>139</v>
      </c>
      <c r="C595" s="13">
        <v>7</v>
      </c>
      <c r="D595" s="19" t="s">
        <v>9</v>
      </c>
      <c r="E595" s="20">
        <v>1227</v>
      </c>
      <c r="F595" s="57">
        <v>400</v>
      </c>
      <c r="G595">
        <f>DATA_RAW_Counts[[#This Row],[SPACES_SVP]]-DATA_RAW_Counts[[#This Row],[SPACES_OCC]]</f>
        <v>827</v>
      </c>
      <c r="H595">
        <f>DATA_RAW_Counts[[#This Row],[SPACES_OCC]]/DATA_RAW_Counts[[#This Row],[SPACES_SVP]]</f>
        <v>0.32599837000814996</v>
      </c>
      <c r="I595">
        <f>DATA_RAW_Counts[[#This Row],[SPACES_EMPTY]]/DATA_RAW_Counts[[#This Row],[SPACES_SVP]]</f>
        <v>0.67400162999185009</v>
      </c>
    </row>
    <row r="596" spans="2:9">
      <c r="B596" s="26" t="s">
        <v>139</v>
      </c>
      <c r="C596" s="13">
        <v>8</v>
      </c>
      <c r="D596" s="19" t="s">
        <v>10</v>
      </c>
      <c r="E596" s="20">
        <v>938</v>
      </c>
      <c r="F596" s="57">
        <v>557</v>
      </c>
      <c r="G596">
        <f>DATA_RAW_Counts[[#This Row],[SPACES_SVP]]-DATA_RAW_Counts[[#This Row],[SPACES_OCC]]</f>
        <v>381</v>
      </c>
      <c r="H596">
        <f>DATA_RAW_Counts[[#This Row],[SPACES_OCC]]/DATA_RAW_Counts[[#This Row],[SPACES_SVP]]</f>
        <v>0.593816631130064</v>
      </c>
      <c r="I596">
        <f>DATA_RAW_Counts[[#This Row],[SPACES_EMPTY]]/DATA_RAW_Counts[[#This Row],[SPACES_SVP]]</f>
        <v>0.40618336886993606</v>
      </c>
    </row>
    <row r="597" spans="2:9">
      <c r="B597" s="26" t="s">
        <v>139</v>
      </c>
      <c r="C597" s="13">
        <v>9</v>
      </c>
      <c r="D597" s="19" t="s">
        <v>11</v>
      </c>
      <c r="E597" s="20">
        <v>415</v>
      </c>
      <c r="F597" s="57">
        <v>70</v>
      </c>
      <c r="G597">
        <f>DATA_RAW_Counts[[#This Row],[SPACES_SVP]]-DATA_RAW_Counts[[#This Row],[SPACES_OCC]]</f>
        <v>345</v>
      </c>
      <c r="H597">
        <f>DATA_RAW_Counts[[#This Row],[SPACES_OCC]]/DATA_RAW_Counts[[#This Row],[SPACES_SVP]]</f>
        <v>0.16867469879518071</v>
      </c>
      <c r="I597">
        <f>DATA_RAW_Counts[[#This Row],[SPACES_EMPTY]]/DATA_RAW_Counts[[#This Row],[SPACES_SVP]]</f>
        <v>0.83132530120481929</v>
      </c>
    </row>
    <row r="598" spans="2:9">
      <c r="B598" s="26" t="s">
        <v>139</v>
      </c>
      <c r="C598" s="13">
        <v>10</v>
      </c>
      <c r="D598" s="19" t="s">
        <v>85</v>
      </c>
      <c r="E598" s="20">
        <v>1714</v>
      </c>
      <c r="F598" s="57">
        <v>1692</v>
      </c>
      <c r="G598">
        <f>DATA_RAW_Counts[[#This Row],[SPACES_SVP]]-DATA_RAW_Counts[[#This Row],[SPACES_OCC]]</f>
        <v>22</v>
      </c>
      <c r="H598">
        <f>DATA_RAW_Counts[[#This Row],[SPACES_OCC]]/DATA_RAW_Counts[[#This Row],[SPACES_SVP]]</f>
        <v>0.98716452742123684</v>
      </c>
      <c r="I598">
        <f>DATA_RAW_Counts[[#This Row],[SPACES_EMPTY]]/DATA_RAW_Counts[[#This Row],[SPACES_SVP]]</f>
        <v>1.2835472578763127E-2</v>
      </c>
    </row>
    <row r="599" spans="2:9">
      <c r="B599" s="26" t="s">
        <v>139</v>
      </c>
      <c r="C599" s="13">
        <v>11</v>
      </c>
      <c r="D599" s="19" t="s">
        <v>13</v>
      </c>
      <c r="E599" s="20">
        <v>922</v>
      </c>
      <c r="F599" s="57">
        <v>476</v>
      </c>
      <c r="G599">
        <f>DATA_RAW_Counts[[#This Row],[SPACES_SVP]]-DATA_RAW_Counts[[#This Row],[SPACES_OCC]]</f>
        <v>446</v>
      </c>
      <c r="H599">
        <f>DATA_RAW_Counts[[#This Row],[SPACES_OCC]]/DATA_RAW_Counts[[#This Row],[SPACES_SVP]]</f>
        <v>0.51626898047722347</v>
      </c>
      <c r="I599">
        <f>DATA_RAW_Counts[[#This Row],[SPACES_EMPTY]]/DATA_RAW_Counts[[#This Row],[SPACES_SVP]]</f>
        <v>0.48373101952277658</v>
      </c>
    </row>
    <row r="600" spans="2:9">
      <c r="B600" s="26" t="s">
        <v>139</v>
      </c>
      <c r="C600" s="13">
        <v>12</v>
      </c>
      <c r="D600" s="19" t="s">
        <v>14</v>
      </c>
      <c r="E600" s="20">
        <v>2377</v>
      </c>
      <c r="F600" s="57">
        <v>1392</v>
      </c>
      <c r="G600">
        <f>DATA_RAW_Counts[[#This Row],[SPACES_SVP]]-DATA_RAW_Counts[[#This Row],[SPACES_OCC]]</f>
        <v>985</v>
      </c>
      <c r="H600">
        <f>DATA_RAW_Counts[[#This Row],[SPACES_OCC]]/DATA_RAW_Counts[[#This Row],[SPACES_SVP]]</f>
        <v>0.58561211611274711</v>
      </c>
      <c r="I600">
        <f>DATA_RAW_Counts[[#This Row],[SPACES_EMPTY]]/DATA_RAW_Counts[[#This Row],[SPACES_SVP]]</f>
        <v>0.41438788388725284</v>
      </c>
    </row>
    <row r="601" spans="2:9">
      <c r="B601" s="26" t="s">
        <v>139</v>
      </c>
      <c r="C601" s="13">
        <v>13</v>
      </c>
      <c r="D601" s="19" t="s">
        <v>15</v>
      </c>
      <c r="E601" s="20">
        <v>961</v>
      </c>
      <c r="F601" s="57">
        <v>474</v>
      </c>
      <c r="G601">
        <f>DATA_RAW_Counts[[#This Row],[SPACES_SVP]]-DATA_RAW_Counts[[#This Row],[SPACES_OCC]]</f>
        <v>487</v>
      </c>
      <c r="H601">
        <f>DATA_RAW_Counts[[#This Row],[SPACES_OCC]]/DATA_RAW_Counts[[#This Row],[SPACES_SVP]]</f>
        <v>0.49323621227887615</v>
      </c>
      <c r="I601">
        <f>DATA_RAW_Counts[[#This Row],[SPACES_EMPTY]]/DATA_RAW_Counts[[#This Row],[SPACES_SVP]]</f>
        <v>0.50676378772112385</v>
      </c>
    </row>
    <row r="602" spans="2:9">
      <c r="B602" s="26" t="s">
        <v>139</v>
      </c>
      <c r="C602" s="13">
        <v>14</v>
      </c>
      <c r="D602" s="19" t="s">
        <v>16</v>
      </c>
      <c r="E602" s="20">
        <v>2171</v>
      </c>
      <c r="F602" s="57">
        <v>1107</v>
      </c>
      <c r="G602">
        <f>DATA_RAW_Counts[[#This Row],[SPACES_SVP]]-DATA_RAW_Counts[[#This Row],[SPACES_OCC]]</f>
        <v>1064</v>
      </c>
      <c r="H602">
        <f>DATA_RAW_Counts[[#This Row],[SPACES_OCC]]/DATA_RAW_Counts[[#This Row],[SPACES_SVP]]</f>
        <v>0.50990327038231231</v>
      </c>
      <c r="I602">
        <f>DATA_RAW_Counts[[#This Row],[SPACES_EMPTY]]/DATA_RAW_Counts[[#This Row],[SPACES_SVP]]</f>
        <v>0.49009672961768769</v>
      </c>
    </row>
    <row r="603" spans="2:9">
      <c r="B603" s="26" t="s">
        <v>139</v>
      </c>
      <c r="C603" s="13">
        <v>15</v>
      </c>
      <c r="D603" s="19" t="s">
        <v>17</v>
      </c>
      <c r="E603" s="20">
        <v>1129</v>
      </c>
      <c r="F603" s="57">
        <v>162</v>
      </c>
      <c r="G603">
        <f>DATA_RAW_Counts[[#This Row],[SPACES_SVP]]-DATA_RAW_Counts[[#This Row],[SPACES_OCC]]</f>
        <v>967</v>
      </c>
      <c r="H603">
        <f>DATA_RAW_Counts[[#This Row],[SPACES_OCC]]/DATA_RAW_Counts[[#This Row],[SPACES_SVP]]</f>
        <v>0.14348981399468555</v>
      </c>
      <c r="I603">
        <f>DATA_RAW_Counts[[#This Row],[SPACES_EMPTY]]/DATA_RAW_Counts[[#This Row],[SPACES_SVP]]</f>
        <v>0.85651018600531448</v>
      </c>
    </row>
    <row r="604" spans="2:9">
      <c r="B604" s="26" t="s">
        <v>139</v>
      </c>
      <c r="C604" s="13">
        <v>16</v>
      </c>
      <c r="D604" s="19" t="s">
        <v>153</v>
      </c>
      <c r="E604" s="20">
        <v>862</v>
      </c>
      <c r="F604" s="57">
        <v>116</v>
      </c>
      <c r="G604">
        <f>DATA_RAW_Counts[[#This Row],[SPACES_SVP]]-DATA_RAW_Counts[[#This Row],[SPACES_OCC]]</f>
        <v>746</v>
      </c>
      <c r="H604">
        <f>DATA_RAW_Counts[[#This Row],[SPACES_OCC]]/DATA_RAW_Counts[[#This Row],[SPACES_SVP]]</f>
        <v>0.13457076566125289</v>
      </c>
      <c r="I604">
        <f>DATA_RAW_Counts[[#This Row],[SPACES_EMPTY]]/DATA_RAW_Counts[[#This Row],[SPACES_SVP]]</f>
        <v>0.86542923433874708</v>
      </c>
    </row>
    <row r="605" spans="2:9">
      <c r="B605" s="26" t="s">
        <v>139</v>
      </c>
      <c r="C605" s="13">
        <v>17</v>
      </c>
      <c r="D605" s="19" t="s">
        <v>62</v>
      </c>
      <c r="E605" s="20">
        <v>779</v>
      </c>
      <c r="F605" s="57">
        <v>137</v>
      </c>
      <c r="G605">
        <f>DATA_RAW_Counts[[#This Row],[SPACES_SVP]]-DATA_RAW_Counts[[#This Row],[SPACES_OCC]]</f>
        <v>642</v>
      </c>
      <c r="H605">
        <f>DATA_RAW_Counts[[#This Row],[SPACES_OCC]]/DATA_RAW_Counts[[#This Row],[SPACES_SVP]]</f>
        <v>0.17586649550706032</v>
      </c>
      <c r="I605">
        <f>DATA_RAW_Counts[[#This Row],[SPACES_EMPTY]]/DATA_RAW_Counts[[#This Row],[SPACES_SVP]]</f>
        <v>0.82413350449293965</v>
      </c>
    </row>
    <row r="606" spans="2:9">
      <c r="B606" s="26" t="s">
        <v>139</v>
      </c>
      <c r="C606" s="13">
        <v>18</v>
      </c>
      <c r="D606" s="19" t="s">
        <v>63</v>
      </c>
      <c r="E606" s="20">
        <v>219</v>
      </c>
      <c r="F606" s="57">
        <v>249</v>
      </c>
      <c r="G606">
        <f>DATA_RAW_Counts[[#This Row],[SPACES_SVP]]-DATA_RAW_Counts[[#This Row],[SPACES_OCC]]</f>
        <v>-30</v>
      </c>
      <c r="H606">
        <f>DATA_RAW_Counts[[#This Row],[SPACES_OCC]]/DATA_RAW_Counts[[#This Row],[SPACES_SVP]]</f>
        <v>1.1369863013698631</v>
      </c>
      <c r="I606">
        <f>DATA_RAW_Counts[[#This Row],[SPACES_EMPTY]]/DATA_RAW_Counts[[#This Row],[SPACES_SVP]]</f>
        <v>-0.13698630136986301</v>
      </c>
    </row>
    <row r="607" spans="2:9">
      <c r="B607" s="26" t="s">
        <v>139</v>
      </c>
      <c r="C607" s="13">
        <v>19</v>
      </c>
      <c r="D607" s="19" t="s">
        <v>19</v>
      </c>
      <c r="E607" s="20">
        <v>904</v>
      </c>
      <c r="F607" s="57">
        <v>240</v>
      </c>
      <c r="G607">
        <f>DATA_RAW_Counts[[#This Row],[SPACES_SVP]]-DATA_RAW_Counts[[#This Row],[SPACES_OCC]]</f>
        <v>664</v>
      </c>
      <c r="H607">
        <f>DATA_RAW_Counts[[#This Row],[SPACES_OCC]]/DATA_RAW_Counts[[#This Row],[SPACES_SVP]]</f>
        <v>0.26548672566371684</v>
      </c>
      <c r="I607">
        <f>DATA_RAW_Counts[[#This Row],[SPACES_EMPTY]]/DATA_RAW_Counts[[#This Row],[SPACES_SVP]]</f>
        <v>0.73451327433628322</v>
      </c>
    </row>
    <row r="608" spans="2:9">
      <c r="B608" s="26" t="s">
        <v>139</v>
      </c>
      <c r="C608" s="13">
        <v>20</v>
      </c>
      <c r="D608" s="19" t="s">
        <v>87</v>
      </c>
      <c r="E608" s="20">
        <v>145</v>
      </c>
      <c r="F608" s="57">
        <v>143</v>
      </c>
      <c r="G608">
        <f>DATA_RAW_Counts[[#This Row],[SPACES_SVP]]-DATA_RAW_Counts[[#This Row],[SPACES_OCC]]</f>
        <v>2</v>
      </c>
      <c r="H608">
        <f>DATA_RAW_Counts[[#This Row],[SPACES_OCC]]/DATA_RAW_Counts[[#This Row],[SPACES_SVP]]</f>
        <v>0.98620689655172411</v>
      </c>
      <c r="I608">
        <f>DATA_RAW_Counts[[#This Row],[SPACES_EMPTY]]/DATA_RAW_Counts[[#This Row],[SPACES_SVP]]</f>
        <v>1.3793103448275862E-2</v>
      </c>
    </row>
    <row r="609" spans="2:9">
      <c r="B609" s="26" t="s">
        <v>139</v>
      </c>
      <c r="C609" s="13">
        <v>21</v>
      </c>
      <c r="D609" s="19" t="s">
        <v>20</v>
      </c>
      <c r="E609" s="20">
        <v>1603</v>
      </c>
      <c r="F609" s="57">
        <v>234</v>
      </c>
      <c r="G609">
        <f>DATA_RAW_Counts[[#This Row],[SPACES_SVP]]-DATA_RAW_Counts[[#This Row],[SPACES_OCC]]</f>
        <v>1369</v>
      </c>
      <c r="H609">
        <f>DATA_RAW_Counts[[#This Row],[SPACES_OCC]]/DATA_RAW_Counts[[#This Row],[SPACES_SVP]]</f>
        <v>0.14597629444791016</v>
      </c>
      <c r="I609">
        <f>DATA_RAW_Counts[[#This Row],[SPACES_EMPTY]]/DATA_RAW_Counts[[#This Row],[SPACES_SVP]]</f>
        <v>0.85402370555208984</v>
      </c>
    </row>
    <row r="610" spans="2:9">
      <c r="B610" s="26" t="s">
        <v>139</v>
      </c>
      <c r="C610" s="13">
        <v>22</v>
      </c>
      <c r="D610" s="19" t="s">
        <v>21</v>
      </c>
      <c r="E610" s="20">
        <v>2361</v>
      </c>
      <c r="F610" s="57">
        <v>1046</v>
      </c>
      <c r="G610">
        <f>DATA_RAW_Counts[[#This Row],[SPACES_SVP]]-DATA_RAW_Counts[[#This Row],[SPACES_OCC]]</f>
        <v>1315</v>
      </c>
      <c r="H610">
        <f>DATA_RAW_Counts[[#This Row],[SPACES_OCC]]/DATA_RAW_Counts[[#This Row],[SPACES_SVP]]</f>
        <v>0.44303261329944937</v>
      </c>
      <c r="I610">
        <f>DATA_RAW_Counts[[#This Row],[SPACES_EMPTY]]/DATA_RAW_Counts[[#This Row],[SPACES_SVP]]</f>
        <v>0.55696738670055057</v>
      </c>
    </row>
    <row r="611" spans="2:9">
      <c r="B611" s="26" t="s">
        <v>139</v>
      </c>
      <c r="C611" s="13">
        <v>23</v>
      </c>
      <c r="D611" s="19" t="s">
        <v>88</v>
      </c>
      <c r="E611" s="20">
        <v>481</v>
      </c>
      <c r="F611" s="57">
        <v>153</v>
      </c>
      <c r="G611">
        <f>DATA_RAW_Counts[[#This Row],[SPACES_SVP]]-DATA_RAW_Counts[[#This Row],[SPACES_OCC]]</f>
        <v>328</v>
      </c>
      <c r="H611">
        <f>DATA_RAW_Counts[[#This Row],[SPACES_OCC]]/DATA_RAW_Counts[[#This Row],[SPACES_SVP]]</f>
        <v>0.3180873180873181</v>
      </c>
      <c r="I611">
        <f>DATA_RAW_Counts[[#This Row],[SPACES_EMPTY]]/DATA_RAW_Counts[[#This Row],[SPACES_SVP]]</f>
        <v>0.68191268191268195</v>
      </c>
    </row>
    <row r="612" spans="2:9">
      <c r="B612" s="26" t="s">
        <v>139</v>
      </c>
      <c r="C612" s="13">
        <v>24</v>
      </c>
      <c r="D612" s="19" t="s">
        <v>23</v>
      </c>
      <c r="E612" s="20">
        <v>1286</v>
      </c>
      <c r="F612" s="57">
        <v>397</v>
      </c>
      <c r="G612">
        <f>DATA_RAW_Counts[[#This Row],[SPACES_SVP]]-DATA_RAW_Counts[[#This Row],[SPACES_OCC]]</f>
        <v>889</v>
      </c>
      <c r="H612">
        <f>DATA_RAW_Counts[[#This Row],[SPACES_OCC]]/DATA_RAW_Counts[[#This Row],[SPACES_SVP]]</f>
        <v>0.30870917573872475</v>
      </c>
      <c r="I612">
        <f>DATA_RAW_Counts[[#This Row],[SPACES_EMPTY]]/DATA_RAW_Counts[[#This Row],[SPACES_SVP]]</f>
        <v>0.69129082426127531</v>
      </c>
    </row>
    <row r="613" spans="2:9">
      <c r="B613" s="26" t="s">
        <v>139</v>
      </c>
      <c r="C613" s="13">
        <v>25</v>
      </c>
      <c r="D613" s="19" t="s">
        <v>24</v>
      </c>
      <c r="E613" s="20">
        <v>766</v>
      </c>
      <c r="F613" s="57">
        <v>482</v>
      </c>
      <c r="G613">
        <f>DATA_RAW_Counts[[#This Row],[SPACES_SVP]]-DATA_RAW_Counts[[#This Row],[SPACES_OCC]]</f>
        <v>284</v>
      </c>
      <c r="H613">
        <f>DATA_RAW_Counts[[#This Row],[SPACES_OCC]]/DATA_RAW_Counts[[#This Row],[SPACES_SVP]]</f>
        <v>0.62924281984334207</v>
      </c>
      <c r="I613">
        <f>DATA_RAW_Counts[[#This Row],[SPACES_EMPTY]]/DATA_RAW_Counts[[#This Row],[SPACES_SVP]]</f>
        <v>0.37075718015665798</v>
      </c>
    </row>
    <row r="614" spans="2:9">
      <c r="B614" s="26" t="s">
        <v>139</v>
      </c>
      <c r="C614" s="13">
        <v>26</v>
      </c>
      <c r="D614" s="19" t="s">
        <v>25</v>
      </c>
      <c r="E614" s="20">
        <v>1263</v>
      </c>
      <c r="F614" s="57">
        <v>702</v>
      </c>
      <c r="G614">
        <f>DATA_RAW_Counts[[#This Row],[SPACES_SVP]]-DATA_RAW_Counts[[#This Row],[SPACES_OCC]]</f>
        <v>561</v>
      </c>
      <c r="H614">
        <f>DATA_RAW_Counts[[#This Row],[SPACES_OCC]]/DATA_RAW_Counts[[#This Row],[SPACES_SVP]]</f>
        <v>0.5558194774346793</v>
      </c>
      <c r="I614">
        <f>DATA_RAW_Counts[[#This Row],[SPACES_EMPTY]]/DATA_RAW_Counts[[#This Row],[SPACES_SVP]]</f>
        <v>0.44418052256532065</v>
      </c>
    </row>
    <row r="615" spans="2:9">
      <c r="B615" s="26" t="s">
        <v>139</v>
      </c>
      <c r="C615" s="13">
        <v>27</v>
      </c>
      <c r="D615" s="19" t="s">
        <v>89</v>
      </c>
      <c r="E615" s="20">
        <v>809</v>
      </c>
      <c r="F615" s="57">
        <v>9</v>
      </c>
      <c r="G615">
        <f>DATA_RAW_Counts[[#This Row],[SPACES_SVP]]-DATA_RAW_Counts[[#This Row],[SPACES_OCC]]</f>
        <v>800</v>
      </c>
      <c r="H615">
        <f>DATA_RAW_Counts[[#This Row],[SPACES_OCC]]/DATA_RAW_Counts[[#This Row],[SPACES_SVP]]</f>
        <v>1.1124845488257108E-2</v>
      </c>
      <c r="I615">
        <f>DATA_RAW_Counts[[#This Row],[SPACES_EMPTY]]/DATA_RAW_Counts[[#This Row],[SPACES_SVP]]</f>
        <v>0.9888751545117429</v>
      </c>
    </row>
    <row r="616" spans="2:9">
      <c r="B616" s="26" t="s">
        <v>139</v>
      </c>
      <c r="C616" s="13">
        <v>28</v>
      </c>
      <c r="D616" s="19" t="s">
        <v>26</v>
      </c>
      <c r="E616" s="20">
        <v>996</v>
      </c>
      <c r="F616" s="57">
        <v>715</v>
      </c>
      <c r="G616">
        <f>DATA_RAW_Counts[[#This Row],[SPACES_SVP]]-DATA_RAW_Counts[[#This Row],[SPACES_OCC]]</f>
        <v>281</v>
      </c>
      <c r="H616">
        <f>DATA_RAW_Counts[[#This Row],[SPACES_OCC]]/DATA_RAW_Counts[[#This Row],[SPACES_SVP]]</f>
        <v>0.71787148594377514</v>
      </c>
      <c r="I616">
        <f>DATA_RAW_Counts[[#This Row],[SPACES_EMPTY]]/DATA_RAW_Counts[[#This Row],[SPACES_SVP]]</f>
        <v>0.28212851405622491</v>
      </c>
    </row>
    <row r="617" spans="2:9">
      <c r="B617" s="26" t="s">
        <v>139</v>
      </c>
      <c r="C617" s="13">
        <v>29</v>
      </c>
      <c r="D617" s="19" t="s">
        <v>27</v>
      </c>
      <c r="E617" s="20">
        <v>1831</v>
      </c>
      <c r="F617" s="57">
        <v>1869</v>
      </c>
      <c r="G617">
        <f>DATA_RAW_Counts[[#This Row],[SPACES_SVP]]-DATA_RAW_Counts[[#This Row],[SPACES_OCC]]</f>
        <v>-38</v>
      </c>
      <c r="H617">
        <f>DATA_RAW_Counts[[#This Row],[SPACES_OCC]]/DATA_RAW_Counts[[#This Row],[SPACES_SVP]]</f>
        <v>1.0207536865101037</v>
      </c>
      <c r="I617">
        <f>DATA_RAW_Counts[[#This Row],[SPACES_EMPTY]]/DATA_RAW_Counts[[#This Row],[SPACES_SVP]]</f>
        <v>-2.0753686510103769E-2</v>
      </c>
    </row>
    <row r="618" spans="2:9">
      <c r="B618" s="26" t="s">
        <v>139</v>
      </c>
      <c r="C618" s="13">
        <v>30</v>
      </c>
      <c r="D618" s="19" t="s">
        <v>64</v>
      </c>
      <c r="E618" s="20">
        <v>1468</v>
      </c>
      <c r="F618" s="57">
        <v>52</v>
      </c>
      <c r="G618">
        <f>DATA_RAW_Counts[[#This Row],[SPACES_SVP]]-DATA_RAW_Counts[[#This Row],[SPACES_OCC]]</f>
        <v>1416</v>
      </c>
      <c r="H618">
        <f>DATA_RAW_Counts[[#This Row],[SPACES_OCC]]/DATA_RAW_Counts[[#This Row],[SPACES_SVP]]</f>
        <v>3.5422343324250684E-2</v>
      </c>
      <c r="I618">
        <f>DATA_RAW_Counts[[#This Row],[SPACES_EMPTY]]/DATA_RAW_Counts[[#This Row],[SPACES_SVP]]</f>
        <v>0.96457765667574935</v>
      </c>
    </row>
    <row r="619" spans="2:9">
      <c r="B619" s="26" t="s">
        <v>139</v>
      </c>
      <c r="C619" s="13">
        <v>31</v>
      </c>
      <c r="D619" s="19" t="s">
        <v>28</v>
      </c>
      <c r="E619" s="20">
        <v>1102</v>
      </c>
      <c r="F619" s="57">
        <v>222</v>
      </c>
      <c r="G619">
        <f>DATA_RAW_Counts[[#This Row],[SPACES_SVP]]-DATA_RAW_Counts[[#This Row],[SPACES_OCC]]</f>
        <v>880</v>
      </c>
      <c r="H619">
        <f>DATA_RAW_Counts[[#This Row],[SPACES_OCC]]/DATA_RAW_Counts[[#This Row],[SPACES_SVP]]</f>
        <v>0.2014519056261343</v>
      </c>
      <c r="I619">
        <f>DATA_RAW_Counts[[#This Row],[SPACES_EMPTY]]/DATA_RAW_Counts[[#This Row],[SPACES_SVP]]</f>
        <v>0.79854809437386565</v>
      </c>
    </row>
    <row r="620" spans="2:9">
      <c r="B620" s="26" t="s">
        <v>139</v>
      </c>
      <c r="C620" s="13">
        <v>32</v>
      </c>
      <c r="D620" s="19" t="s">
        <v>29</v>
      </c>
      <c r="E620" s="20">
        <v>826</v>
      </c>
      <c r="F620" s="57">
        <v>267</v>
      </c>
      <c r="G620">
        <f>DATA_RAW_Counts[[#This Row],[SPACES_SVP]]-DATA_RAW_Counts[[#This Row],[SPACES_OCC]]</f>
        <v>559</v>
      </c>
      <c r="H620">
        <f>DATA_RAW_Counts[[#This Row],[SPACES_OCC]]/DATA_RAW_Counts[[#This Row],[SPACES_SVP]]</f>
        <v>0.32324455205811137</v>
      </c>
      <c r="I620">
        <f>DATA_RAW_Counts[[#This Row],[SPACES_EMPTY]]/DATA_RAW_Counts[[#This Row],[SPACES_SVP]]</f>
        <v>0.67675544794188858</v>
      </c>
    </row>
    <row r="621" spans="2:9">
      <c r="B621" s="26" t="s">
        <v>140</v>
      </c>
      <c r="C621" s="13">
        <v>1</v>
      </c>
      <c r="D621" s="19" t="s">
        <v>2</v>
      </c>
      <c r="E621" s="20">
        <v>2438</v>
      </c>
      <c r="F621" s="57">
        <v>360</v>
      </c>
      <c r="G621">
        <f>DATA_RAW_Counts[[#This Row],[SPACES_SVP]]-DATA_RAW_Counts[[#This Row],[SPACES_OCC]]</f>
        <v>2078</v>
      </c>
      <c r="H621">
        <f>DATA_RAW_Counts[[#This Row],[SPACES_OCC]]/DATA_RAW_Counts[[#This Row],[SPACES_SVP]]</f>
        <v>0.14766201804757997</v>
      </c>
      <c r="I621">
        <f>DATA_RAW_Counts[[#This Row],[SPACES_EMPTY]]/DATA_RAW_Counts[[#This Row],[SPACES_SVP]]</f>
        <v>0.85233798195242005</v>
      </c>
    </row>
    <row r="622" spans="2:9">
      <c r="B622" s="26" t="s">
        <v>140</v>
      </c>
      <c r="C622" s="13">
        <v>2</v>
      </c>
      <c r="D622" s="19" t="s">
        <v>4</v>
      </c>
      <c r="E622" s="20">
        <v>1155</v>
      </c>
      <c r="F622" s="57">
        <v>82</v>
      </c>
      <c r="G622">
        <f>DATA_RAW_Counts[[#This Row],[SPACES_SVP]]-DATA_RAW_Counts[[#This Row],[SPACES_OCC]]</f>
        <v>1073</v>
      </c>
      <c r="H622">
        <f>DATA_RAW_Counts[[#This Row],[SPACES_OCC]]/DATA_RAW_Counts[[#This Row],[SPACES_SVP]]</f>
        <v>7.0995670995671001E-2</v>
      </c>
      <c r="I622">
        <f>DATA_RAW_Counts[[#This Row],[SPACES_EMPTY]]/DATA_RAW_Counts[[#This Row],[SPACES_SVP]]</f>
        <v>0.92900432900432905</v>
      </c>
    </row>
    <row r="623" spans="2:9">
      <c r="B623" s="26" t="s">
        <v>140</v>
      </c>
      <c r="C623" s="13">
        <v>3</v>
      </c>
      <c r="D623" s="19" t="s">
        <v>6</v>
      </c>
      <c r="E623" s="20">
        <v>125</v>
      </c>
      <c r="F623" s="57">
        <v>4</v>
      </c>
      <c r="G623">
        <f>DATA_RAW_Counts[[#This Row],[SPACES_SVP]]-DATA_RAW_Counts[[#This Row],[SPACES_OCC]]</f>
        <v>121</v>
      </c>
      <c r="H623">
        <f>DATA_RAW_Counts[[#This Row],[SPACES_OCC]]/DATA_RAW_Counts[[#This Row],[SPACES_SVP]]</f>
        <v>3.2000000000000001E-2</v>
      </c>
      <c r="I623">
        <f>DATA_RAW_Counts[[#This Row],[SPACES_EMPTY]]/DATA_RAW_Counts[[#This Row],[SPACES_SVP]]</f>
        <v>0.96799999999999997</v>
      </c>
    </row>
    <row r="624" spans="2:9">
      <c r="B624" s="26" t="s">
        <v>140</v>
      </c>
      <c r="C624" s="13">
        <v>4</v>
      </c>
      <c r="D624" s="19" t="s">
        <v>60</v>
      </c>
      <c r="E624" s="20">
        <v>294</v>
      </c>
      <c r="F624" s="57">
        <v>25</v>
      </c>
      <c r="G624">
        <f>DATA_RAW_Counts[[#This Row],[SPACES_SVP]]-DATA_RAW_Counts[[#This Row],[SPACES_OCC]]</f>
        <v>269</v>
      </c>
      <c r="H624">
        <f>DATA_RAW_Counts[[#This Row],[SPACES_OCC]]/DATA_RAW_Counts[[#This Row],[SPACES_SVP]]</f>
        <v>8.5034013605442174E-2</v>
      </c>
      <c r="I624">
        <f>DATA_RAW_Counts[[#This Row],[SPACES_EMPTY]]/DATA_RAW_Counts[[#This Row],[SPACES_SVP]]</f>
        <v>0.91496598639455784</v>
      </c>
    </row>
    <row r="625" spans="2:9">
      <c r="B625" s="26" t="s">
        <v>140</v>
      </c>
      <c r="C625" s="13">
        <v>5</v>
      </c>
      <c r="D625" s="19" t="s">
        <v>61</v>
      </c>
      <c r="E625" s="20">
        <v>1487</v>
      </c>
      <c r="F625" s="57">
        <v>457</v>
      </c>
      <c r="G625">
        <f>DATA_RAW_Counts[[#This Row],[SPACES_SVP]]-DATA_RAW_Counts[[#This Row],[SPACES_OCC]]</f>
        <v>1030</v>
      </c>
      <c r="H625">
        <f>DATA_RAW_Counts[[#This Row],[SPACES_OCC]]/DATA_RAW_Counts[[#This Row],[SPACES_SVP]]</f>
        <v>0.30733019502353731</v>
      </c>
      <c r="I625">
        <f>DATA_RAW_Counts[[#This Row],[SPACES_EMPTY]]/DATA_RAW_Counts[[#This Row],[SPACES_SVP]]</f>
        <v>0.69266980497646269</v>
      </c>
    </row>
    <row r="626" spans="2:9">
      <c r="B626" s="26" t="s">
        <v>140</v>
      </c>
      <c r="C626" s="13">
        <v>6</v>
      </c>
      <c r="D626" s="19" t="s">
        <v>8</v>
      </c>
      <c r="E626" s="20">
        <v>877</v>
      </c>
      <c r="F626" s="57">
        <v>106</v>
      </c>
      <c r="G626">
        <f>DATA_RAW_Counts[[#This Row],[SPACES_SVP]]-DATA_RAW_Counts[[#This Row],[SPACES_OCC]]</f>
        <v>771</v>
      </c>
      <c r="H626">
        <f>DATA_RAW_Counts[[#This Row],[SPACES_OCC]]/DATA_RAW_Counts[[#This Row],[SPACES_SVP]]</f>
        <v>0.12086659064994298</v>
      </c>
      <c r="I626">
        <f>DATA_RAW_Counts[[#This Row],[SPACES_EMPTY]]/DATA_RAW_Counts[[#This Row],[SPACES_SVP]]</f>
        <v>0.87913340935005702</v>
      </c>
    </row>
    <row r="627" spans="2:9">
      <c r="B627" s="26" t="s">
        <v>140</v>
      </c>
      <c r="C627" s="13">
        <v>7</v>
      </c>
      <c r="D627" s="19" t="s">
        <v>9</v>
      </c>
      <c r="E627" s="20">
        <v>1227</v>
      </c>
      <c r="F627" s="57">
        <v>106</v>
      </c>
      <c r="G627">
        <f>DATA_RAW_Counts[[#This Row],[SPACES_SVP]]-DATA_RAW_Counts[[#This Row],[SPACES_OCC]]</f>
        <v>1121</v>
      </c>
      <c r="H627">
        <f>DATA_RAW_Counts[[#This Row],[SPACES_OCC]]/DATA_RAW_Counts[[#This Row],[SPACES_SVP]]</f>
        <v>8.6389568052159735E-2</v>
      </c>
      <c r="I627">
        <f>DATA_RAW_Counts[[#This Row],[SPACES_EMPTY]]/DATA_RAW_Counts[[#This Row],[SPACES_SVP]]</f>
        <v>0.91361043194784031</v>
      </c>
    </row>
    <row r="628" spans="2:9">
      <c r="B628" s="26" t="s">
        <v>140</v>
      </c>
      <c r="C628" s="13">
        <v>8</v>
      </c>
      <c r="D628" s="19" t="s">
        <v>10</v>
      </c>
      <c r="E628" s="20">
        <v>938</v>
      </c>
      <c r="F628" s="57">
        <v>114</v>
      </c>
      <c r="G628">
        <f>DATA_RAW_Counts[[#This Row],[SPACES_SVP]]-DATA_RAW_Counts[[#This Row],[SPACES_OCC]]</f>
        <v>824</v>
      </c>
      <c r="H628">
        <f>DATA_RAW_Counts[[#This Row],[SPACES_OCC]]/DATA_RAW_Counts[[#This Row],[SPACES_SVP]]</f>
        <v>0.12153518123667377</v>
      </c>
      <c r="I628">
        <f>DATA_RAW_Counts[[#This Row],[SPACES_EMPTY]]/DATA_RAW_Counts[[#This Row],[SPACES_SVP]]</f>
        <v>0.87846481876332627</v>
      </c>
    </row>
    <row r="629" spans="2:9">
      <c r="B629" s="26" t="s">
        <v>140</v>
      </c>
      <c r="C629" s="13">
        <v>9</v>
      </c>
      <c r="D629" s="19" t="s">
        <v>11</v>
      </c>
      <c r="E629" s="20">
        <v>415</v>
      </c>
      <c r="F629" s="57">
        <v>7</v>
      </c>
      <c r="G629">
        <f>DATA_RAW_Counts[[#This Row],[SPACES_SVP]]-DATA_RAW_Counts[[#This Row],[SPACES_OCC]]</f>
        <v>408</v>
      </c>
      <c r="H629">
        <f>DATA_RAW_Counts[[#This Row],[SPACES_OCC]]/DATA_RAW_Counts[[#This Row],[SPACES_SVP]]</f>
        <v>1.6867469879518072E-2</v>
      </c>
      <c r="I629">
        <f>DATA_RAW_Counts[[#This Row],[SPACES_EMPTY]]/DATA_RAW_Counts[[#This Row],[SPACES_SVP]]</f>
        <v>0.98313253012048196</v>
      </c>
    </row>
    <row r="630" spans="2:9">
      <c r="B630" s="26" t="s">
        <v>140</v>
      </c>
      <c r="C630" s="13">
        <v>10</v>
      </c>
      <c r="D630" s="19" t="s">
        <v>85</v>
      </c>
      <c r="E630" s="20">
        <v>1714</v>
      </c>
      <c r="F630" s="57">
        <v>395</v>
      </c>
      <c r="G630">
        <f>DATA_RAW_Counts[[#This Row],[SPACES_SVP]]-DATA_RAW_Counts[[#This Row],[SPACES_OCC]]</f>
        <v>1319</v>
      </c>
      <c r="H630">
        <f>DATA_RAW_Counts[[#This Row],[SPACES_OCC]]/DATA_RAW_Counts[[#This Row],[SPACES_SVP]]</f>
        <v>0.23045507584597433</v>
      </c>
      <c r="I630">
        <f>DATA_RAW_Counts[[#This Row],[SPACES_EMPTY]]/DATA_RAW_Counts[[#This Row],[SPACES_SVP]]</f>
        <v>0.76954492415402564</v>
      </c>
    </row>
    <row r="631" spans="2:9">
      <c r="B631" s="26" t="s">
        <v>140</v>
      </c>
      <c r="C631" s="13">
        <v>11</v>
      </c>
      <c r="D631" s="19" t="s">
        <v>13</v>
      </c>
      <c r="E631" s="20">
        <v>922</v>
      </c>
      <c r="F631" s="57">
        <v>98</v>
      </c>
      <c r="G631">
        <f>DATA_RAW_Counts[[#This Row],[SPACES_SVP]]-DATA_RAW_Counts[[#This Row],[SPACES_OCC]]</f>
        <v>824</v>
      </c>
      <c r="H631">
        <f>DATA_RAW_Counts[[#This Row],[SPACES_OCC]]/DATA_RAW_Counts[[#This Row],[SPACES_SVP]]</f>
        <v>0.10629067245119306</v>
      </c>
      <c r="I631">
        <f>DATA_RAW_Counts[[#This Row],[SPACES_EMPTY]]/DATA_RAW_Counts[[#This Row],[SPACES_SVP]]</f>
        <v>0.89370932754880694</v>
      </c>
    </row>
    <row r="632" spans="2:9">
      <c r="B632" s="26" t="s">
        <v>140</v>
      </c>
      <c r="C632" s="13">
        <v>12</v>
      </c>
      <c r="D632" s="19" t="s">
        <v>14</v>
      </c>
      <c r="E632" s="20">
        <v>2377</v>
      </c>
      <c r="F632" s="57">
        <v>315</v>
      </c>
      <c r="G632">
        <f>DATA_RAW_Counts[[#This Row],[SPACES_SVP]]-DATA_RAW_Counts[[#This Row],[SPACES_OCC]]</f>
        <v>2062</v>
      </c>
      <c r="H632">
        <f>DATA_RAW_Counts[[#This Row],[SPACES_OCC]]/DATA_RAW_Counts[[#This Row],[SPACES_SVP]]</f>
        <v>0.13251998317206562</v>
      </c>
      <c r="I632">
        <f>DATA_RAW_Counts[[#This Row],[SPACES_EMPTY]]/DATA_RAW_Counts[[#This Row],[SPACES_SVP]]</f>
        <v>0.86748001682793441</v>
      </c>
    </row>
    <row r="633" spans="2:9">
      <c r="B633" s="26" t="s">
        <v>140</v>
      </c>
      <c r="C633" s="13">
        <v>13</v>
      </c>
      <c r="D633" s="19" t="s">
        <v>15</v>
      </c>
      <c r="E633" s="20">
        <v>961</v>
      </c>
      <c r="F633" s="57">
        <v>81</v>
      </c>
      <c r="G633">
        <f>DATA_RAW_Counts[[#This Row],[SPACES_SVP]]-DATA_RAW_Counts[[#This Row],[SPACES_OCC]]</f>
        <v>880</v>
      </c>
      <c r="H633">
        <f>DATA_RAW_Counts[[#This Row],[SPACES_OCC]]/DATA_RAW_Counts[[#This Row],[SPACES_SVP]]</f>
        <v>8.4287200832466186E-2</v>
      </c>
      <c r="I633">
        <f>DATA_RAW_Counts[[#This Row],[SPACES_EMPTY]]/DATA_RAW_Counts[[#This Row],[SPACES_SVP]]</f>
        <v>0.91571279916753379</v>
      </c>
    </row>
    <row r="634" spans="2:9">
      <c r="B634" s="26" t="s">
        <v>140</v>
      </c>
      <c r="C634" s="13">
        <v>14</v>
      </c>
      <c r="D634" s="19" t="s">
        <v>16</v>
      </c>
      <c r="E634" s="20">
        <v>2171</v>
      </c>
      <c r="F634" s="57">
        <v>281</v>
      </c>
      <c r="G634">
        <f>DATA_RAW_Counts[[#This Row],[SPACES_SVP]]-DATA_RAW_Counts[[#This Row],[SPACES_OCC]]</f>
        <v>1890</v>
      </c>
      <c r="H634">
        <f>DATA_RAW_Counts[[#This Row],[SPACES_OCC]]/DATA_RAW_Counts[[#This Row],[SPACES_SVP]]</f>
        <v>0.12943344081068631</v>
      </c>
      <c r="I634">
        <f>DATA_RAW_Counts[[#This Row],[SPACES_EMPTY]]/DATA_RAW_Counts[[#This Row],[SPACES_SVP]]</f>
        <v>0.87056655918931369</v>
      </c>
    </row>
    <row r="635" spans="2:9">
      <c r="B635" s="26" t="s">
        <v>140</v>
      </c>
      <c r="C635" s="13">
        <v>15</v>
      </c>
      <c r="D635" s="19" t="s">
        <v>17</v>
      </c>
      <c r="E635" s="20">
        <v>1129</v>
      </c>
      <c r="F635" s="57">
        <v>43</v>
      </c>
      <c r="G635">
        <f>DATA_RAW_Counts[[#This Row],[SPACES_SVP]]-DATA_RAW_Counts[[#This Row],[SPACES_OCC]]</f>
        <v>1086</v>
      </c>
      <c r="H635">
        <f>DATA_RAW_Counts[[#This Row],[SPACES_OCC]]/DATA_RAW_Counts[[#This Row],[SPACES_SVP]]</f>
        <v>3.8086802480070861E-2</v>
      </c>
      <c r="I635">
        <f>DATA_RAW_Counts[[#This Row],[SPACES_EMPTY]]/DATA_RAW_Counts[[#This Row],[SPACES_SVP]]</f>
        <v>0.9619131975199291</v>
      </c>
    </row>
    <row r="636" spans="2:9">
      <c r="B636" s="26" t="s">
        <v>140</v>
      </c>
      <c r="C636" s="13">
        <v>16</v>
      </c>
      <c r="D636" s="19" t="s">
        <v>153</v>
      </c>
      <c r="E636" s="20">
        <v>862</v>
      </c>
      <c r="F636" s="57">
        <v>35</v>
      </c>
      <c r="G636">
        <f>DATA_RAW_Counts[[#This Row],[SPACES_SVP]]-DATA_RAW_Counts[[#This Row],[SPACES_OCC]]</f>
        <v>827</v>
      </c>
      <c r="H636">
        <f>DATA_RAW_Counts[[#This Row],[SPACES_OCC]]/DATA_RAW_Counts[[#This Row],[SPACES_SVP]]</f>
        <v>4.0603248259860787E-2</v>
      </c>
      <c r="I636">
        <f>DATA_RAW_Counts[[#This Row],[SPACES_EMPTY]]/DATA_RAW_Counts[[#This Row],[SPACES_SVP]]</f>
        <v>0.95939675174013916</v>
      </c>
    </row>
    <row r="637" spans="2:9">
      <c r="B637" s="26" t="s">
        <v>140</v>
      </c>
      <c r="C637" s="13">
        <v>17</v>
      </c>
      <c r="D637" s="19" t="s">
        <v>62</v>
      </c>
      <c r="E637" s="20">
        <v>779</v>
      </c>
      <c r="F637" s="57">
        <v>56</v>
      </c>
      <c r="G637">
        <f>DATA_RAW_Counts[[#This Row],[SPACES_SVP]]-DATA_RAW_Counts[[#This Row],[SPACES_OCC]]</f>
        <v>723</v>
      </c>
      <c r="H637">
        <f>DATA_RAW_Counts[[#This Row],[SPACES_OCC]]/DATA_RAW_Counts[[#This Row],[SPACES_SVP]]</f>
        <v>7.1887034659820284E-2</v>
      </c>
      <c r="I637">
        <f>DATA_RAW_Counts[[#This Row],[SPACES_EMPTY]]/DATA_RAW_Counts[[#This Row],[SPACES_SVP]]</f>
        <v>0.92811296534017973</v>
      </c>
    </row>
    <row r="638" spans="2:9">
      <c r="B638" s="26" t="s">
        <v>140</v>
      </c>
      <c r="C638" s="13">
        <v>18</v>
      </c>
      <c r="D638" s="19" t="s">
        <v>63</v>
      </c>
      <c r="E638" s="20">
        <v>219</v>
      </c>
      <c r="F638" s="57">
        <v>103</v>
      </c>
      <c r="G638">
        <f>DATA_RAW_Counts[[#This Row],[SPACES_SVP]]-DATA_RAW_Counts[[#This Row],[SPACES_OCC]]</f>
        <v>116</v>
      </c>
      <c r="H638">
        <f>DATA_RAW_Counts[[#This Row],[SPACES_OCC]]/DATA_RAW_Counts[[#This Row],[SPACES_SVP]]</f>
        <v>0.47031963470319632</v>
      </c>
      <c r="I638">
        <f>DATA_RAW_Counts[[#This Row],[SPACES_EMPTY]]/DATA_RAW_Counts[[#This Row],[SPACES_SVP]]</f>
        <v>0.52968036529680362</v>
      </c>
    </row>
    <row r="639" spans="2:9">
      <c r="B639" s="26" t="s">
        <v>140</v>
      </c>
      <c r="C639" s="13">
        <v>19</v>
      </c>
      <c r="D639" s="19" t="s">
        <v>19</v>
      </c>
      <c r="E639" s="20">
        <v>904</v>
      </c>
      <c r="F639" s="57">
        <v>78</v>
      </c>
      <c r="G639">
        <f>DATA_RAW_Counts[[#This Row],[SPACES_SVP]]-DATA_RAW_Counts[[#This Row],[SPACES_OCC]]</f>
        <v>826</v>
      </c>
      <c r="H639">
        <f>DATA_RAW_Counts[[#This Row],[SPACES_OCC]]/DATA_RAW_Counts[[#This Row],[SPACES_SVP]]</f>
        <v>8.628318584070796E-2</v>
      </c>
      <c r="I639">
        <f>DATA_RAW_Counts[[#This Row],[SPACES_EMPTY]]/DATA_RAW_Counts[[#This Row],[SPACES_SVP]]</f>
        <v>0.91371681415929207</v>
      </c>
    </row>
    <row r="640" spans="2:9">
      <c r="B640" s="26" t="s">
        <v>140</v>
      </c>
      <c r="C640" s="13">
        <v>20</v>
      </c>
      <c r="D640" s="19" t="s">
        <v>87</v>
      </c>
      <c r="E640" s="20">
        <v>145</v>
      </c>
      <c r="F640" s="57">
        <v>33</v>
      </c>
      <c r="G640">
        <f>DATA_RAW_Counts[[#This Row],[SPACES_SVP]]-DATA_RAW_Counts[[#This Row],[SPACES_OCC]]</f>
        <v>112</v>
      </c>
      <c r="H640">
        <f>DATA_RAW_Counts[[#This Row],[SPACES_OCC]]/DATA_RAW_Counts[[#This Row],[SPACES_SVP]]</f>
        <v>0.22758620689655173</v>
      </c>
      <c r="I640">
        <f>DATA_RAW_Counts[[#This Row],[SPACES_EMPTY]]/DATA_RAW_Counts[[#This Row],[SPACES_SVP]]</f>
        <v>0.77241379310344827</v>
      </c>
    </row>
    <row r="641" spans="2:9">
      <c r="B641" s="26" t="s">
        <v>140</v>
      </c>
      <c r="C641" s="13">
        <v>21</v>
      </c>
      <c r="D641" s="19" t="s">
        <v>20</v>
      </c>
      <c r="E641" s="20">
        <v>1603</v>
      </c>
      <c r="F641" s="57">
        <v>60</v>
      </c>
      <c r="G641">
        <f>DATA_RAW_Counts[[#This Row],[SPACES_SVP]]-DATA_RAW_Counts[[#This Row],[SPACES_OCC]]</f>
        <v>1543</v>
      </c>
      <c r="H641">
        <f>DATA_RAW_Counts[[#This Row],[SPACES_OCC]]/DATA_RAW_Counts[[#This Row],[SPACES_SVP]]</f>
        <v>3.7429819089207735E-2</v>
      </c>
      <c r="I641">
        <f>DATA_RAW_Counts[[#This Row],[SPACES_EMPTY]]/DATA_RAW_Counts[[#This Row],[SPACES_SVP]]</f>
        <v>0.96257018091079227</v>
      </c>
    </row>
    <row r="642" spans="2:9">
      <c r="B642" s="26" t="s">
        <v>140</v>
      </c>
      <c r="C642" s="13">
        <v>22</v>
      </c>
      <c r="D642" s="19" t="s">
        <v>21</v>
      </c>
      <c r="E642" s="20">
        <v>2361</v>
      </c>
      <c r="F642" s="57">
        <v>220</v>
      </c>
      <c r="G642">
        <f>DATA_RAW_Counts[[#This Row],[SPACES_SVP]]-DATA_RAW_Counts[[#This Row],[SPACES_OCC]]</f>
        <v>2141</v>
      </c>
      <c r="H642">
        <f>DATA_RAW_Counts[[#This Row],[SPACES_OCC]]/DATA_RAW_Counts[[#This Row],[SPACES_SVP]]</f>
        <v>9.3180855569673871E-2</v>
      </c>
      <c r="I642">
        <f>DATA_RAW_Counts[[#This Row],[SPACES_EMPTY]]/DATA_RAW_Counts[[#This Row],[SPACES_SVP]]</f>
        <v>0.90681914443032619</v>
      </c>
    </row>
    <row r="643" spans="2:9">
      <c r="B643" s="26" t="s">
        <v>140</v>
      </c>
      <c r="C643" s="13">
        <v>23</v>
      </c>
      <c r="D643" s="19" t="s">
        <v>88</v>
      </c>
      <c r="E643" s="20">
        <v>481</v>
      </c>
      <c r="F643" s="57">
        <v>65</v>
      </c>
      <c r="G643">
        <f>DATA_RAW_Counts[[#This Row],[SPACES_SVP]]-DATA_RAW_Counts[[#This Row],[SPACES_OCC]]</f>
        <v>416</v>
      </c>
      <c r="H643">
        <f>DATA_RAW_Counts[[#This Row],[SPACES_OCC]]/DATA_RAW_Counts[[#This Row],[SPACES_SVP]]</f>
        <v>0.13513513513513514</v>
      </c>
      <c r="I643">
        <f>DATA_RAW_Counts[[#This Row],[SPACES_EMPTY]]/DATA_RAW_Counts[[#This Row],[SPACES_SVP]]</f>
        <v>0.86486486486486491</v>
      </c>
    </row>
    <row r="644" spans="2:9">
      <c r="B644" s="26" t="s">
        <v>140</v>
      </c>
      <c r="C644" s="13">
        <v>24</v>
      </c>
      <c r="D644" s="19" t="s">
        <v>23</v>
      </c>
      <c r="E644" s="20">
        <v>1286</v>
      </c>
      <c r="F644" s="57">
        <v>14</v>
      </c>
      <c r="G644">
        <f>DATA_RAW_Counts[[#This Row],[SPACES_SVP]]-DATA_RAW_Counts[[#This Row],[SPACES_OCC]]</f>
        <v>1272</v>
      </c>
      <c r="H644">
        <f>DATA_RAW_Counts[[#This Row],[SPACES_OCC]]/DATA_RAW_Counts[[#This Row],[SPACES_SVP]]</f>
        <v>1.088646967340591E-2</v>
      </c>
      <c r="I644">
        <f>DATA_RAW_Counts[[#This Row],[SPACES_EMPTY]]/DATA_RAW_Counts[[#This Row],[SPACES_SVP]]</f>
        <v>0.9891135303265941</v>
      </c>
    </row>
    <row r="645" spans="2:9">
      <c r="B645" s="26" t="s">
        <v>140</v>
      </c>
      <c r="C645" s="13">
        <v>25</v>
      </c>
      <c r="D645" s="19" t="s">
        <v>24</v>
      </c>
      <c r="E645" s="20">
        <v>766</v>
      </c>
      <c r="F645" s="57">
        <v>223</v>
      </c>
      <c r="G645">
        <f>DATA_RAW_Counts[[#This Row],[SPACES_SVP]]-DATA_RAW_Counts[[#This Row],[SPACES_OCC]]</f>
        <v>543</v>
      </c>
      <c r="H645">
        <f>DATA_RAW_Counts[[#This Row],[SPACES_OCC]]/DATA_RAW_Counts[[#This Row],[SPACES_SVP]]</f>
        <v>0.29112271540469975</v>
      </c>
      <c r="I645">
        <f>DATA_RAW_Counts[[#This Row],[SPACES_EMPTY]]/DATA_RAW_Counts[[#This Row],[SPACES_SVP]]</f>
        <v>0.70887728459530031</v>
      </c>
    </row>
    <row r="646" spans="2:9">
      <c r="B646" s="26" t="s">
        <v>140</v>
      </c>
      <c r="C646" s="13">
        <v>26</v>
      </c>
      <c r="D646" s="19" t="s">
        <v>25</v>
      </c>
      <c r="E646" s="20">
        <v>1263</v>
      </c>
      <c r="F646" s="57">
        <v>203</v>
      </c>
      <c r="G646">
        <f>DATA_RAW_Counts[[#This Row],[SPACES_SVP]]-DATA_RAW_Counts[[#This Row],[SPACES_OCC]]</f>
        <v>1060</v>
      </c>
      <c r="H646">
        <f>DATA_RAW_Counts[[#This Row],[SPACES_OCC]]/DATA_RAW_Counts[[#This Row],[SPACES_SVP]]</f>
        <v>0.16072842438638163</v>
      </c>
      <c r="I646">
        <f>DATA_RAW_Counts[[#This Row],[SPACES_EMPTY]]/DATA_RAW_Counts[[#This Row],[SPACES_SVP]]</f>
        <v>0.83927157561361831</v>
      </c>
    </row>
    <row r="647" spans="2:9">
      <c r="B647" s="26" t="s">
        <v>140</v>
      </c>
      <c r="C647" s="13">
        <v>27</v>
      </c>
      <c r="D647" s="19" t="s">
        <v>89</v>
      </c>
      <c r="E647" s="20">
        <v>809</v>
      </c>
      <c r="F647" s="57">
        <v>1</v>
      </c>
      <c r="G647">
        <f>DATA_RAW_Counts[[#This Row],[SPACES_SVP]]-DATA_RAW_Counts[[#This Row],[SPACES_OCC]]</f>
        <v>808</v>
      </c>
      <c r="H647">
        <f>DATA_RAW_Counts[[#This Row],[SPACES_OCC]]/DATA_RAW_Counts[[#This Row],[SPACES_SVP]]</f>
        <v>1.2360939431396785E-3</v>
      </c>
      <c r="I647">
        <f>DATA_RAW_Counts[[#This Row],[SPACES_EMPTY]]/DATA_RAW_Counts[[#This Row],[SPACES_SVP]]</f>
        <v>0.99876390605686027</v>
      </c>
    </row>
    <row r="648" spans="2:9">
      <c r="B648" s="26" t="s">
        <v>140</v>
      </c>
      <c r="C648" s="13">
        <v>28</v>
      </c>
      <c r="D648" s="19" t="s">
        <v>26</v>
      </c>
      <c r="E648" s="20">
        <v>996</v>
      </c>
      <c r="F648" s="57">
        <v>165</v>
      </c>
      <c r="G648">
        <f>DATA_RAW_Counts[[#This Row],[SPACES_SVP]]-DATA_RAW_Counts[[#This Row],[SPACES_OCC]]</f>
        <v>831</v>
      </c>
      <c r="H648">
        <f>DATA_RAW_Counts[[#This Row],[SPACES_OCC]]/DATA_RAW_Counts[[#This Row],[SPACES_SVP]]</f>
        <v>0.16566265060240964</v>
      </c>
      <c r="I648">
        <f>DATA_RAW_Counts[[#This Row],[SPACES_EMPTY]]/DATA_RAW_Counts[[#This Row],[SPACES_SVP]]</f>
        <v>0.83433734939759041</v>
      </c>
    </row>
    <row r="649" spans="2:9">
      <c r="B649" s="26" t="s">
        <v>140</v>
      </c>
      <c r="C649" s="13">
        <v>29</v>
      </c>
      <c r="D649" s="19" t="s">
        <v>27</v>
      </c>
      <c r="E649" s="20">
        <v>1831</v>
      </c>
      <c r="F649" s="57">
        <v>328</v>
      </c>
      <c r="G649">
        <f>DATA_RAW_Counts[[#This Row],[SPACES_SVP]]-DATA_RAW_Counts[[#This Row],[SPACES_OCC]]</f>
        <v>1503</v>
      </c>
      <c r="H649">
        <f>DATA_RAW_Counts[[#This Row],[SPACES_OCC]]/DATA_RAW_Counts[[#This Row],[SPACES_SVP]]</f>
        <v>0.17913708356089569</v>
      </c>
      <c r="I649">
        <f>DATA_RAW_Counts[[#This Row],[SPACES_EMPTY]]/DATA_RAW_Counts[[#This Row],[SPACES_SVP]]</f>
        <v>0.82086291643910436</v>
      </c>
    </row>
    <row r="650" spans="2:9">
      <c r="B650" s="26" t="s">
        <v>140</v>
      </c>
      <c r="C650" s="13">
        <v>30</v>
      </c>
      <c r="D650" s="19" t="s">
        <v>64</v>
      </c>
      <c r="E650" s="20">
        <v>1468</v>
      </c>
      <c r="F650" s="57">
        <v>8</v>
      </c>
      <c r="G650">
        <f>DATA_RAW_Counts[[#This Row],[SPACES_SVP]]-DATA_RAW_Counts[[#This Row],[SPACES_OCC]]</f>
        <v>1460</v>
      </c>
      <c r="H650">
        <f>DATA_RAW_Counts[[#This Row],[SPACES_OCC]]/DATA_RAW_Counts[[#This Row],[SPACES_SVP]]</f>
        <v>5.4495912806539508E-3</v>
      </c>
      <c r="I650">
        <f>DATA_RAW_Counts[[#This Row],[SPACES_EMPTY]]/DATA_RAW_Counts[[#This Row],[SPACES_SVP]]</f>
        <v>0.99455040871934608</v>
      </c>
    </row>
    <row r="651" spans="2:9">
      <c r="B651" s="26" t="s">
        <v>140</v>
      </c>
      <c r="C651" s="13">
        <v>31</v>
      </c>
      <c r="D651" s="19" t="s">
        <v>28</v>
      </c>
      <c r="E651" s="20">
        <v>1102</v>
      </c>
      <c r="F651" s="57">
        <v>65</v>
      </c>
      <c r="G651">
        <f>DATA_RAW_Counts[[#This Row],[SPACES_SVP]]-DATA_RAW_Counts[[#This Row],[SPACES_OCC]]</f>
        <v>1037</v>
      </c>
      <c r="H651">
        <f>DATA_RAW_Counts[[#This Row],[SPACES_OCC]]/DATA_RAW_Counts[[#This Row],[SPACES_SVP]]</f>
        <v>5.8983666061705992E-2</v>
      </c>
      <c r="I651">
        <f>DATA_RAW_Counts[[#This Row],[SPACES_EMPTY]]/DATA_RAW_Counts[[#This Row],[SPACES_SVP]]</f>
        <v>0.94101633393829398</v>
      </c>
    </row>
    <row r="652" spans="2:9">
      <c r="B652" s="26" t="s">
        <v>140</v>
      </c>
      <c r="C652" s="13">
        <v>32</v>
      </c>
      <c r="D652" s="19" t="s">
        <v>29</v>
      </c>
      <c r="E652" s="20">
        <v>826</v>
      </c>
      <c r="F652" s="57">
        <v>89</v>
      </c>
      <c r="G652">
        <f>DATA_RAW_Counts[[#This Row],[SPACES_SVP]]-DATA_RAW_Counts[[#This Row],[SPACES_OCC]]</f>
        <v>737</v>
      </c>
      <c r="H652">
        <f>DATA_RAW_Counts[[#This Row],[SPACES_OCC]]/DATA_RAW_Counts[[#This Row],[SPACES_SVP]]</f>
        <v>0.10774818401937046</v>
      </c>
      <c r="I652">
        <f>DATA_RAW_Counts[[#This Row],[SPACES_EMPTY]]/DATA_RAW_Counts[[#This Row],[SPACES_SVP]]</f>
        <v>0.89225181598062953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D3B6-6A08-4F00-98F0-69CC687A99AF}">
  <dimension ref="B1:J289"/>
  <sheetViews>
    <sheetView tabSelected="1" topLeftCell="A13" workbookViewId="0">
      <selection activeCell="I22" sqref="I22:J289"/>
    </sheetView>
  </sheetViews>
  <sheetFormatPr defaultRowHeight="15"/>
  <cols>
    <col min="2" max="2" width="28.140625" bestFit="1" customWidth="1"/>
    <col min="3" max="3" width="4.140625" customWidth="1"/>
    <col min="5" max="5" width="8.7109375" customWidth="1"/>
    <col min="6" max="6" width="26.5703125" bestFit="1" customWidth="1"/>
    <col min="7" max="7" width="15.42578125" customWidth="1"/>
    <col min="9" max="9" width="13.7109375" customWidth="1"/>
    <col min="10" max="10" width="14.140625" customWidth="1"/>
  </cols>
  <sheetData>
    <row r="1" spans="2:6">
      <c r="D1" s="14"/>
      <c r="E1" s="14"/>
      <c r="F1" s="14"/>
    </row>
    <row r="3" spans="2:6">
      <c r="B3" s="23"/>
    </row>
    <row r="4" spans="2:6">
      <c r="B4" s="23"/>
    </row>
    <row r="5" spans="2:6">
      <c r="B5" s="23"/>
    </row>
    <row r="6" spans="2:6">
      <c r="B6" s="23"/>
    </row>
    <row r="7" spans="2:6">
      <c r="B7" s="23"/>
    </row>
    <row r="8" spans="2:6">
      <c r="B8" s="23"/>
    </row>
    <row r="9" spans="2:6">
      <c r="B9" s="23"/>
    </row>
    <row r="10" spans="2:6">
      <c r="B10" s="23"/>
    </row>
    <row r="11" spans="2:6">
      <c r="B11" s="23"/>
    </row>
    <row r="12" spans="2:6">
      <c r="B12" s="23"/>
    </row>
    <row r="13" spans="2:6">
      <c r="B13" s="23"/>
    </row>
    <row r="14" spans="2:6">
      <c r="B14" s="23"/>
    </row>
    <row r="15" spans="2:6">
      <c r="B15" s="23"/>
    </row>
    <row r="16" spans="2:6">
      <c r="B16" s="23"/>
    </row>
    <row r="17" spans="2:10">
      <c r="B17" s="23"/>
    </row>
    <row r="18" spans="2:10">
      <c r="B18" s="23"/>
    </row>
    <row r="19" spans="2:10">
      <c r="B19" s="23"/>
    </row>
    <row r="20" spans="2:10">
      <c r="B20" s="23"/>
    </row>
    <row r="21" spans="2:10">
      <c r="B21" s="23"/>
    </row>
    <row r="22" spans="2:10">
      <c r="B22" s="29" t="s">
        <v>118</v>
      </c>
      <c r="E22" s="1" t="s">
        <v>136</v>
      </c>
      <c r="F22" s="1" t="s">
        <v>0</v>
      </c>
      <c r="G22" s="44" t="s">
        <v>152</v>
      </c>
      <c r="I22" t="s">
        <v>158</v>
      </c>
      <c r="J22" t="s">
        <v>160</v>
      </c>
    </row>
    <row r="23" spans="2:10">
      <c r="B23" s="23" t="s">
        <v>2</v>
      </c>
      <c r="E23" s="37">
        <v>1</v>
      </c>
      <c r="F23" s="39" t="s">
        <v>2</v>
      </c>
      <c r="G23" s="4">
        <v>2386</v>
      </c>
      <c r="I23">
        <v>12</v>
      </c>
      <c r="J23">
        <v>1006</v>
      </c>
    </row>
    <row r="24" spans="2:10">
      <c r="B24" s="23" t="s">
        <v>4</v>
      </c>
      <c r="E24" s="38">
        <v>2</v>
      </c>
      <c r="F24" s="40" t="s">
        <v>4</v>
      </c>
      <c r="G24" s="5">
        <v>1134</v>
      </c>
      <c r="I24">
        <v>12</v>
      </c>
      <c r="J24">
        <v>1018</v>
      </c>
    </row>
    <row r="25" spans="2:10">
      <c r="B25" s="23" t="s">
        <v>6</v>
      </c>
      <c r="E25" s="37">
        <v>3</v>
      </c>
      <c r="F25" s="39" t="s">
        <v>6</v>
      </c>
      <c r="G25" s="4"/>
      <c r="I25">
        <v>12</v>
      </c>
      <c r="J25">
        <v>1028</v>
      </c>
    </row>
    <row r="26" spans="2:10">
      <c r="B26" s="23" t="s">
        <v>60</v>
      </c>
      <c r="E26" s="37">
        <v>5</v>
      </c>
      <c r="F26" s="39" t="s">
        <v>61</v>
      </c>
      <c r="G26" s="4"/>
      <c r="I26">
        <v>12</v>
      </c>
      <c r="J26">
        <v>1042</v>
      </c>
    </row>
    <row r="27" spans="2:10">
      <c r="B27" s="23" t="s">
        <v>61</v>
      </c>
      <c r="E27" s="38">
        <v>6</v>
      </c>
      <c r="F27" s="40" t="s">
        <v>8</v>
      </c>
      <c r="G27" s="5">
        <v>870</v>
      </c>
      <c r="I27">
        <v>12</v>
      </c>
      <c r="J27">
        <v>1064</v>
      </c>
    </row>
    <row r="28" spans="2:10">
      <c r="B28" s="23" t="s">
        <v>8</v>
      </c>
      <c r="E28" s="37">
        <v>7</v>
      </c>
      <c r="F28" s="41" t="s">
        <v>100</v>
      </c>
      <c r="G28" s="4"/>
      <c r="I28">
        <v>12</v>
      </c>
      <c r="J28">
        <v>1114</v>
      </c>
    </row>
    <row r="29" spans="2:10">
      <c r="B29" s="23" t="s">
        <v>100</v>
      </c>
      <c r="E29" s="38">
        <v>8</v>
      </c>
      <c r="F29" s="40" t="s">
        <v>9</v>
      </c>
      <c r="G29" s="5">
        <v>1228</v>
      </c>
      <c r="I29">
        <v>12</v>
      </c>
      <c r="J29">
        <v>1134</v>
      </c>
    </row>
    <row r="30" spans="2:10">
      <c r="B30" s="23" t="s">
        <v>9</v>
      </c>
      <c r="E30" s="37">
        <v>9</v>
      </c>
      <c r="F30" s="41" t="s">
        <v>101</v>
      </c>
      <c r="G30" s="4">
        <v>1422</v>
      </c>
      <c r="I30">
        <v>12</v>
      </c>
      <c r="J30">
        <v>1142</v>
      </c>
    </row>
    <row r="31" spans="2:10">
      <c r="B31" s="23" t="s">
        <v>101</v>
      </c>
      <c r="E31" s="38">
        <v>10</v>
      </c>
      <c r="F31" s="42" t="s">
        <v>102</v>
      </c>
      <c r="G31" s="5">
        <v>24</v>
      </c>
      <c r="I31">
        <v>12</v>
      </c>
      <c r="J31">
        <v>1186</v>
      </c>
    </row>
    <row r="32" spans="2:10">
      <c r="B32" s="23" t="s">
        <v>102</v>
      </c>
      <c r="E32" s="37">
        <v>11</v>
      </c>
      <c r="F32" s="39" t="s">
        <v>10</v>
      </c>
      <c r="G32" s="4">
        <v>912</v>
      </c>
      <c r="I32">
        <v>12</v>
      </c>
      <c r="J32">
        <v>1188</v>
      </c>
    </row>
    <row r="33" spans="2:10">
      <c r="B33" s="23" t="s">
        <v>10</v>
      </c>
      <c r="E33" s="38">
        <v>12</v>
      </c>
      <c r="F33" s="43" t="s">
        <v>11</v>
      </c>
      <c r="G33" s="5">
        <v>418</v>
      </c>
      <c r="I33">
        <v>12</v>
      </c>
      <c r="J33">
        <v>1218</v>
      </c>
    </row>
    <row r="34" spans="2:10">
      <c r="B34" s="23" t="s">
        <v>11</v>
      </c>
      <c r="E34" s="37">
        <v>13</v>
      </c>
      <c r="F34" s="39" t="s">
        <v>12</v>
      </c>
      <c r="G34" s="4"/>
      <c r="I34">
        <v>3</v>
      </c>
      <c r="J34">
        <v>1016</v>
      </c>
    </row>
    <row r="35" spans="2:10">
      <c r="B35" s="23" t="s">
        <v>85</v>
      </c>
      <c r="E35" s="38">
        <v>14</v>
      </c>
      <c r="F35" s="40" t="s">
        <v>13</v>
      </c>
      <c r="G35" s="5">
        <v>899</v>
      </c>
      <c r="I35">
        <v>3</v>
      </c>
      <c r="J35">
        <v>1096</v>
      </c>
    </row>
    <row r="36" spans="2:10">
      <c r="B36" s="23" t="s">
        <v>13</v>
      </c>
      <c r="E36" s="37">
        <v>15</v>
      </c>
      <c r="F36" s="41" t="s">
        <v>103</v>
      </c>
      <c r="G36" s="4">
        <v>82</v>
      </c>
      <c r="I36">
        <v>3</v>
      </c>
      <c r="J36">
        <v>1102</v>
      </c>
    </row>
    <row r="37" spans="2:10">
      <c r="B37" s="23" t="s">
        <v>103</v>
      </c>
      <c r="E37" s="38">
        <v>16</v>
      </c>
      <c r="F37" s="42" t="s">
        <v>104</v>
      </c>
      <c r="G37" s="5">
        <v>15</v>
      </c>
      <c r="I37">
        <v>3</v>
      </c>
      <c r="J37">
        <v>1120</v>
      </c>
    </row>
    <row r="38" spans="2:10">
      <c r="B38" s="23" t="s">
        <v>104</v>
      </c>
      <c r="E38" s="37">
        <v>17</v>
      </c>
      <c r="F38" s="39" t="s">
        <v>14</v>
      </c>
      <c r="G38" s="4">
        <v>2283</v>
      </c>
      <c r="I38">
        <v>3</v>
      </c>
      <c r="J38">
        <v>1190</v>
      </c>
    </row>
    <row r="39" spans="2:10">
      <c r="B39" s="23" t="s">
        <v>14</v>
      </c>
      <c r="E39" s="38">
        <v>18</v>
      </c>
      <c r="F39" s="40" t="s">
        <v>15</v>
      </c>
      <c r="G39" s="5">
        <v>948</v>
      </c>
      <c r="I39">
        <v>9</v>
      </c>
      <c r="J39">
        <v>1012</v>
      </c>
    </row>
    <row r="40" spans="2:10">
      <c r="B40" s="23" t="s">
        <v>15</v>
      </c>
      <c r="E40" s="37">
        <v>19</v>
      </c>
      <c r="F40" s="39" t="s">
        <v>16</v>
      </c>
      <c r="G40" s="4">
        <v>2114</v>
      </c>
      <c r="I40">
        <v>9</v>
      </c>
      <c r="J40">
        <v>1020</v>
      </c>
    </row>
    <row r="41" spans="2:10">
      <c r="B41" s="23" t="s">
        <v>16</v>
      </c>
      <c r="E41" s="38">
        <v>20</v>
      </c>
      <c r="F41" s="42" t="s">
        <v>105</v>
      </c>
      <c r="G41" s="5">
        <v>78</v>
      </c>
      <c r="I41">
        <v>9</v>
      </c>
      <c r="J41">
        <v>1022</v>
      </c>
    </row>
    <row r="42" spans="2:10">
      <c r="B42" s="23" t="s">
        <v>105</v>
      </c>
      <c r="E42" s="37">
        <v>21</v>
      </c>
      <c r="F42" s="39" t="s">
        <v>17</v>
      </c>
      <c r="G42" s="4">
        <v>1104</v>
      </c>
      <c r="I42">
        <v>9</v>
      </c>
      <c r="J42">
        <v>1026</v>
      </c>
    </row>
    <row r="43" spans="2:10">
      <c r="B43" s="23" t="s">
        <v>17</v>
      </c>
      <c r="E43" s="38">
        <v>22</v>
      </c>
      <c r="F43" s="40" t="s">
        <v>153</v>
      </c>
      <c r="G43" s="5">
        <v>856</v>
      </c>
      <c r="I43">
        <v>9</v>
      </c>
      <c r="J43">
        <v>1036</v>
      </c>
    </row>
    <row r="44" spans="2:10">
      <c r="B44" s="23" t="s">
        <v>86</v>
      </c>
      <c r="E44" s="37">
        <v>25</v>
      </c>
      <c r="F44" s="41" t="s">
        <v>18</v>
      </c>
      <c r="G44" s="4"/>
      <c r="I44">
        <v>9</v>
      </c>
      <c r="J44">
        <v>1066</v>
      </c>
    </row>
    <row r="45" spans="2:10">
      <c r="B45" s="23" t="s">
        <v>62</v>
      </c>
      <c r="E45" s="38">
        <v>26</v>
      </c>
      <c r="F45" s="40" t="s">
        <v>19</v>
      </c>
      <c r="G45" s="5">
        <v>898</v>
      </c>
      <c r="I45">
        <v>9</v>
      </c>
      <c r="J45">
        <v>1068</v>
      </c>
    </row>
    <row r="46" spans="2:10">
      <c r="B46" s="23" t="s">
        <v>63</v>
      </c>
      <c r="C46" s="23"/>
      <c r="E46" s="37">
        <v>27</v>
      </c>
      <c r="F46" s="39" t="s">
        <v>20</v>
      </c>
      <c r="G46" s="4">
        <v>712</v>
      </c>
      <c r="I46">
        <v>9</v>
      </c>
      <c r="J46">
        <v>1090</v>
      </c>
    </row>
    <row r="47" spans="2:10">
      <c r="B47" s="23" t="s">
        <v>19</v>
      </c>
      <c r="E47" s="38">
        <v>28</v>
      </c>
      <c r="F47" s="40" t="s">
        <v>87</v>
      </c>
      <c r="G47" s="5"/>
      <c r="I47">
        <v>9</v>
      </c>
      <c r="J47">
        <v>1144</v>
      </c>
    </row>
    <row r="48" spans="2:10">
      <c r="B48" s="23" t="s">
        <v>20</v>
      </c>
      <c r="E48" s="37">
        <v>29</v>
      </c>
      <c r="F48" s="39" t="s">
        <v>21</v>
      </c>
      <c r="G48" s="4">
        <v>2383</v>
      </c>
      <c r="I48">
        <v>9</v>
      </c>
      <c r="J48">
        <v>1152</v>
      </c>
    </row>
    <row r="49" spans="2:10">
      <c r="B49" s="23" t="s">
        <v>87</v>
      </c>
      <c r="E49" s="38">
        <v>30</v>
      </c>
      <c r="F49" s="40" t="s">
        <v>88</v>
      </c>
      <c r="G49" s="5">
        <v>437</v>
      </c>
      <c r="I49">
        <v>9</v>
      </c>
      <c r="J49">
        <v>1170</v>
      </c>
    </row>
    <row r="50" spans="2:10">
      <c r="B50" s="23" t="s">
        <v>21</v>
      </c>
      <c r="E50" s="37">
        <v>31</v>
      </c>
      <c r="F50" s="41" t="s">
        <v>22</v>
      </c>
      <c r="G50" s="4"/>
      <c r="I50">
        <v>9</v>
      </c>
      <c r="J50">
        <v>1176</v>
      </c>
    </row>
    <row r="51" spans="2:10">
      <c r="B51" s="23" t="s">
        <v>88</v>
      </c>
      <c r="E51" s="38">
        <v>32</v>
      </c>
      <c r="F51" s="43" t="s">
        <v>23</v>
      </c>
      <c r="G51" s="5">
        <v>1262</v>
      </c>
      <c r="I51">
        <v>9</v>
      </c>
      <c r="J51">
        <v>1216</v>
      </c>
    </row>
    <row r="52" spans="2:10">
      <c r="B52" s="23" t="s">
        <v>22</v>
      </c>
      <c r="E52" s="37">
        <v>33</v>
      </c>
      <c r="F52" s="39" t="s">
        <v>24</v>
      </c>
      <c r="G52" s="4">
        <v>721</v>
      </c>
      <c r="I52">
        <v>9</v>
      </c>
      <c r="J52">
        <v>1220</v>
      </c>
    </row>
    <row r="53" spans="2:10">
      <c r="B53" s="23" t="s">
        <v>23</v>
      </c>
      <c r="E53" s="38">
        <v>34</v>
      </c>
      <c r="F53" s="42" t="s">
        <v>106</v>
      </c>
      <c r="G53" s="5">
        <v>24</v>
      </c>
      <c r="I53">
        <v>10</v>
      </c>
      <c r="J53">
        <v>1012</v>
      </c>
    </row>
    <row r="54" spans="2:10">
      <c r="B54" s="23" t="s">
        <v>24</v>
      </c>
      <c r="E54" s="37">
        <v>35</v>
      </c>
      <c r="F54" s="39" t="s">
        <v>25</v>
      </c>
      <c r="G54" s="4">
        <v>1249</v>
      </c>
      <c r="I54">
        <v>10</v>
      </c>
      <c r="J54">
        <v>1022</v>
      </c>
    </row>
    <row r="55" spans="2:10">
      <c r="B55" s="23" t="s">
        <v>106</v>
      </c>
      <c r="E55" s="38">
        <v>36</v>
      </c>
      <c r="F55" s="40" t="s">
        <v>89</v>
      </c>
      <c r="G55" s="5">
        <v>818</v>
      </c>
      <c r="I55">
        <v>10</v>
      </c>
      <c r="J55">
        <v>1026</v>
      </c>
    </row>
    <row r="56" spans="2:10">
      <c r="B56" s="23" t="s">
        <v>25</v>
      </c>
      <c r="E56" s="37">
        <v>37</v>
      </c>
      <c r="F56" s="39" t="s">
        <v>26</v>
      </c>
      <c r="G56" s="4">
        <v>1005</v>
      </c>
      <c r="I56">
        <v>10</v>
      </c>
      <c r="J56">
        <v>1036</v>
      </c>
    </row>
    <row r="57" spans="2:10">
      <c r="B57" s="23" t="s">
        <v>89</v>
      </c>
      <c r="E57" s="38">
        <v>38</v>
      </c>
      <c r="F57" s="40" t="s">
        <v>27</v>
      </c>
      <c r="G57" s="5">
        <v>1826</v>
      </c>
      <c r="I57">
        <v>10</v>
      </c>
      <c r="J57">
        <v>1064</v>
      </c>
    </row>
    <row r="58" spans="2:10">
      <c r="B58" s="23" t="s">
        <v>26</v>
      </c>
      <c r="E58" s="37">
        <v>39</v>
      </c>
      <c r="F58" s="39" t="s">
        <v>28</v>
      </c>
      <c r="G58" s="4">
        <v>1089</v>
      </c>
      <c r="I58">
        <v>10</v>
      </c>
      <c r="J58">
        <v>1066</v>
      </c>
    </row>
    <row r="59" spans="2:10">
      <c r="B59" s="23" t="s">
        <v>27</v>
      </c>
      <c r="E59" s="38">
        <v>40</v>
      </c>
      <c r="F59" s="42" t="s">
        <v>107</v>
      </c>
      <c r="G59" s="5">
        <v>794</v>
      </c>
      <c r="I59">
        <v>10</v>
      </c>
      <c r="J59">
        <v>1068</v>
      </c>
    </row>
    <row r="60" spans="2:10">
      <c r="B60" s="23" t="s">
        <v>28</v>
      </c>
      <c r="E60" s="37">
        <v>41</v>
      </c>
      <c r="F60" s="41" t="s">
        <v>108</v>
      </c>
      <c r="G60" s="4">
        <v>138</v>
      </c>
      <c r="I60">
        <v>10</v>
      </c>
      <c r="J60">
        <v>1090</v>
      </c>
    </row>
    <row r="61" spans="2:10">
      <c r="B61" s="23" t="s">
        <v>107</v>
      </c>
      <c r="E61" s="38">
        <v>42</v>
      </c>
      <c r="F61" s="43" t="s">
        <v>64</v>
      </c>
      <c r="G61" s="5"/>
      <c r="I61">
        <v>10</v>
      </c>
      <c r="J61">
        <v>1138</v>
      </c>
    </row>
    <row r="62" spans="2:10">
      <c r="B62" s="23" t="s">
        <v>108</v>
      </c>
      <c r="E62" s="37">
        <v>43</v>
      </c>
      <c r="F62" s="39" t="s">
        <v>29</v>
      </c>
      <c r="G62" s="4">
        <v>789</v>
      </c>
      <c r="I62">
        <v>10</v>
      </c>
      <c r="J62">
        <v>1142</v>
      </c>
    </row>
    <row r="63" spans="2:10">
      <c r="B63" s="23" t="s">
        <v>64</v>
      </c>
      <c r="I63">
        <v>10</v>
      </c>
      <c r="J63">
        <v>1144</v>
      </c>
    </row>
    <row r="64" spans="2:10">
      <c r="B64" s="23" t="s">
        <v>29</v>
      </c>
      <c r="I64">
        <v>10</v>
      </c>
      <c r="J64">
        <v>1170</v>
      </c>
    </row>
    <row r="65" spans="2:10">
      <c r="B65" s="23" t="s">
        <v>153</v>
      </c>
      <c r="I65">
        <v>10</v>
      </c>
      <c r="J65">
        <v>1216</v>
      </c>
    </row>
    <row r="66" spans="2:10">
      <c r="B66" s="23" t="s">
        <v>116</v>
      </c>
      <c r="I66">
        <v>10</v>
      </c>
      <c r="J66">
        <v>1218</v>
      </c>
    </row>
    <row r="67" spans="2:10">
      <c r="I67">
        <v>10</v>
      </c>
      <c r="J67">
        <v>1220</v>
      </c>
    </row>
    <row r="68" spans="2:10">
      <c r="I68">
        <v>11</v>
      </c>
      <c r="J68">
        <v>1012</v>
      </c>
    </row>
    <row r="69" spans="2:10">
      <c r="I69">
        <v>11</v>
      </c>
      <c r="J69">
        <v>1020</v>
      </c>
    </row>
    <row r="70" spans="2:10">
      <c r="I70">
        <v>11</v>
      </c>
      <c r="J70">
        <v>1022</v>
      </c>
    </row>
    <row r="71" spans="2:10">
      <c r="I71">
        <v>11</v>
      </c>
      <c r="J71">
        <v>1026</v>
      </c>
    </row>
    <row r="72" spans="2:10">
      <c r="I72">
        <v>11</v>
      </c>
      <c r="J72">
        <v>1028</v>
      </c>
    </row>
    <row r="73" spans="2:10">
      <c r="I73">
        <v>11</v>
      </c>
      <c r="J73">
        <v>1036</v>
      </c>
    </row>
    <row r="74" spans="2:10">
      <c r="I74">
        <v>11</v>
      </c>
      <c r="J74">
        <v>1064</v>
      </c>
    </row>
    <row r="75" spans="2:10">
      <c r="I75">
        <v>11</v>
      </c>
      <c r="J75">
        <v>1066</v>
      </c>
    </row>
    <row r="76" spans="2:10">
      <c r="I76">
        <v>11</v>
      </c>
      <c r="J76">
        <v>1068</v>
      </c>
    </row>
    <row r="77" spans="2:10">
      <c r="I77">
        <v>11</v>
      </c>
      <c r="J77">
        <v>1090</v>
      </c>
    </row>
    <row r="78" spans="2:10">
      <c r="I78">
        <v>11</v>
      </c>
      <c r="J78">
        <v>1138</v>
      </c>
    </row>
    <row r="79" spans="2:10">
      <c r="I79">
        <v>11</v>
      </c>
      <c r="J79">
        <v>1142</v>
      </c>
    </row>
    <row r="80" spans="2:10">
      <c r="I80">
        <v>11</v>
      </c>
      <c r="J80">
        <v>1144</v>
      </c>
    </row>
    <row r="81" spans="9:10">
      <c r="I81">
        <v>11</v>
      </c>
      <c r="J81">
        <v>1170</v>
      </c>
    </row>
    <row r="82" spans="9:10">
      <c r="I82">
        <v>11</v>
      </c>
      <c r="J82">
        <v>1216</v>
      </c>
    </row>
    <row r="83" spans="9:10">
      <c r="I83">
        <v>11</v>
      </c>
      <c r="J83">
        <v>1218</v>
      </c>
    </row>
    <row r="84" spans="9:10">
      <c r="I84">
        <v>11</v>
      </c>
      <c r="J84">
        <v>1220</v>
      </c>
    </row>
    <row r="85" spans="9:10">
      <c r="I85">
        <v>13</v>
      </c>
      <c r="J85">
        <v>1018</v>
      </c>
    </row>
    <row r="86" spans="9:10">
      <c r="I86">
        <v>13</v>
      </c>
      <c r="J86">
        <v>1064</v>
      </c>
    </row>
    <row r="87" spans="9:10">
      <c r="I87">
        <v>13</v>
      </c>
      <c r="J87">
        <v>1112</v>
      </c>
    </row>
    <row r="88" spans="9:10">
      <c r="I88">
        <v>13</v>
      </c>
      <c r="J88">
        <v>1114</v>
      </c>
    </row>
    <row r="89" spans="9:10">
      <c r="I89">
        <v>13</v>
      </c>
      <c r="J89">
        <v>1118</v>
      </c>
    </row>
    <row r="90" spans="9:10">
      <c r="I90">
        <v>18</v>
      </c>
      <c r="J90">
        <v>1006</v>
      </c>
    </row>
    <row r="91" spans="9:10">
      <c r="I91">
        <v>18</v>
      </c>
      <c r="J91">
        <v>1032</v>
      </c>
    </row>
    <row r="92" spans="9:10">
      <c r="I92">
        <v>18</v>
      </c>
      <c r="J92">
        <v>1034</v>
      </c>
    </row>
    <row r="93" spans="9:10">
      <c r="I93">
        <v>18</v>
      </c>
      <c r="J93">
        <v>1042</v>
      </c>
    </row>
    <row r="94" spans="9:10">
      <c r="I94">
        <v>18</v>
      </c>
      <c r="J94">
        <v>1046</v>
      </c>
    </row>
    <row r="95" spans="9:10">
      <c r="I95">
        <v>18</v>
      </c>
      <c r="J95">
        <v>1080</v>
      </c>
    </row>
    <row r="96" spans="9:10">
      <c r="I96">
        <v>18</v>
      </c>
      <c r="J96">
        <v>1124</v>
      </c>
    </row>
    <row r="97" spans="9:10">
      <c r="I97">
        <v>18</v>
      </c>
      <c r="J97">
        <v>1160</v>
      </c>
    </row>
    <row r="98" spans="9:10">
      <c r="I98">
        <v>18</v>
      </c>
      <c r="J98">
        <v>1182</v>
      </c>
    </row>
    <row r="99" spans="9:10">
      <c r="I99">
        <v>18</v>
      </c>
      <c r="J99">
        <v>1184</v>
      </c>
    </row>
    <row r="100" spans="9:10">
      <c r="I100">
        <v>18</v>
      </c>
      <c r="J100">
        <v>1186</v>
      </c>
    </row>
    <row r="101" spans="9:10">
      <c r="I101">
        <v>18</v>
      </c>
      <c r="J101">
        <v>1188</v>
      </c>
    </row>
    <row r="102" spans="9:10">
      <c r="I102">
        <v>18</v>
      </c>
      <c r="J102">
        <v>1222</v>
      </c>
    </row>
    <row r="103" spans="9:10">
      <c r="I103">
        <v>18</v>
      </c>
      <c r="J103">
        <v>1224</v>
      </c>
    </row>
    <row r="104" spans="9:10">
      <c r="I104">
        <v>18</v>
      </c>
      <c r="J104">
        <v>1226</v>
      </c>
    </row>
    <row r="105" spans="9:10">
      <c r="I105">
        <v>20</v>
      </c>
      <c r="J105">
        <v>1040</v>
      </c>
    </row>
    <row r="106" spans="9:10">
      <c r="I106">
        <v>20</v>
      </c>
      <c r="J106">
        <v>1048</v>
      </c>
    </row>
    <row r="107" spans="9:10">
      <c r="I107">
        <v>20</v>
      </c>
      <c r="J107">
        <v>1054</v>
      </c>
    </row>
    <row r="108" spans="9:10">
      <c r="I108">
        <v>20</v>
      </c>
      <c r="J108">
        <v>1056</v>
      </c>
    </row>
    <row r="109" spans="9:10">
      <c r="I109">
        <v>20</v>
      </c>
      <c r="J109">
        <v>1062</v>
      </c>
    </row>
    <row r="110" spans="9:10">
      <c r="I110">
        <v>20</v>
      </c>
      <c r="J110">
        <v>1100</v>
      </c>
    </row>
    <row r="111" spans="9:10">
      <c r="I111">
        <v>20</v>
      </c>
      <c r="J111">
        <v>1110</v>
      </c>
    </row>
    <row r="112" spans="9:10">
      <c r="I112">
        <v>20</v>
      </c>
      <c r="J112">
        <v>1132</v>
      </c>
    </row>
    <row r="113" spans="9:10">
      <c r="I113">
        <v>20</v>
      </c>
      <c r="J113">
        <v>1156</v>
      </c>
    </row>
    <row r="114" spans="9:10">
      <c r="I114">
        <v>20</v>
      </c>
      <c r="J114">
        <v>1162</v>
      </c>
    </row>
    <row r="115" spans="9:10">
      <c r="I115">
        <v>20</v>
      </c>
      <c r="J115">
        <v>1164</v>
      </c>
    </row>
    <row r="116" spans="9:10">
      <c r="I116">
        <v>20</v>
      </c>
      <c r="J116">
        <v>1168</v>
      </c>
    </row>
    <row r="117" spans="9:10">
      <c r="I117">
        <v>20</v>
      </c>
      <c r="J117">
        <v>1202</v>
      </c>
    </row>
    <row r="118" spans="9:10">
      <c r="I118">
        <v>22</v>
      </c>
      <c r="J118">
        <v>1038</v>
      </c>
    </row>
    <row r="119" spans="9:10">
      <c r="I119">
        <v>22</v>
      </c>
      <c r="J119">
        <v>1070</v>
      </c>
    </row>
    <row r="120" spans="9:10">
      <c r="I120">
        <v>22</v>
      </c>
      <c r="J120">
        <v>1078</v>
      </c>
    </row>
    <row r="121" spans="9:10">
      <c r="I121">
        <v>22</v>
      </c>
      <c r="J121">
        <v>1140</v>
      </c>
    </row>
    <row r="122" spans="9:10">
      <c r="I122">
        <v>22</v>
      </c>
      <c r="J122">
        <v>1162</v>
      </c>
    </row>
    <row r="123" spans="9:10">
      <c r="I123">
        <v>22</v>
      </c>
      <c r="J123">
        <v>1174</v>
      </c>
    </row>
    <row r="124" spans="9:10">
      <c r="I124">
        <v>23</v>
      </c>
      <c r="J124">
        <v>1040</v>
      </c>
    </row>
    <row r="125" spans="9:10">
      <c r="I125">
        <v>23</v>
      </c>
      <c r="J125">
        <v>1054</v>
      </c>
    </row>
    <row r="126" spans="9:10">
      <c r="I126">
        <v>23</v>
      </c>
      <c r="J126">
        <v>1070</v>
      </c>
    </row>
    <row r="127" spans="9:10">
      <c r="I127">
        <v>23</v>
      </c>
      <c r="J127">
        <v>1078</v>
      </c>
    </row>
    <row r="128" spans="9:10">
      <c r="I128">
        <v>23</v>
      </c>
      <c r="J128">
        <v>1082</v>
      </c>
    </row>
    <row r="129" spans="9:10">
      <c r="I129">
        <v>23</v>
      </c>
      <c r="J129">
        <v>1088</v>
      </c>
    </row>
    <row r="130" spans="9:10">
      <c r="I130">
        <v>23</v>
      </c>
      <c r="J130">
        <v>1132</v>
      </c>
    </row>
    <row r="131" spans="9:10">
      <c r="I131">
        <v>23</v>
      </c>
      <c r="J131">
        <v>1140</v>
      </c>
    </row>
    <row r="132" spans="9:10">
      <c r="I132">
        <v>23</v>
      </c>
      <c r="J132">
        <v>1162</v>
      </c>
    </row>
    <row r="133" spans="9:10">
      <c r="I133">
        <v>23</v>
      </c>
      <c r="J133">
        <v>1172</v>
      </c>
    </row>
    <row r="134" spans="9:10">
      <c r="I134">
        <v>23</v>
      </c>
      <c r="J134">
        <v>1174</v>
      </c>
    </row>
    <row r="135" spans="9:10">
      <c r="I135">
        <v>23</v>
      </c>
      <c r="J135">
        <v>1178</v>
      </c>
    </row>
    <row r="136" spans="9:10">
      <c r="I136">
        <v>23</v>
      </c>
      <c r="J136">
        <v>1192</v>
      </c>
    </row>
    <row r="137" spans="9:10">
      <c r="I137">
        <v>24</v>
      </c>
      <c r="J137">
        <v>1002</v>
      </c>
    </row>
    <row r="138" spans="9:10">
      <c r="I138">
        <v>24</v>
      </c>
      <c r="J138">
        <v>1038</v>
      </c>
    </row>
    <row r="139" spans="9:10">
      <c r="I139">
        <v>24</v>
      </c>
      <c r="J139">
        <v>1174</v>
      </c>
    </row>
    <row r="140" spans="9:10">
      <c r="I140">
        <v>25</v>
      </c>
      <c r="J140">
        <v>1004</v>
      </c>
    </row>
    <row r="141" spans="9:10">
      <c r="I141">
        <v>25</v>
      </c>
      <c r="J141">
        <v>1010</v>
      </c>
    </row>
    <row r="142" spans="9:10">
      <c r="I142">
        <v>25</v>
      </c>
      <c r="J142">
        <v>1034</v>
      </c>
    </row>
    <row r="143" spans="9:10">
      <c r="I143">
        <v>25</v>
      </c>
      <c r="J143">
        <v>1060</v>
      </c>
    </row>
    <row r="144" spans="9:10">
      <c r="I144">
        <v>25</v>
      </c>
      <c r="J144">
        <v>1074</v>
      </c>
    </row>
    <row r="145" spans="9:10">
      <c r="I145">
        <v>25</v>
      </c>
      <c r="J145">
        <v>1076</v>
      </c>
    </row>
    <row r="146" spans="9:10">
      <c r="I146">
        <v>25</v>
      </c>
      <c r="J146">
        <v>1080</v>
      </c>
    </row>
    <row r="147" spans="9:10">
      <c r="I147">
        <v>25</v>
      </c>
      <c r="J147">
        <v>1084</v>
      </c>
    </row>
    <row r="148" spans="9:10">
      <c r="I148">
        <v>25</v>
      </c>
      <c r="J148">
        <v>1092</v>
      </c>
    </row>
    <row r="149" spans="9:10">
      <c r="I149">
        <v>25</v>
      </c>
      <c r="J149">
        <v>1108</v>
      </c>
    </row>
    <row r="150" spans="9:10">
      <c r="I150">
        <v>25</v>
      </c>
      <c r="J150">
        <v>1126</v>
      </c>
    </row>
    <row r="151" spans="9:10">
      <c r="I151">
        <v>25</v>
      </c>
      <c r="J151">
        <v>1150</v>
      </c>
    </row>
    <row r="152" spans="9:10">
      <c r="I152">
        <v>25</v>
      </c>
      <c r="J152">
        <v>1158</v>
      </c>
    </row>
    <row r="153" spans="9:10">
      <c r="I153">
        <v>25</v>
      </c>
      <c r="J153">
        <v>1160</v>
      </c>
    </row>
    <row r="154" spans="9:10">
      <c r="I154">
        <v>26</v>
      </c>
      <c r="J154">
        <v>1010</v>
      </c>
    </row>
    <row r="155" spans="9:10">
      <c r="I155">
        <v>26</v>
      </c>
      <c r="J155">
        <v>1044</v>
      </c>
    </row>
    <row r="156" spans="9:10">
      <c r="I156">
        <v>26</v>
      </c>
      <c r="J156">
        <v>1074</v>
      </c>
    </row>
    <row r="157" spans="9:10">
      <c r="I157">
        <v>26</v>
      </c>
      <c r="J157">
        <v>1084</v>
      </c>
    </row>
    <row r="158" spans="9:10">
      <c r="I158">
        <v>26</v>
      </c>
      <c r="J158">
        <v>1092</v>
      </c>
    </row>
    <row r="159" spans="9:10">
      <c r="I159">
        <v>26</v>
      </c>
      <c r="J159">
        <v>1102</v>
      </c>
    </row>
    <row r="160" spans="9:10">
      <c r="I160">
        <v>26</v>
      </c>
      <c r="J160">
        <v>1104</v>
      </c>
    </row>
    <row r="161" spans="9:10">
      <c r="I161">
        <v>26</v>
      </c>
      <c r="J161">
        <v>1106</v>
      </c>
    </row>
    <row r="162" spans="9:10">
      <c r="I162">
        <v>26</v>
      </c>
      <c r="J162">
        <v>1128</v>
      </c>
    </row>
    <row r="163" spans="9:10">
      <c r="I163">
        <v>26</v>
      </c>
      <c r="J163">
        <v>1160</v>
      </c>
    </row>
    <row r="164" spans="9:10">
      <c r="I164">
        <v>26</v>
      </c>
      <c r="J164">
        <v>1180</v>
      </c>
    </row>
    <row r="165" spans="9:10">
      <c r="I165">
        <v>26</v>
      </c>
      <c r="J165">
        <v>1190</v>
      </c>
    </row>
    <row r="166" spans="9:10">
      <c r="I166">
        <v>26</v>
      </c>
      <c r="J166">
        <v>1224</v>
      </c>
    </row>
    <row r="167" spans="9:10">
      <c r="I167">
        <v>27</v>
      </c>
      <c r="J167">
        <v>1074</v>
      </c>
    </row>
    <row r="168" spans="9:10">
      <c r="I168">
        <v>27</v>
      </c>
      <c r="J168">
        <v>1084</v>
      </c>
    </row>
    <row r="169" spans="9:10">
      <c r="I169">
        <v>27</v>
      </c>
      <c r="J169">
        <v>1102</v>
      </c>
    </row>
    <row r="170" spans="9:10">
      <c r="I170">
        <v>27</v>
      </c>
      <c r="J170">
        <v>1104</v>
      </c>
    </row>
    <row r="171" spans="9:10">
      <c r="I171">
        <v>27</v>
      </c>
      <c r="J171">
        <v>1106</v>
      </c>
    </row>
    <row r="172" spans="9:10">
      <c r="I172">
        <v>27</v>
      </c>
      <c r="J172">
        <v>1122</v>
      </c>
    </row>
    <row r="173" spans="9:10">
      <c r="I173">
        <v>27</v>
      </c>
      <c r="J173">
        <v>1128</v>
      </c>
    </row>
    <row r="174" spans="9:10">
      <c r="I174">
        <v>27</v>
      </c>
      <c r="J174">
        <v>1180</v>
      </c>
    </row>
    <row r="175" spans="9:10">
      <c r="I175">
        <v>27</v>
      </c>
      <c r="J175">
        <v>1190</v>
      </c>
    </row>
    <row r="176" spans="9:10">
      <c r="I176">
        <v>28</v>
      </c>
      <c r="J176">
        <v>1010</v>
      </c>
    </row>
    <row r="177" spans="9:10">
      <c r="I177">
        <v>28</v>
      </c>
      <c r="J177">
        <v>1056</v>
      </c>
    </row>
    <row r="178" spans="9:10">
      <c r="I178">
        <v>28</v>
      </c>
      <c r="J178">
        <v>1058</v>
      </c>
    </row>
    <row r="179" spans="9:10">
      <c r="I179">
        <v>28</v>
      </c>
      <c r="J179">
        <v>1060</v>
      </c>
    </row>
    <row r="180" spans="9:10">
      <c r="I180">
        <v>28</v>
      </c>
      <c r="J180">
        <v>1074</v>
      </c>
    </row>
    <row r="181" spans="9:10">
      <c r="I181">
        <v>28</v>
      </c>
      <c r="J181">
        <v>1084</v>
      </c>
    </row>
    <row r="182" spans="9:10">
      <c r="I182">
        <v>28</v>
      </c>
      <c r="J182">
        <v>1096</v>
      </c>
    </row>
    <row r="183" spans="9:10">
      <c r="I183">
        <v>28</v>
      </c>
      <c r="J183">
        <v>1102</v>
      </c>
    </row>
    <row r="184" spans="9:10">
      <c r="I184">
        <v>28</v>
      </c>
      <c r="J184">
        <v>1104</v>
      </c>
    </row>
    <row r="185" spans="9:10">
      <c r="I185">
        <v>29</v>
      </c>
      <c r="J185">
        <v>1002</v>
      </c>
    </row>
    <row r="186" spans="9:10">
      <c r="I186">
        <v>29</v>
      </c>
      <c r="J186">
        <v>1016</v>
      </c>
    </row>
    <row r="187" spans="9:10">
      <c r="I187">
        <v>29</v>
      </c>
      <c r="J187">
        <v>1096</v>
      </c>
    </row>
    <row r="188" spans="9:10">
      <c r="I188">
        <v>29</v>
      </c>
      <c r="J188">
        <v>1120</v>
      </c>
    </row>
    <row r="189" spans="9:10">
      <c r="I189">
        <v>17</v>
      </c>
      <c r="J189">
        <v>1006</v>
      </c>
    </row>
    <row r="190" spans="9:10">
      <c r="I190">
        <v>17</v>
      </c>
      <c r="J190">
        <v>1018</v>
      </c>
    </row>
    <row r="191" spans="9:10">
      <c r="I191">
        <v>17</v>
      </c>
      <c r="J191">
        <v>1032</v>
      </c>
    </row>
    <row r="192" spans="9:10">
      <c r="I192">
        <v>17</v>
      </c>
      <c r="J192">
        <v>1034</v>
      </c>
    </row>
    <row r="193" spans="9:10">
      <c r="I193">
        <v>17</v>
      </c>
      <c r="J193">
        <v>1042</v>
      </c>
    </row>
    <row r="194" spans="9:10">
      <c r="I194">
        <v>17</v>
      </c>
      <c r="J194">
        <v>1046</v>
      </c>
    </row>
    <row r="195" spans="9:10">
      <c r="I195">
        <v>17</v>
      </c>
      <c r="J195">
        <v>1080</v>
      </c>
    </row>
    <row r="196" spans="9:10">
      <c r="I196">
        <v>17</v>
      </c>
      <c r="J196">
        <v>1160</v>
      </c>
    </row>
    <row r="197" spans="9:10">
      <c r="I197">
        <v>17</v>
      </c>
      <c r="J197">
        <v>1188</v>
      </c>
    </row>
    <row r="198" spans="9:10">
      <c r="I198">
        <v>17</v>
      </c>
      <c r="J198">
        <v>1200</v>
      </c>
    </row>
    <row r="199" spans="9:10">
      <c r="I199">
        <v>17</v>
      </c>
      <c r="J199">
        <v>1222</v>
      </c>
    </row>
    <row r="200" spans="9:10">
      <c r="I200">
        <v>17</v>
      </c>
      <c r="J200">
        <v>1224</v>
      </c>
    </row>
    <row r="201" spans="9:10">
      <c r="I201">
        <v>17</v>
      </c>
      <c r="J201">
        <v>1226</v>
      </c>
    </row>
    <row r="202" spans="9:10">
      <c r="I202">
        <v>1</v>
      </c>
      <c r="J202">
        <v>1030</v>
      </c>
    </row>
    <row r="203" spans="9:10">
      <c r="I203">
        <v>1</v>
      </c>
      <c r="J203">
        <v>1046</v>
      </c>
    </row>
    <row r="204" spans="9:10">
      <c r="I204">
        <v>1</v>
      </c>
      <c r="J204">
        <v>1200</v>
      </c>
    </row>
    <row r="205" spans="9:10">
      <c r="I205">
        <v>4</v>
      </c>
      <c r="J205">
        <v>1018</v>
      </c>
    </row>
    <row r="206" spans="9:10">
      <c r="I206">
        <v>4</v>
      </c>
      <c r="J206">
        <v>1064</v>
      </c>
    </row>
    <row r="207" spans="9:10">
      <c r="I207">
        <v>4</v>
      </c>
      <c r="J207">
        <v>1112</v>
      </c>
    </row>
    <row r="208" spans="9:10">
      <c r="I208">
        <v>4</v>
      </c>
      <c r="J208">
        <v>1114</v>
      </c>
    </row>
    <row r="209" spans="9:10">
      <c r="I209">
        <v>4</v>
      </c>
      <c r="J209">
        <v>1118</v>
      </c>
    </row>
    <row r="210" spans="9:10">
      <c r="I210">
        <v>5</v>
      </c>
      <c r="J210">
        <v>1002</v>
      </c>
    </row>
    <row r="211" spans="9:10">
      <c r="I211">
        <v>5</v>
      </c>
      <c r="J211">
        <v>1008</v>
      </c>
    </row>
    <row r="212" spans="9:10">
      <c r="I212">
        <v>5</v>
      </c>
      <c r="J212">
        <v>1012</v>
      </c>
    </row>
    <row r="213" spans="9:10">
      <c r="I213">
        <v>5</v>
      </c>
      <c r="J213">
        <v>1020</v>
      </c>
    </row>
    <row r="214" spans="9:10">
      <c r="I214">
        <v>5</v>
      </c>
      <c r="J214">
        <v>1022</v>
      </c>
    </row>
    <row r="215" spans="9:10">
      <c r="I215">
        <v>5</v>
      </c>
      <c r="J215">
        <v>1024</v>
      </c>
    </row>
    <row r="216" spans="9:10">
      <c r="I216">
        <v>5</v>
      </c>
      <c r="J216">
        <v>1026</v>
      </c>
    </row>
    <row r="217" spans="9:10">
      <c r="I217">
        <v>5</v>
      </c>
      <c r="J217">
        <v>1028</v>
      </c>
    </row>
    <row r="218" spans="9:10">
      <c r="I218">
        <v>5</v>
      </c>
      <c r="J218">
        <v>1086</v>
      </c>
    </row>
    <row r="219" spans="9:10">
      <c r="I219">
        <v>5</v>
      </c>
      <c r="J219">
        <v>1090</v>
      </c>
    </row>
    <row r="220" spans="9:10">
      <c r="I220">
        <v>5</v>
      </c>
      <c r="J220">
        <v>1098</v>
      </c>
    </row>
    <row r="221" spans="9:10">
      <c r="I221">
        <v>5</v>
      </c>
      <c r="J221">
        <v>1134</v>
      </c>
    </row>
    <row r="222" spans="9:10">
      <c r="I222">
        <v>5</v>
      </c>
      <c r="J222">
        <v>1138</v>
      </c>
    </row>
    <row r="223" spans="9:10">
      <c r="I223">
        <v>5</v>
      </c>
      <c r="J223">
        <v>1152</v>
      </c>
    </row>
    <row r="224" spans="9:10">
      <c r="I224">
        <v>5</v>
      </c>
      <c r="J224">
        <v>1170</v>
      </c>
    </row>
    <row r="225" spans="9:10">
      <c r="I225">
        <v>5</v>
      </c>
      <c r="J225">
        <v>1182</v>
      </c>
    </row>
    <row r="226" spans="9:10">
      <c r="I226">
        <v>5</v>
      </c>
      <c r="J226">
        <v>1184</v>
      </c>
    </row>
    <row r="227" spans="9:10">
      <c r="I227">
        <v>5</v>
      </c>
      <c r="J227">
        <v>1188</v>
      </c>
    </row>
    <row r="228" spans="9:10">
      <c r="I228">
        <v>5</v>
      </c>
      <c r="J228">
        <v>1204</v>
      </c>
    </row>
    <row r="229" spans="9:10">
      <c r="I229">
        <v>5</v>
      </c>
      <c r="J229">
        <v>1206</v>
      </c>
    </row>
    <row r="230" spans="9:10">
      <c r="I230">
        <v>5</v>
      </c>
      <c r="J230">
        <v>1212</v>
      </c>
    </row>
    <row r="231" spans="9:10">
      <c r="I231">
        <v>5</v>
      </c>
      <c r="J231">
        <v>1214</v>
      </c>
    </row>
    <row r="232" spans="9:10">
      <c r="I232">
        <v>5</v>
      </c>
      <c r="J232">
        <v>1216</v>
      </c>
    </row>
    <row r="233" spans="9:10">
      <c r="I233">
        <v>5</v>
      </c>
      <c r="J233">
        <v>1218</v>
      </c>
    </row>
    <row r="234" spans="9:10">
      <c r="I234">
        <v>5</v>
      </c>
      <c r="J234">
        <v>1220</v>
      </c>
    </row>
    <row r="235" spans="9:10">
      <c r="I235">
        <v>33</v>
      </c>
      <c r="J235">
        <v>1038</v>
      </c>
    </row>
    <row r="236" spans="9:10">
      <c r="I236">
        <v>33</v>
      </c>
      <c r="J236">
        <v>1174</v>
      </c>
    </row>
    <row r="237" spans="9:10">
      <c r="I237">
        <v>91</v>
      </c>
      <c r="J237">
        <v>1008</v>
      </c>
    </row>
    <row r="238" spans="9:10">
      <c r="I238">
        <v>91</v>
      </c>
      <c r="J238">
        <v>1012</v>
      </c>
    </row>
    <row r="239" spans="9:10">
      <c r="I239">
        <v>91</v>
      </c>
      <c r="J239">
        <v>1020</v>
      </c>
    </row>
    <row r="240" spans="9:10">
      <c r="I240">
        <v>91</v>
      </c>
      <c r="J240">
        <v>1022</v>
      </c>
    </row>
    <row r="241" spans="9:10">
      <c r="I241">
        <v>91</v>
      </c>
      <c r="J241">
        <v>1026</v>
      </c>
    </row>
    <row r="242" spans="9:10">
      <c r="I242">
        <v>91</v>
      </c>
      <c r="J242">
        <v>1028</v>
      </c>
    </row>
    <row r="243" spans="9:10">
      <c r="I243">
        <v>91</v>
      </c>
      <c r="J243">
        <v>1064</v>
      </c>
    </row>
    <row r="244" spans="9:10">
      <c r="I244">
        <v>91</v>
      </c>
      <c r="J244">
        <v>1086</v>
      </c>
    </row>
    <row r="245" spans="9:10">
      <c r="I245">
        <v>91</v>
      </c>
      <c r="J245">
        <v>1090</v>
      </c>
    </row>
    <row r="246" spans="9:10">
      <c r="I246">
        <v>91</v>
      </c>
      <c r="J246">
        <v>1098</v>
      </c>
    </row>
    <row r="247" spans="9:10">
      <c r="I247">
        <v>91</v>
      </c>
      <c r="J247">
        <v>1134</v>
      </c>
    </row>
    <row r="248" spans="9:10">
      <c r="I248">
        <v>91</v>
      </c>
      <c r="J248">
        <v>1138</v>
      </c>
    </row>
    <row r="249" spans="9:10">
      <c r="I249">
        <v>91</v>
      </c>
      <c r="J249">
        <v>1170</v>
      </c>
    </row>
    <row r="250" spans="9:10">
      <c r="I250">
        <v>91</v>
      </c>
      <c r="J250">
        <v>1182</v>
      </c>
    </row>
    <row r="251" spans="9:10">
      <c r="I251">
        <v>91</v>
      </c>
      <c r="J251">
        <v>1188</v>
      </c>
    </row>
    <row r="252" spans="9:10">
      <c r="I252">
        <v>91</v>
      </c>
      <c r="J252">
        <v>1206</v>
      </c>
    </row>
    <row r="253" spans="9:10">
      <c r="I253">
        <v>91</v>
      </c>
      <c r="J253">
        <v>1216</v>
      </c>
    </row>
    <row r="254" spans="9:10">
      <c r="I254">
        <v>91</v>
      </c>
      <c r="J254">
        <v>1218</v>
      </c>
    </row>
    <row r="255" spans="9:10">
      <c r="I255">
        <v>91</v>
      </c>
      <c r="J255">
        <v>1220</v>
      </c>
    </row>
    <row r="256" spans="9:10">
      <c r="I256">
        <v>92</v>
      </c>
      <c r="J256">
        <v>1012</v>
      </c>
    </row>
    <row r="257" spans="9:10">
      <c r="I257">
        <v>92</v>
      </c>
      <c r="J257">
        <v>1020</v>
      </c>
    </row>
    <row r="258" spans="9:10">
      <c r="I258">
        <v>92</v>
      </c>
      <c r="J258">
        <v>1022</v>
      </c>
    </row>
    <row r="259" spans="9:10">
      <c r="I259">
        <v>92</v>
      </c>
      <c r="J259">
        <v>1026</v>
      </c>
    </row>
    <row r="260" spans="9:10">
      <c r="I260">
        <v>92</v>
      </c>
      <c r="J260">
        <v>1028</v>
      </c>
    </row>
    <row r="261" spans="9:10">
      <c r="I261">
        <v>92</v>
      </c>
      <c r="J261">
        <v>1064</v>
      </c>
    </row>
    <row r="262" spans="9:10">
      <c r="I262">
        <v>92</v>
      </c>
      <c r="J262">
        <v>1090</v>
      </c>
    </row>
    <row r="263" spans="9:10">
      <c r="I263">
        <v>92</v>
      </c>
      <c r="J263">
        <v>1098</v>
      </c>
    </row>
    <row r="264" spans="9:10">
      <c r="I264">
        <v>92</v>
      </c>
      <c r="J264">
        <v>1134</v>
      </c>
    </row>
    <row r="265" spans="9:10">
      <c r="I265">
        <v>92</v>
      </c>
      <c r="J265">
        <v>1138</v>
      </c>
    </row>
    <row r="266" spans="9:10">
      <c r="I266">
        <v>92</v>
      </c>
      <c r="J266">
        <v>1142</v>
      </c>
    </row>
    <row r="267" spans="9:10">
      <c r="I267">
        <v>92</v>
      </c>
      <c r="J267">
        <v>1170</v>
      </c>
    </row>
    <row r="268" spans="9:10">
      <c r="I268">
        <v>92</v>
      </c>
      <c r="J268">
        <v>1188</v>
      </c>
    </row>
    <row r="269" spans="9:10">
      <c r="I269">
        <v>92</v>
      </c>
      <c r="J269">
        <v>1206</v>
      </c>
    </row>
    <row r="270" spans="9:10">
      <c r="I270">
        <v>92</v>
      </c>
      <c r="J270">
        <v>1218</v>
      </c>
    </row>
    <row r="271" spans="9:10">
      <c r="I271">
        <v>92</v>
      </c>
      <c r="J271">
        <v>1220</v>
      </c>
    </row>
    <row r="272" spans="9:10">
      <c r="I272">
        <v>93</v>
      </c>
      <c r="J272">
        <v>1038</v>
      </c>
    </row>
    <row r="273" spans="9:10">
      <c r="I273">
        <v>93</v>
      </c>
      <c r="J273">
        <v>1070</v>
      </c>
    </row>
    <row r="274" spans="9:10">
      <c r="I274">
        <v>93</v>
      </c>
      <c r="J274">
        <v>1078</v>
      </c>
    </row>
    <row r="275" spans="9:10">
      <c r="I275">
        <v>93</v>
      </c>
      <c r="J275">
        <v>1162</v>
      </c>
    </row>
    <row r="276" spans="9:10">
      <c r="I276">
        <v>93</v>
      </c>
      <c r="J276">
        <v>1174</v>
      </c>
    </row>
    <row r="277" spans="9:10">
      <c r="I277">
        <v>94</v>
      </c>
      <c r="J277">
        <v>1004</v>
      </c>
    </row>
    <row r="278" spans="9:10">
      <c r="I278">
        <v>94</v>
      </c>
      <c r="J278">
        <v>1032</v>
      </c>
    </row>
    <row r="279" spans="9:10">
      <c r="I279">
        <v>94</v>
      </c>
      <c r="J279">
        <v>1034</v>
      </c>
    </row>
    <row r="280" spans="9:10">
      <c r="I280">
        <v>94</v>
      </c>
      <c r="J280">
        <v>1044</v>
      </c>
    </row>
    <row r="281" spans="9:10">
      <c r="I281">
        <v>94</v>
      </c>
      <c r="J281">
        <v>1046</v>
      </c>
    </row>
    <row r="282" spans="9:10">
      <c r="I282">
        <v>94</v>
      </c>
      <c r="J282">
        <v>1074</v>
      </c>
    </row>
    <row r="283" spans="9:10">
      <c r="I283">
        <v>94</v>
      </c>
      <c r="J283">
        <v>1080</v>
      </c>
    </row>
    <row r="284" spans="9:10">
      <c r="I284">
        <v>94</v>
      </c>
      <c r="J284">
        <v>1092</v>
      </c>
    </row>
    <row r="285" spans="9:10">
      <c r="I285">
        <v>94</v>
      </c>
      <c r="J285">
        <v>1128</v>
      </c>
    </row>
    <row r="286" spans="9:10">
      <c r="I286">
        <v>94</v>
      </c>
      <c r="J286">
        <v>1160</v>
      </c>
    </row>
    <row r="287" spans="9:10">
      <c r="I287">
        <v>94</v>
      </c>
      <c r="J287">
        <v>1222</v>
      </c>
    </row>
    <row r="288" spans="9:10">
      <c r="I288">
        <v>94</v>
      </c>
      <c r="J288">
        <v>1224</v>
      </c>
    </row>
    <row r="289" spans="9:10">
      <c r="I289">
        <v>94</v>
      </c>
      <c r="J289">
        <v>1226</v>
      </c>
    </row>
  </sheetData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dd23a3a-aa69-41c5-8cb5-64f53f1c36de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874502923874CA46A018754E2318A" ma:contentTypeVersion="16" ma:contentTypeDescription="Create a new document." ma:contentTypeScope="" ma:versionID="b985c5a047870a401d335098c02c6ffa">
  <xsd:schema xmlns:xsd="http://www.w3.org/2001/XMLSchema" xmlns:xs="http://www.w3.org/2001/XMLSchema" xmlns:p="http://schemas.microsoft.com/office/2006/metadata/properties" xmlns:ns1="http://schemas.microsoft.com/sharepoint/v3" xmlns:ns2="ddd23a3a-aa69-41c5-8cb5-64f53f1c36de" xmlns:ns3="d1908d53-cad7-4b9a-b72a-9845f3a2fcc9" targetNamespace="http://schemas.microsoft.com/office/2006/metadata/properties" ma:root="true" ma:fieldsID="28daf327944cdbbfb150e5f320f284ab" ns1:_="" ns2:_="" ns3:_="">
    <xsd:import namespace="http://schemas.microsoft.com/sharepoint/v3"/>
    <xsd:import namespace="ddd23a3a-aa69-41c5-8cb5-64f53f1c36de"/>
    <xsd:import namespace="d1908d53-cad7-4b9a-b72a-9845f3a2fc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23a3a-aa69-41c5-8cb5-64f53f1c3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b26da26-9f99-4f71-8430-91beb306ce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08d53-cad7-4b9a-b72a-9845f3a2fc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DC36EE-9F3E-4553-9312-E05CF11EA267}">
  <ds:schemaRefs>
    <ds:schemaRef ds:uri="http://schemas.microsoft.com/office/2006/metadata/properties"/>
    <ds:schemaRef ds:uri="http://schemas.microsoft.com/office/infopath/2007/PartnerControls"/>
    <ds:schemaRef ds:uri="ddd23a3a-aa69-41c5-8cb5-64f53f1c36d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E164214-FCD9-42D5-9EB4-FA9EA477F3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3A792F-281A-4ED4-AEFC-BF18BC8F4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dd23a3a-aa69-41c5-8cb5-64f53f1c36de"/>
    <ds:schemaRef ds:uri="d1908d53-cad7-4b9a-b72a-9845f3a2fc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DATES</vt:lpstr>
      <vt:lpstr>COUNTS</vt:lpstr>
      <vt:lpstr>SUMMARY</vt:lpstr>
      <vt:lpstr>SVP_Tallies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Ponce</dc:creator>
  <cp:lastModifiedBy>Alberto Ponce</cp:lastModifiedBy>
  <cp:lastPrinted>2025-03-21T19:23:10Z</cp:lastPrinted>
  <dcterms:created xsi:type="dcterms:W3CDTF">2025-03-06T19:22:13Z</dcterms:created>
  <dcterms:modified xsi:type="dcterms:W3CDTF">2025-03-27T18:20:00Z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0x010100FFD874502923874CA46A018754E2318A</vt:lpwstr>
  </property>
</Properties>
</file>